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gri\Downloads\2016\05\"/>
    </mc:Choice>
  </mc:AlternateContent>
  <xr:revisionPtr revIDLastSave="0" documentId="13_ncr:1_{3962F83C-4B70-46B3-9521-4BE31072DE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9" i="1" l="1"/>
  <c r="J4979" i="1"/>
  <c r="H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<sst xmlns="http://schemas.openxmlformats.org/spreadsheetml/2006/main" count="3628" uniqueCount="115">
  <si>
    <t>31.05.2016 İHRACATÇI FİRMALARIN KANUNİ MERKEZLERİ BAZINDA  SEKTÖR İHRACAT PERFORMANSI (1000 $)</t>
  </si>
  <si>
    <t>1 - 31 MAYıS</t>
  </si>
  <si>
    <t>1 - 30 NISAN</t>
  </si>
  <si>
    <t>1 OCAK  -  31 MAYıS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</si>
  <si>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</si>
  <si>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</si>
  <si>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</si>
  <si>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</si>
  <si>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</si>
  <si>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</si>
  <si>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</si>
  <si>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</si>
  <si>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</si>
  <si>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</si>
  <si>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</si>
  <si>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</si>
  <si>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</si>
  <si>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</si>
  <si>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</si>
  <si>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</si>
  <si>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</si>
  <si>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</si>
  <si>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</si>
  <si>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</si>
  <si>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</si>
  <si>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</si>
  <si>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</si>
  <si>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</si>
  <si>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</si>
  <si>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</si>
  <si>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</si>
  <si>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</si>
  <si>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</si>
  <si>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</si>
  <si>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</si>
  <si>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 xml:space="preserve"> Tütün 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</si>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</sst>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16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workbookViewId="0">
      <selection activeCell="D6" sqref="D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>
        <v>42521</v>
      </c>
      <c r="D3" s="11"/>
      <c r="E3" s="11"/>
      <c r="F3" s="11" t="s">
        <v>1</v>
      </c>
      <c r="G3" s="11"/>
      <c r="H3" s="11"/>
      <c r="I3" s="11" t="s">
        <v>2</v>
      </c>
      <c r="J3" s="11"/>
      <c r="K3" s="11" t="s">
        <v>3</v>
      </c>
      <c r="L3" s="11"/>
      <c r="M3" s="11"/>
    </row>
    <row r="4" spans="1:13" x14ac:dyDescent="0.2">
      <c r="A4" s="2" t="s">
        <v>4</v>
      </c>
      <c r="B4" s="2" t="s">
        <v>5</v>
      </c>
      <c r="C4" s="3">
        <v>2015</v>
      </c>
      <c r="D4" s="3">
        <v>2016</v>
      </c>
      <c r="E4" s="4" t="s">
        <v>6</v>
      </c>
      <c r="F4" s="3">
        <v>2015</v>
      </c>
      <c r="G4" s="3">
        <v>2016</v>
      </c>
      <c r="H4" s="4" t="s">
        <v>6</v>
      </c>
      <c r="I4" s="3">
        <v>2016</v>
      </c>
      <c r="J4" s="4" t="s">
        <v>6</v>
      </c>
      <c r="K4" s="3">
        <v>2015</v>
      </c>
      <c r="L4" s="3">
        <v>2016</v>
      </c>
      <c r="M4" s="4" t="s">
        <v>6</v>
      </c>
    </row>
    <row r="5" spans="1:13" x14ac:dyDescent="0.2">
      <c r="A5" s="1" t="s">
        <v>7</v>
      </c>
      <c r="B5" s="1" t="s">
        <v>8</v>
      </c>
      <c r="C5" s="5">
        <v>0</v>
      </c>
      <c r="D5" s="5">
        <v>148.79453000000001</v>
      </c>
      <c r="E5" s="6" t="str">
        <f t="shared" ref="E5:E66" si="0">IF(C5=0,"",(D5/C5-1))</f>
        <v/>
      </c>
      <c r="F5" s="5">
        <v>8432.3343199999999</v>
      </c>
      <c r="G5" s="5">
        <v>5827.7501700000003</v>
      </c>
      <c r="H5" s="6">
        <f t="shared" ref="H5:H66" si="1">IF(F5=0,"",(G5/F5-1))</f>
        <v>-0.30888056037133016</v>
      </c>
      <c r="I5" s="5">
        <v>7908.3368899999996</v>
      </c>
      <c r="J5" s="6">
        <f t="shared" ref="J5:J66" si="2">IF(I5=0,"",(G5/I5-1))</f>
        <v>-0.26308777040478348</v>
      </c>
      <c r="K5" s="5">
        <v>35380.628120000001</v>
      </c>
      <c r="L5" s="5">
        <v>30101.799749999998</v>
      </c>
      <c r="M5" s="6">
        <f t="shared" ref="M5:M66" si="3">IF(K5=0,"",(L5/K5-1))</f>
        <v>-0.14920109253278013</v>
      </c>
    </row>
    <row r="6" spans="1:13" x14ac:dyDescent="0.2">
      <c r="A6" s="1" t="s">
        <v>9</v>
      </c>
      <c r="B6" s="1" t="s">
        <v>8</v>
      </c>
      <c r="C6" s="5">
        <v>0</v>
      </c>
      <c r="D6" s="5">
        <v>255.346</v>
      </c>
      <c r="E6" s="6" t="str">
        <f t="shared" si="0"/>
        <v/>
      </c>
      <c r="F6" s="5">
        <v>2351.0722999999998</v>
      </c>
      <c r="G6" s="5">
        <v>2691.4155900000001</v>
      </c>
      <c r="H6" s="6">
        <f t="shared" si="1"/>
        <v>0.14476087783433988</v>
      </c>
      <c r="I6" s="5">
        <v>1864.39768</v>
      </c>
      <c r="J6" s="6">
        <f t="shared" si="2"/>
        <v>0.44358449856041449</v>
      </c>
      <c r="K6" s="5">
        <v>12993.84469</v>
      </c>
      <c r="L6" s="5">
        <v>10501.156660000001</v>
      </c>
      <c r="M6" s="6">
        <f t="shared" si="3"/>
        <v>-0.19183606464977687</v>
      </c>
    </row>
    <row r="7" spans="1:13" x14ac:dyDescent="0.2">
      <c r="A7" s="1" t="s">
        <v>10</v>
      </c>
      <c r="B7" s="1" t="s">
        <v>8</v>
      </c>
      <c r="C7" s="5">
        <v>0</v>
      </c>
      <c r="D7" s="5">
        <v>31.484059999999999</v>
      </c>
      <c r="E7" s="6" t="str">
        <f t="shared" si="0"/>
        <v/>
      </c>
      <c r="F7" s="5">
        <v>1759.7654299999999</v>
      </c>
      <c r="G7" s="5">
        <v>2167.29493</v>
      </c>
      <c r="H7" s="6">
        <f t="shared" si="1"/>
        <v>0.23158171711555897</v>
      </c>
      <c r="I7" s="5">
        <v>2324.15816</v>
      </c>
      <c r="J7" s="6">
        <f t="shared" si="2"/>
        <v>-6.7492493712217883E-2</v>
      </c>
      <c r="K7" s="5">
        <v>11314.686379999999</v>
      </c>
      <c r="L7" s="5">
        <v>10522.172269999999</v>
      </c>
      <c r="M7" s="6">
        <f t="shared" si="3"/>
        <v>-7.0042958627722918E-2</v>
      </c>
    </row>
    <row r="8" spans="1:13" x14ac:dyDescent="0.2">
      <c r="A8" s="1" t="s">
        <v>11</v>
      </c>
      <c r="B8" s="1" t="s">
        <v>8</v>
      </c>
      <c r="C8" s="5">
        <v>0</v>
      </c>
      <c r="D8" s="5">
        <v>0</v>
      </c>
      <c r="E8" s="6" t="str">
        <f t="shared" si="0"/>
        <v/>
      </c>
      <c r="F8" s="5">
        <v>400.81043</v>
      </c>
      <c r="G8" s="5">
        <v>166.67364000000001</v>
      </c>
      <c r="H8" s="6">
        <f t="shared" si="1"/>
        <v>-0.58415842621660319</v>
      </c>
      <c r="I8" s="5">
        <v>261.09908999999999</v>
      </c>
      <c r="J8" s="6">
        <f t="shared" si="2"/>
        <v>-0.36164603254649408</v>
      </c>
      <c r="K8" s="5">
        <v>1826.83422</v>
      </c>
      <c r="L8" s="5">
        <v>1662.6232199999999</v>
      </c>
      <c r="M8" s="6">
        <f t="shared" si="3"/>
        <v>-8.9888287728702609E-2</v>
      </c>
    </row>
    <row r="9" spans="1:13" x14ac:dyDescent="0.2">
      <c r="A9" s="1" t="s">
        <v>12</v>
      </c>
      <c r="B9" s="1" t="s">
        <v>8</v>
      </c>
      <c r="C9" s="5">
        <v>0</v>
      </c>
      <c r="D9" s="5">
        <v>0</v>
      </c>
      <c r="E9" s="6" t="str">
        <f t="shared" si="0"/>
        <v/>
      </c>
      <c r="F9" s="5">
        <v>278.78379999999999</v>
      </c>
      <c r="G9" s="5">
        <v>115.29631000000001</v>
      </c>
      <c r="H9" s="6">
        <f t="shared" si="1"/>
        <v>-0.5864310982201979</v>
      </c>
      <c r="I9" s="5">
        <v>295.45769999999999</v>
      </c>
      <c r="J9" s="6">
        <f t="shared" si="2"/>
        <v>-0.60977050183494963</v>
      </c>
      <c r="K9" s="5">
        <v>607.07592999999997</v>
      </c>
      <c r="L9" s="5">
        <v>919.16317000000004</v>
      </c>
      <c r="M9" s="6">
        <f t="shared" si="3"/>
        <v>0.51408271120220506</v>
      </c>
    </row>
    <row r="10" spans="1:13" x14ac:dyDescent="0.2">
      <c r="A10" s="1" t="s">
        <v>13</v>
      </c>
      <c r="B10" s="1" t="s">
        <v>8</v>
      </c>
      <c r="C10" s="5">
        <v>0</v>
      </c>
      <c r="D10" s="5">
        <v>87.331639999999993</v>
      </c>
      <c r="E10" s="6" t="str">
        <f t="shared" si="0"/>
        <v/>
      </c>
      <c r="F10" s="5">
        <v>2550.8315600000001</v>
      </c>
      <c r="G10" s="5">
        <v>2329.69281</v>
      </c>
      <c r="H10" s="6">
        <f t="shared" si="1"/>
        <v>-8.6692807736783672E-2</v>
      </c>
      <c r="I10" s="5">
        <v>3603.6585599999999</v>
      </c>
      <c r="J10" s="6">
        <f t="shared" si="2"/>
        <v>-0.35352010430200131</v>
      </c>
      <c r="K10" s="5">
        <v>13559.36983</v>
      </c>
      <c r="L10" s="5">
        <v>13348.65826</v>
      </c>
      <c r="M10" s="6">
        <f t="shared" si="3"/>
        <v>-1.5539923509852338E-2</v>
      </c>
    </row>
    <row r="11" spans="1:13" x14ac:dyDescent="0.2">
      <c r="A11" s="1" t="s">
        <v>14</v>
      </c>
      <c r="B11" s="1" t="s">
        <v>8</v>
      </c>
      <c r="C11" s="5">
        <v>0</v>
      </c>
      <c r="D11" s="5">
        <v>0</v>
      </c>
      <c r="E11" s="6" t="str">
        <f t="shared" si="0"/>
        <v/>
      </c>
      <c r="F11" s="5">
        <v>280.82995</v>
      </c>
      <c r="G11" s="5">
        <v>103.95058</v>
      </c>
      <c r="H11" s="6">
        <f t="shared" si="1"/>
        <v>-0.62984510733274712</v>
      </c>
      <c r="I11" s="5">
        <v>67.497169999999997</v>
      </c>
      <c r="J11" s="6">
        <f t="shared" si="2"/>
        <v>0.54007316158588581</v>
      </c>
      <c r="K11" s="5">
        <v>551.48662999999999</v>
      </c>
      <c r="L11" s="5">
        <v>505.29005999999998</v>
      </c>
      <c r="M11" s="6">
        <f t="shared" si="3"/>
        <v>-8.3767343552825557E-2</v>
      </c>
    </row>
    <row r="12" spans="1:13" x14ac:dyDescent="0.2">
      <c r="A12" s="1" t="s">
        <v>15</v>
      </c>
      <c r="B12" s="1" t="s">
        <v>8</v>
      </c>
      <c r="C12" s="5">
        <v>0</v>
      </c>
      <c r="D12" s="5">
        <v>0</v>
      </c>
      <c r="E12" s="6" t="str">
        <f t="shared" si="0"/>
        <v/>
      </c>
      <c r="F12" s="5">
        <v>4.0382999999999996</v>
      </c>
      <c r="G12" s="5">
        <v>1.4136200000000001</v>
      </c>
      <c r="H12" s="6">
        <f t="shared" si="1"/>
        <v>-0.64994675977515293</v>
      </c>
      <c r="I12" s="5">
        <v>2.0389200000000001</v>
      </c>
      <c r="J12" s="6">
        <f t="shared" si="2"/>
        <v>-0.30668196888548838</v>
      </c>
      <c r="K12" s="5">
        <v>4.2287299999999997</v>
      </c>
      <c r="L12" s="5">
        <v>12.233230000000001</v>
      </c>
      <c r="M12" s="6">
        <f t="shared" si="3"/>
        <v>1.8928850978899106</v>
      </c>
    </row>
    <row r="13" spans="1:13" x14ac:dyDescent="0.2">
      <c r="A13" s="1" t="s">
        <v>16</v>
      </c>
      <c r="B13" s="1" t="s">
        <v>8</v>
      </c>
      <c r="C13" s="5">
        <v>0</v>
      </c>
      <c r="D13" s="5">
        <v>0</v>
      </c>
      <c r="E13" s="6" t="str">
        <f t="shared" si="0"/>
        <v/>
      </c>
      <c r="F13" s="5">
        <v>266.65343000000001</v>
      </c>
      <c r="G13" s="5">
        <v>41.436779999999999</v>
      </c>
      <c r="H13" s="6">
        <f t="shared" si="1"/>
        <v>-0.84460436154899643</v>
      </c>
      <c r="I13" s="5">
        <v>45.077359999999999</v>
      </c>
      <c r="J13" s="6">
        <f t="shared" si="2"/>
        <v>-8.0762937314873828E-2</v>
      </c>
      <c r="K13" s="5">
        <v>1425.3757700000001</v>
      </c>
      <c r="L13" s="5">
        <v>556.36545000000001</v>
      </c>
      <c r="M13" s="6">
        <f t="shared" si="3"/>
        <v>-0.60967103432661829</v>
      </c>
    </row>
    <row r="14" spans="1:13" x14ac:dyDescent="0.2">
      <c r="A14" s="1" t="s">
        <v>17</v>
      </c>
      <c r="B14" s="1" t="s">
        <v>8</v>
      </c>
      <c r="C14" s="5">
        <v>0</v>
      </c>
      <c r="D14" s="5">
        <v>49.712649999999996</v>
      </c>
      <c r="E14" s="6" t="str">
        <f t="shared" si="0"/>
        <v/>
      </c>
      <c r="F14" s="5">
        <v>6258.9780700000001</v>
      </c>
      <c r="G14" s="5">
        <v>9271.1761499999993</v>
      </c>
      <c r="H14" s="6">
        <f t="shared" si="1"/>
        <v>0.48126036651858706</v>
      </c>
      <c r="I14" s="5">
        <v>6840.23603</v>
      </c>
      <c r="J14" s="6">
        <f t="shared" si="2"/>
        <v>0.3553883388436232</v>
      </c>
      <c r="K14" s="5">
        <v>27318.302739999999</v>
      </c>
      <c r="L14" s="5">
        <v>44547.062689999999</v>
      </c>
      <c r="M14" s="6">
        <f t="shared" si="3"/>
        <v>0.63066728976442987</v>
      </c>
    </row>
    <row r="15" spans="1:13" x14ac:dyDescent="0.2">
      <c r="A15" s="1" t="s">
        <v>18</v>
      </c>
      <c r="B15" s="1" t="s">
        <v>8</v>
      </c>
      <c r="C15" s="5">
        <v>0</v>
      </c>
      <c r="D15" s="5">
        <v>347.14988</v>
      </c>
      <c r="E15" s="6" t="str">
        <f t="shared" si="0"/>
        <v/>
      </c>
      <c r="F15" s="5">
        <v>12491.94347</v>
      </c>
      <c r="G15" s="5">
        <v>10100.54319</v>
      </c>
      <c r="H15" s="6">
        <f t="shared" si="1"/>
        <v>-0.19143540680784077</v>
      </c>
      <c r="I15" s="5">
        <v>9341.2786500000002</v>
      </c>
      <c r="J15" s="6">
        <f t="shared" si="2"/>
        <v>8.1280579292000832E-2</v>
      </c>
      <c r="K15" s="5">
        <v>76328.799249999996</v>
      </c>
      <c r="L15" s="5">
        <v>56447.238680000002</v>
      </c>
      <c r="M15" s="6">
        <f t="shared" si="3"/>
        <v>-0.2604725970453412</v>
      </c>
    </row>
    <row r="16" spans="1:13" x14ac:dyDescent="0.2">
      <c r="A16" s="1" t="s">
        <v>19</v>
      </c>
      <c r="B16" s="1" t="s">
        <v>8</v>
      </c>
      <c r="C16" s="5">
        <v>0</v>
      </c>
      <c r="D16" s="5">
        <v>738.91948000000002</v>
      </c>
      <c r="E16" s="6" t="str">
        <f t="shared" si="0"/>
        <v/>
      </c>
      <c r="F16" s="5">
        <v>2582.81504</v>
      </c>
      <c r="G16" s="5">
        <v>4440.8062</v>
      </c>
      <c r="H16" s="6">
        <f t="shared" si="1"/>
        <v>0.71936671082726855</v>
      </c>
      <c r="I16" s="5">
        <v>3019.20748</v>
      </c>
      <c r="J16" s="6">
        <f t="shared" si="2"/>
        <v>0.47085161566968559</v>
      </c>
      <c r="K16" s="5">
        <v>14830.834860000001</v>
      </c>
      <c r="L16" s="5">
        <v>14546.52744</v>
      </c>
      <c r="M16" s="6">
        <f t="shared" si="3"/>
        <v>-1.9170021289010575E-2</v>
      </c>
    </row>
    <row r="17" spans="1:13" x14ac:dyDescent="0.2">
      <c r="A17" s="1" t="s">
        <v>20</v>
      </c>
      <c r="B17" s="1" t="s">
        <v>8</v>
      </c>
      <c r="C17" s="5">
        <v>0</v>
      </c>
      <c r="D17" s="5">
        <v>1025.2141999999999</v>
      </c>
      <c r="E17" s="6" t="str">
        <f t="shared" si="0"/>
        <v/>
      </c>
      <c r="F17" s="5">
        <v>24232.081579999998</v>
      </c>
      <c r="G17" s="5">
        <v>22744.926909999998</v>
      </c>
      <c r="H17" s="6">
        <f t="shared" si="1"/>
        <v>-6.1371313276999961E-2</v>
      </c>
      <c r="I17" s="5">
        <v>21963.342140000001</v>
      </c>
      <c r="J17" s="6">
        <f t="shared" si="2"/>
        <v>3.5585876002749206E-2</v>
      </c>
      <c r="K17" s="5">
        <v>109795.78831</v>
      </c>
      <c r="L17" s="5">
        <v>103710.94119</v>
      </c>
      <c r="M17" s="6">
        <f t="shared" si="3"/>
        <v>-5.5419676962652709E-2</v>
      </c>
    </row>
    <row r="18" spans="1:13" x14ac:dyDescent="0.2">
      <c r="A18" s="1" t="s">
        <v>21</v>
      </c>
      <c r="B18" s="1" t="s">
        <v>8</v>
      </c>
      <c r="C18" s="5">
        <v>0</v>
      </c>
      <c r="D18" s="5">
        <v>0</v>
      </c>
      <c r="E18" s="6" t="str">
        <f t="shared" si="0"/>
        <v/>
      </c>
      <c r="F18" s="5">
        <v>256.76607000000001</v>
      </c>
      <c r="G18" s="5">
        <v>395.61926999999997</v>
      </c>
      <c r="H18" s="6">
        <f t="shared" si="1"/>
        <v>0.54077705827720912</v>
      </c>
      <c r="I18" s="5">
        <v>379.43234000000001</v>
      </c>
      <c r="J18" s="6">
        <f t="shared" si="2"/>
        <v>4.2660912878432988E-2</v>
      </c>
      <c r="K18" s="5">
        <v>1130.50478</v>
      </c>
      <c r="L18" s="5">
        <v>1606.2632799999999</v>
      </c>
      <c r="M18" s="6">
        <f t="shared" si="3"/>
        <v>0.42083722989654215</v>
      </c>
    </row>
    <row r="19" spans="1:13" x14ac:dyDescent="0.2">
      <c r="A19" s="1" t="s">
        <v>22</v>
      </c>
      <c r="B19" s="1" t="s">
        <v>8</v>
      </c>
      <c r="C19" s="5">
        <v>0</v>
      </c>
      <c r="D19" s="5">
        <v>107.08159000000001</v>
      </c>
      <c r="E19" s="6" t="str">
        <f t="shared" si="0"/>
        <v/>
      </c>
      <c r="F19" s="5">
        <v>998.22407999999996</v>
      </c>
      <c r="G19" s="5">
        <v>952.10886000000005</v>
      </c>
      <c r="H19" s="6">
        <f t="shared" si="1"/>
        <v>-4.6197262642672321E-2</v>
      </c>
      <c r="I19" s="5">
        <v>1092.78172</v>
      </c>
      <c r="J19" s="6">
        <f t="shared" si="2"/>
        <v>-0.12872914821452164</v>
      </c>
      <c r="K19" s="5">
        <v>11819.471320000001</v>
      </c>
      <c r="L19" s="5">
        <v>4015.5093499999998</v>
      </c>
      <c r="M19" s="6">
        <f t="shared" si="3"/>
        <v>-0.66026320118013537</v>
      </c>
    </row>
    <row r="20" spans="1:13" x14ac:dyDescent="0.2">
      <c r="A20" s="1" t="s">
        <v>23</v>
      </c>
      <c r="B20" s="1" t="s">
        <v>8</v>
      </c>
      <c r="C20" s="5">
        <v>0</v>
      </c>
      <c r="D20" s="5">
        <v>466.75319000000002</v>
      </c>
      <c r="E20" s="6" t="str">
        <f t="shared" si="0"/>
        <v/>
      </c>
      <c r="F20" s="5">
        <v>3582.1912699999998</v>
      </c>
      <c r="G20" s="5">
        <v>6559.6104400000004</v>
      </c>
      <c r="H20" s="6">
        <f t="shared" si="1"/>
        <v>0.83117258280851125</v>
      </c>
      <c r="I20" s="5">
        <v>4920.43559</v>
      </c>
      <c r="J20" s="6">
        <f t="shared" si="2"/>
        <v>0.33313612586075947</v>
      </c>
      <c r="K20" s="5">
        <v>17556.844840000002</v>
      </c>
      <c r="L20" s="5">
        <v>22736.07962</v>
      </c>
      <c r="M20" s="6">
        <f t="shared" si="3"/>
        <v>0.29499803792763934</v>
      </c>
    </row>
    <row r="21" spans="1:13" x14ac:dyDescent="0.2">
      <c r="A21" s="1" t="s">
        <v>24</v>
      </c>
      <c r="B21" s="1" t="s">
        <v>8</v>
      </c>
      <c r="C21" s="5">
        <v>0</v>
      </c>
      <c r="D21" s="5">
        <v>146.62441999999999</v>
      </c>
      <c r="E21" s="6" t="str">
        <f t="shared" si="0"/>
        <v/>
      </c>
      <c r="F21" s="5">
        <v>1115.55611</v>
      </c>
      <c r="G21" s="5">
        <v>1332.6936499999999</v>
      </c>
      <c r="H21" s="6">
        <f t="shared" si="1"/>
        <v>0.1946451084383376</v>
      </c>
      <c r="I21" s="5">
        <v>953.32302000000004</v>
      </c>
      <c r="J21" s="6">
        <f t="shared" si="2"/>
        <v>0.39794552532676697</v>
      </c>
      <c r="K21" s="5">
        <v>5885.9501399999999</v>
      </c>
      <c r="L21" s="5">
        <v>5581.5339199999999</v>
      </c>
      <c r="M21" s="6">
        <f t="shared" si="3"/>
        <v>-5.1719129921137919E-2</v>
      </c>
    </row>
    <row r="22" spans="1:13" x14ac:dyDescent="0.2">
      <c r="A22" s="1" t="s">
        <v>25</v>
      </c>
      <c r="B22" s="1" t="s">
        <v>8</v>
      </c>
      <c r="C22" s="5">
        <v>0</v>
      </c>
      <c r="D22" s="5">
        <v>282.96920999999998</v>
      </c>
      <c r="E22" s="6" t="str">
        <f t="shared" si="0"/>
        <v/>
      </c>
      <c r="F22" s="5">
        <v>5891.3280699999996</v>
      </c>
      <c r="G22" s="5">
        <v>6400.7848199999999</v>
      </c>
      <c r="H22" s="6">
        <f t="shared" si="1"/>
        <v>8.6475705298822536E-2</v>
      </c>
      <c r="I22" s="5">
        <v>7160.1796800000002</v>
      </c>
      <c r="J22" s="6">
        <f t="shared" si="2"/>
        <v>-0.10605807311248927</v>
      </c>
      <c r="K22" s="5">
        <v>32090.49769</v>
      </c>
      <c r="L22" s="5">
        <v>31795.518530000001</v>
      </c>
      <c r="M22" s="6">
        <f t="shared" si="3"/>
        <v>-9.1921029972658053E-3</v>
      </c>
    </row>
    <row r="23" spans="1:13" x14ac:dyDescent="0.2">
      <c r="A23" s="1" t="s">
        <v>26</v>
      </c>
      <c r="B23" s="1" t="s">
        <v>8</v>
      </c>
      <c r="C23" s="5">
        <v>0</v>
      </c>
      <c r="D23" s="5">
        <v>0</v>
      </c>
      <c r="E23" s="6" t="str">
        <f t="shared" si="0"/>
        <v/>
      </c>
      <c r="F23" s="5">
        <v>0.47554999999999997</v>
      </c>
      <c r="G23" s="5">
        <v>12.210319999999999</v>
      </c>
      <c r="H23" s="6">
        <f t="shared" si="1"/>
        <v>24.676206497739461</v>
      </c>
      <c r="I23" s="5">
        <v>0.47337000000000001</v>
      </c>
      <c r="J23" s="6">
        <f t="shared" si="2"/>
        <v>24.794452542408685</v>
      </c>
      <c r="K23" s="5">
        <v>2.0921500000000002</v>
      </c>
      <c r="L23" s="5">
        <v>12.68369</v>
      </c>
      <c r="M23" s="6">
        <f t="shared" si="3"/>
        <v>5.0625146380517645</v>
      </c>
    </row>
    <row r="24" spans="1:13" x14ac:dyDescent="0.2">
      <c r="A24" s="1" t="s">
        <v>27</v>
      </c>
      <c r="B24" s="1" t="s">
        <v>8</v>
      </c>
      <c r="C24" s="5">
        <v>0</v>
      </c>
      <c r="D24" s="5">
        <v>999.82551000000001</v>
      </c>
      <c r="E24" s="6" t="str">
        <f t="shared" si="0"/>
        <v/>
      </c>
      <c r="F24" s="5">
        <v>6343.7740599999997</v>
      </c>
      <c r="G24" s="5">
        <v>22381.497179999998</v>
      </c>
      <c r="H24" s="6">
        <f t="shared" si="1"/>
        <v>2.5281044009943821</v>
      </c>
      <c r="I24" s="5">
        <v>16699.561119999998</v>
      </c>
      <c r="J24" s="6">
        <f t="shared" si="2"/>
        <v>0.34024463392604409</v>
      </c>
      <c r="K24" s="5">
        <v>28482.534</v>
      </c>
      <c r="L24" s="5">
        <v>61368.692060000001</v>
      </c>
      <c r="M24" s="6">
        <f t="shared" si="3"/>
        <v>1.1546078751279643</v>
      </c>
    </row>
    <row r="25" spans="1:13" x14ac:dyDescent="0.2">
      <c r="A25" s="1" t="s">
        <v>28</v>
      </c>
      <c r="B25" s="1" t="s">
        <v>8</v>
      </c>
      <c r="C25" s="5">
        <v>0</v>
      </c>
      <c r="D25" s="5">
        <v>164.53252000000001</v>
      </c>
      <c r="E25" s="6" t="str">
        <f t="shared" si="0"/>
        <v/>
      </c>
      <c r="F25" s="5">
        <v>5282.1581299999998</v>
      </c>
      <c r="G25" s="5">
        <v>5892.7673100000002</v>
      </c>
      <c r="H25" s="6">
        <f t="shared" si="1"/>
        <v>0.11559842870512482</v>
      </c>
      <c r="I25" s="5">
        <v>6522.4800100000002</v>
      </c>
      <c r="J25" s="6">
        <f t="shared" si="2"/>
        <v>-9.6544979675606601E-2</v>
      </c>
      <c r="K25" s="5">
        <v>38120.420530000003</v>
      </c>
      <c r="L25" s="5">
        <v>30985.472269999998</v>
      </c>
      <c r="M25" s="6">
        <f t="shared" si="3"/>
        <v>-0.18716866605353799</v>
      </c>
    </row>
    <row r="26" spans="1:13" x14ac:dyDescent="0.2">
      <c r="A26" s="1" t="s">
        <v>29</v>
      </c>
      <c r="B26" s="1" t="s">
        <v>8</v>
      </c>
      <c r="C26" s="5">
        <v>0</v>
      </c>
      <c r="D26" s="5">
        <v>0</v>
      </c>
      <c r="E26" s="6" t="str">
        <f t="shared" si="0"/>
        <v/>
      </c>
      <c r="F26" s="5">
        <v>89.7774</v>
      </c>
      <c r="G26" s="5">
        <v>159.47529</v>
      </c>
      <c r="H26" s="6">
        <f t="shared" si="1"/>
        <v>0.77634115044543495</v>
      </c>
      <c r="I26" s="5">
        <v>394.90890999999999</v>
      </c>
      <c r="J26" s="6">
        <f t="shared" si="2"/>
        <v>-0.59617196279516715</v>
      </c>
      <c r="K26" s="5">
        <v>882.78375000000005</v>
      </c>
      <c r="L26" s="5">
        <v>891.18044999999995</v>
      </c>
      <c r="M26" s="6">
        <f t="shared" si="3"/>
        <v>9.5116159535106881E-3</v>
      </c>
    </row>
    <row r="27" spans="1:13" x14ac:dyDescent="0.2">
      <c r="A27" s="1" t="s">
        <v>30</v>
      </c>
      <c r="B27" s="1" t="s">
        <v>8</v>
      </c>
      <c r="C27" s="5">
        <v>0</v>
      </c>
      <c r="D27" s="5">
        <v>1795.9758200000001</v>
      </c>
      <c r="E27" s="6" t="str">
        <f t="shared" si="0"/>
        <v/>
      </c>
      <c r="F27" s="5">
        <v>31703.377179999999</v>
      </c>
      <c r="G27" s="5">
        <v>32398.022079999999</v>
      </c>
      <c r="H27" s="6">
        <f t="shared" si="1"/>
        <v>2.191075405172338E-2</v>
      </c>
      <c r="I27" s="5">
        <v>29888.483950000002</v>
      </c>
      <c r="J27" s="6">
        <f t="shared" si="2"/>
        <v>8.3963379815388706E-2</v>
      </c>
      <c r="K27" s="5">
        <v>160226.71275999999</v>
      </c>
      <c r="L27" s="5">
        <v>151859.81023999999</v>
      </c>
      <c r="M27" s="6">
        <f t="shared" si="3"/>
        <v>-5.2219148579379482E-2</v>
      </c>
    </row>
    <row r="28" spans="1:13" x14ac:dyDescent="0.2">
      <c r="A28" s="1" t="s">
        <v>31</v>
      </c>
      <c r="B28" s="1" t="s">
        <v>8</v>
      </c>
      <c r="C28" s="5">
        <v>698.69651999999996</v>
      </c>
      <c r="D28" s="5">
        <v>333.80653999999998</v>
      </c>
      <c r="E28" s="6">
        <f t="shared" si="0"/>
        <v>-0.52224387778545112</v>
      </c>
      <c r="F28" s="5">
        <v>12553.7937</v>
      </c>
      <c r="G28" s="5">
        <v>6759.7190399999999</v>
      </c>
      <c r="H28" s="6">
        <f t="shared" si="1"/>
        <v>-0.46153973838203188</v>
      </c>
      <c r="I28" s="5">
        <v>6861.1619799999999</v>
      </c>
      <c r="J28" s="6">
        <f t="shared" si="2"/>
        <v>-1.4785096211939242E-2</v>
      </c>
      <c r="K28" s="5">
        <v>59911.945670000001</v>
      </c>
      <c r="L28" s="5">
        <v>51117.526669999999</v>
      </c>
      <c r="M28" s="6">
        <f t="shared" si="3"/>
        <v>-0.14678907355872561</v>
      </c>
    </row>
    <row r="29" spans="1:13" x14ac:dyDescent="0.2">
      <c r="A29" s="1" t="s">
        <v>32</v>
      </c>
      <c r="B29" s="1" t="s">
        <v>8</v>
      </c>
      <c r="C29" s="5">
        <v>0</v>
      </c>
      <c r="D29" s="5">
        <v>0</v>
      </c>
      <c r="E29" s="6" t="str">
        <f t="shared" si="0"/>
        <v/>
      </c>
      <c r="F29" s="5">
        <v>54.436950000000003</v>
      </c>
      <c r="G29" s="5">
        <v>30.051469999999998</v>
      </c>
      <c r="H29" s="6">
        <f t="shared" si="1"/>
        <v>-0.44795823425081682</v>
      </c>
      <c r="I29" s="5">
        <v>52.069780000000002</v>
      </c>
      <c r="J29" s="6">
        <f t="shared" si="2"/>
        <v>-0.4228615907345874</v>
      </c>
      <c r="K29" s="5">
        <v>117.27679000000001</v>
      </c>
      <c r="L29" s="5">
        <v>179.84163000000001</v>
      </c>
      <c r="M29" s="6">
        <f t="shared" si="3"/>
        <v>0.53348015408675487</v>
      </c>
    </row>
    <row r="30" spans="1:13" x14ac:dyDescent="0.2">
      <c r="A30" s="2" t="s">
        <v>33</v>
      </c>
      <c r="B30" s="2" t="s">
        <v>8</v>
      </c>
      <c r="C30" s="7">
        <v>698.69651999999996</v>
      </c>
      <c r="D30" s="7">
        <v>6981.52124</v>
      </c>
      <c r="E30" s="8">
        <f t="shared" si="0"/>
        <v>8.9922084054461884</v>
      </c>
      <c r="F30" s="7">
        <v>129941.94749999999</v>
      </c>
      <c r="G30" s="7">
        <v>143499.90805</v>
      </c>
      <c r="H30" s="8">
        <f t="shared" si="1"/>
        <v>0.10433859743405804</v>
      </c>
      <c r="I30" s="7">
        <v>132561.75388999999</v>
      </c>
      <c r="J30" s="8">
        <f t="shared" si="2"/>
        <v>8.2513649970839209E-2</v>
      </c>
      <c r="K30" s="7">
        <v>663750.97719000001</v>
      </c>
      <c r="L30" s="7">
        <v>651366.24222000001</v>
      </c>
      <c r="M30" s="8">
        <f t="shared" si="3"/>
        <v>-1.8658706948245785E-2</v>
      </c>
    </row>
    <row r="31" spans="1:13" x14ac:dyDescent="0.2">
      <c r="A31" s="1" t="s">
        <v>7</v>
      </c>
      <c r="B31" s="1" t="s">
        <v>34</v>
      </c>
      <c r="C31" s="5">
        <v>0</v>
      </c>
      <c r="D31" s="5">
        <v>0</v>
      </c>
      <c r="E31" s="6" t="str">
        <f t="shared" si="0"/>
        <v/>
      </c>
      <c r="F31" s="5">
        <v>24.55837</v>
      </c>
      <c r="G31" s="5">
        <v>10.209490000000001</v>
      </c>
      <c r="H31" s="6">
        <f t="shared" si="1"/>
        <v>-0.58427656232885161</v>
      </c>
      <c r="I31" s="5">
        <v>8.1995000000000005</v>
      </c>
      <c r="J31" s="6">
        <f t="shared" si="2"/>
        <v>0.24513567900481736</v>
      </c>
      <c r="K31" s="5">
        <v>84.96387</v>
      </c>
      <c r="L31" s="5">
        <v>22.328230000000001</v>
      </c>
      <c r="M31" s="6">
        <f t="shared" si="3"/>
        <v>-0.73720323709360225</v>
      </c>
    </row>
    <row r="32" spans="1:13" x14ac:dyDescent="0.2">
      <c r="A32" s="1" t="s">
        <v>9</v>
      </c>
      <c r="B32" s="1" t="s">
        <v>34</v>
      </c>
      <c r="C32" s="5">
        <v>0</v>
      </c>
      <c r="D32" s="5">
        <v>0</v>
      </c>
      <c r="E32" s="6" t="str">
        <f t="shared" si="0"/>
        <v/>
      </c>
      <c r="F32" s="5">
        <v>4.2375600000000002</v>
      </c>
      <c r="G32" s="5">
        <v>1.14872</v>
      </c>
      <c r="H32" s="6">
        <f t="shared" si="1"/>
        <v>-0.72891947252664269</v>
      </c>
      <c r="I32" s="5">
        <v>1.3683000000000001</v>
      </c>
      <c r="J32" s="6">
        <f t="shared" si="2"/>
        <v>-0.1604765036907112</v>
      </c>
      <c r="K32" s="5">
        <v>143.79792</v>
      </c>
      <c r="L32" s="5">
        <v>29.008800000000001</v>
      </c>
      <c r="M32" s="6">
        <f t="shared" si="3"/>
        <v>-0.79826690121804267</v>
      </c>
    </row>
    <row r="33" spans="1:13" x14ac:dyDescent="0.2">
      <c r="A33" s="1" t="s">
        <v>10</v>
      </c>
      <c r="B33" s="1" t="s">
        <v>34</v>
      </c>
      <c r="C33" s="5">
        <v>0</v>
      </c>
      <c r="D33" s="5">
        <v>0</v>
      </c>
      <c r="E33" s="6" t="str">
        <f t="shared" si="0"/>
        <v/>
      </c>
      <c r="F33" s="5">
        <v>56.335900000000002</v>
      </c>
      <c r="G33" s="5">
        <v>91.025149999999996</v>
      </c>
      <c r="H33" s="6">
        <f t="shared" si="1"/>
        <v>0.61575744773758823</v>
      </c>
      <c r="I33" s="5">
        <v>49.093319999999999</v>
      </c>
      <c r="J33" s="6">
        <f t="shared" si="2"/>
        <v>0.85412496038157526</v>
      </c>
      <c r="K33" s="5">
        <v>239.02849000000001</v>
      </c>
      <c r="L33" s="5">
        <v>354.09016000000003</v>
      </c>
      <c r="M33" s="6">
        <f t="shared" si="3"/>
        <v>0.48137219960683364</v>
      </c>
    </row>
    <row r="34" spans="1:13" x14ac:dyDescent="0.2">
      <c r="A34" s="1" t="s">
        <v>11</v>
      </c>
      <c r="B34" s="1" t="s">
        <v>34</v>
      </c>
      <c r="C34" s="5">
        <v>0</v>
      </c>
      <c r="D34" s="5">
        <v>0</v>
      </c>
      <c r="E34" s="6" t="str">
        <f t="shared" si="0"/>
        <v/>
      </c>
      <c r="F34" s="5">
        <v>4.7006800000000002</v>
      </c>
      <c r="G34" s="5">
        <v>152.60524000000001</v>
      </c>
      <c r="H34" s="6">
        <f t="shared" si="1"/>
        <v>31.464503008075425</v>
      </c>
      <c r="I34" s="5">
        <v>563.00292000000002</v>
      </c>
      <c r="J34" s="6">
        <f t="shared" si="2"/>
        <v>-0.72894414117781126</v>
      </c>
      <c r="K34" s="5">
        <v>57.580480000000001</v>
      </c>
      <c r="L34" s="5">
        <v>1420.73919</v>
      </c>
      <c r="M34" s="6">
        <f t="shared" si="3"/>
        <v>23.673972672683519</v>
      </c>
    </row>
    <row r="35" spans="1:13" x14ac:dyDescent="0.2">
      <c r="A35" s="1" t="s">
        <v>12</v>
      </c>
      <c r="B35" s="1" t="s">
        <v>34</v>
      </c>
      <c r="C35" s="5">
        <v>0</v>
      </c>
      <c r="D35" s="5">
        <v>0</v>
      </c>
      <c r="E35" s="6" t="str">
        <f t="shared" si="0"/>
        <v/>
      </c>
      <c r="F35" s="5">
        <v>53.8</v>
      </c>
      <c r="G35" s="5">
        <v>1.768</v>
      </c>
      <c r="H35" s="6">
        <f t="shared" si="1"/>
        <v>-0.96713754646840144</v>
      </c>
      <c r="I35" s="5">
        <v>0.45294000000000001</v>
      </c>
      <c r="J35" s="6">
        <f t="shared" si="2"/>
        <v>2.9033867620435378</v>
      </c>
      <c r="K35" s="5">
        <v>72.279349999999994</v>
      </c>
      <c r="L35" s="5">
        <v>3.1672400000000001</v>
      </c>
      <c r="M35" s="6">
        <f t="shared" si="3"/>
        <v>-0.9561805688623376</v>
      </c>
    </row>
    <row r="36" spans="1:13" x14ac:dyDescent="0.2">
      <c r="A36" s="1" t="s">
        <v>13</v>
      </c>
      <c r="B36" s="1" t="s">
        <v>34</v>
      </c>
      <c r="C36" s="5">
        <v>0</v>
      </c>
      <c r="D36" s="5">
        <v>0</v>
      </c>
      <c r="E36" s="6" t="str">
        <f t="shared" si="0"/>
        <v/>
      </c>
      <c r="F36" s="5">
        <v>64.563999999999993</v>
      </c>
      <c r="G36" s="5">
        <v>179.94035</v>
      </c>
      <c r="H36" s="6">
        <f t="shared" si="1"/>
        <v>1.7870074654606283</v>
      </c>
      <c r="I36" s="5">
        <v>1.9770300000000001</v>
      </c>
      <c r="J36" s="6">
        <f t="shared" si="2"/>
        <v>90.015487878282059</v>
      </c>
      <c r="K36" s="5">
        <v>756.56536000000006</v>
      </c>
      <c r="L36" s="5">
        <v>765.29805999999996</v>
      </c>
      <c r="M36" s="6">
        <f t="shared" si="3"/>
        <v>1.1542558596655761E-2</v>
      </c>
    </row>
    <row r="37" spans="1:13" x14ac:dyDescent="0.2">
      <c r="A37" s="1" t="s">
        <v>16</v>
      </c>
      <c r="B37" s="1" t="s">
        <v>34</v>
      </c>
      <c r="C37" s="5">
        <v>0</v>
      </c>
      <c r="D37" s="5">
        <v>0</v>
      </c>
      <c r="E37" s="6" t="str">
        <f t="shared" si="0"/>
        <v/>
      </c>
      <c r="F37" s="5">
        <v>91.361459999999994</v>
      </c>
      <c r="G37" s="5">
        <v>118.3246</v>
      </c>
      <c r="H37" s="6">
        <f t="shared" si="1"/>
        <v>0.29512597543865882</v>
      </c>
      <c r="I37" s="5">
        <v>70.512010000000004</v>
      </c>
      <c r="J37" s="6">
        <f t="shared" si="2"/>
        <v>0.6780772523716172</v>
      </c>
      <c r="K37" s="5">
        <v>484.98379999999997</v>
      </c>
      <c r="L37" s="5">
        <v>421.72368</v>
      </c>
      <c r="M37" s="6">
        <f t="shared" si="3"/>
        <v>-0.13043759399798505</v>
      </c>
    </row>
    <row r="38" spans="1:13" x14ac:dyDescent="0.2">
      <c r="A38" s="1" t="s">
        <v>17</v>
      </c>
      <c r="B38" s="1" t="s">
        <v>34</v>
      </c>
      <c r="C38" s="5">
        <v>0</v>
      </c>
      <c r="D38" s="5">
        <v>0</v>
      </c>
      <c r="E38" s="6" t="str">
        <f t="shared" si="0"/>
        <v/>
      </c>
      <c r="F38" s="5">
        <v>26847.88565</v>
      </c>
      <c r="G38" s="5">
        <v>18819.138169999998</v>
      </c>
      <c r="H38" s="6">
        <f t="shared" si="1"/>
        <v>-0.29904580139628245</v>
      </c>
      <c r="I38" s="5">
        <v>49972.855530000001</v>
      </c>
      <c r="J38" s="6">
        <f t="shared" si="2"/>
        <v>-0.62341279139627348</v>
      </c>
      <c r="K38" s="5">
        <v>80919.730599999995</v>
      </c>
      <c r="L38" s="5">
        <v>159953.90925999999</v>
      </c>
      <c r="M38" s="6">
        <f t="shared" si="3"/>
        <v>0.97669848965117523</v>
      </c>
    </row>
    <row r="39" spans="1:13" x14ac:dyDescent="0.2">
      <c r="A39" s="1" t="s">
        <v>18</v>
      </c>
      <c r="B39" s="1" t="s">
        <v>34</v>
      </c>
      <c r="C39" s="5">
        <v>0</v>
      </c>
      <c r="D39" s="5">
        <v>1.8042400000000001</v>
      </c>
      <c r="E39" s="6" t="str">
        <f t="shared" si="0"/>
        <v/>
      </c>
      <c r="F39" s="5">
        <v>1133.9295400000001</v>
      </c>
      <c r="G39" s="5">
        <v>898.81282999999996</v>
      </c>
      <c r="H39" s="6">
        <f t="shared" si="1"/>
        <v>-0.20734684273239778</v>
      </c>
      <c r="I39" s="5">
        <v>1269.5816600000001</v>
      </c>
      <c r="J39" s="6">
        <f t="shared" si="2"/>
        <v>-0.29204015911824066</v>
      </c>
      <c r="K39" s="5">
        <v>11370.12364</v>
      </c>
      <c r="L39" s="5">
        <v>4732.1309700000002</v>
      </c>
      <c r="M39" s="6">
        <f t="shared" si="3"/>
        <v>-0.58381006928082968</v>
      </c>
    </row>
    <row r="40" spans="1:13" x14ac:dyDescent="0.2">
      <c r="A40" s="1" t="s">
        <v>19</v>
      </c>
      <c r="B40" s="1" t="s">
        <v>34</v>
      </c>
      <c r="C40" s="5">
        <v>0</v>
      </c>
      <c r="D40" s="5">
        <v>0</v>
      </c>
      <c r="E40" s="6" t="str">
        <f t="shared" si="0"/>
        <v/>
      </c>
      <c r="F40" s="5">
        <v>6.2638999999999996</v>
      </c>
      <c r="G40" s="5">
        <v>5.0428699999999997</v>
      </c>
      <c r="H40" s="6">
        <f t="shared" si="1"/>
        <v>-0.19493127284918343</v>
      </c>
      <c r="I40" s="5">
        <v>5.83371</v>
      </c>
      <c r="J40" s="6">
        <f t="shared" si="2"/>
        <v>-0.13556381787918836</v>
      </c>
      <c r="K40" s="5">
        <v>52.30048</v>
      </c>
      <c r="L40" s="5">
        <v>13.855079999999999</v>
      </c>
      <c r="M40" s="6">
        <f t="shared" si="3"/>
        <v>-0.73508694375271511</v>
      </c>
    </row>
    <row r="41" spans="1:13" x14ac:dyDescent="0.2">
      <c r="A41" s="1" t="s">
        <v>20</v>
      </c>
      <c r="B41" s="1" t="s">
        <v>34</v>
      </c>
      <c r="C41" s="5">
        <v>0</v>
      </c>
      <c r="D41" s="5">
        <v>0</v>
      </c>
      <c r="E41" s="6" t="str">
        <f t="shared" si="0"/>
        <v/>
      </c>
      <c r="F41" s="5">
        <v>242.63855000000001</v>
      </c>
      <c r="G41" s="5">
        <v>1704.3980300000001</v>
      </c>
      <c r="H41" s="6">
        <f t="shared" si="1"/>
        <v>6.0244321440265782</v>
      </c>
      <c r="I41" s="5">
        <v>255.68566999999999</v>
      </c>
      <c r="J41" s="6">
        <f t="shared" si="2"/>
        <v>5.6659896504954705</v>
      </c>
      <c r="K41" s="5">
        <v>4632.6382400000002</v>
      </c>
      <c r="L41" s="5">
        <v>3147.2533800000001</v>
      </c>
      <c r="M41" s="6">
        <f t="shared" si="3"/>
        <v>-0.32063476210480013</v>
      </c>
    </row>
    <row r="42" spans="1:13" x14ac:dyDescent="0.2">
      <c r="A42" s="1" t="s">
        <v>21</v>
      </c>
      <c r="B42" s="1" t="s">
        <v>34</v>
      </c>
      <c r="C42" s="5">
        <v>0</v>
      </c>
      <c r="D42" s="5">
        <v>0</v>
      </c>
      <c r="E42" s="6" t="str">
        <f t="shared" si="0"/>
        <v/>
      </c>
      <c r="F42" s="5">
        <v>5.67082</v>
      </c>
      <c r="G42" s="5">
        <v>21.18974</v>
      </c>
      <c r="H42" s="6">
        <f t="shared" si="1"/>
        <v>2.7366271544503267</v>
      </c>
      <c r="I42" s="5">
        <v>0</v>
      </c>
      <c r="J42" s="6" t="str">
        <f t="shared" si="2"/>
        <v/>
      </c>
      <c r="K42" s="5">
        <v>5.67082</v>
      </c>
      <c r="L42" s="5">
        <v>21.18974</v>
      </c>
      <c r="M42" s="6">
        <f t="shared" si="3"/>
        <v>2.7366271544503267</v>
      </c>
    </row>
    <row r="43" spans="1:13" x14ac:dyDescent="0.2">
      <c r="A43" s="1" t="s">
        <v>22</v>
      </c>
      <c r="B43" s="1" t="s">
        <v>34</v>
      </c>
      <c r="C43" s="5">
        <v>0</v>
      </c>
      <c r="D43" s="5">
        <v>0</v>
      </c>
      <c r="E43" s="6" t="str">
        <f t="shared" si="0"/>
        <v/>
      </c>
      <c r="F43" s="5">
        <v>73.452789999999993</v>
      </c>
      <c r="G43" s="5">
        <v>0.33648</v>
      </c>
      <c r="H43" s="6">
        <f t="shared" si="1"/>
        <v>-0.99541909844404819</v>
      </c>
      <c r="I43" s="5">
        <v>0</v>
      </c>
      <c r="J43" s="6" t="str">
        <f t="shared" si="2"/>
        <v/>
      </c>
      <c r="K43" s="5">
        <v>252.93679</v>
      </c>
      <c r="L43" s="5">
        <v>22.774989999999999</v>
      </c>
      <c r="M43" s="6">
        <f t="shared" si="3"/>
        <v>-0.90995778036085617</v>
      </c>
    </row>
    <row r="44" spans="1:13" x14ac:dyDescent="0.2">
      <c r="A44" s="1" t="s">
        <v>23</v>
      </c>
      <c r="B44" s="1" t="s">
        <v>34</v>
      </c>
      <c r="C44" s="5">
        <v>0</v>
      </c>
      <c r="D44" s="5">
        <v>0</v>
      </c>
      <c r="E44" s="6" t="str">
        <f t="shared" si="0"/>
        <v/>
      </c>
      <c r="F44" s="5">
        <v>203.50368</v>
      </c>
      <c r="G44" s="5">
        <v>285.50524000000001</v>
      </c>
      <c r="H44" s="6">
        <f t="shared" si="1"/>
        <v>0.40294878205642282</v>
      </c>
      <c r="I44" s="5">
        <v>2.3738700000000001</v>
      </c>
      <c r="J44" s="6">
        <f t="shared" si="2"/>
        <v>119.26995581055407</v>
      </c>
      <c r="K44" s="5">
        <v>533.89230999999995</v>
      </c>
      <c r="L44" s="5">
        <v>337.63452000000001</v>
      </c>
      <c r="M44" s="6">
        <f t="shared" si="3"/>
        <v>-0.36759808359105217</v>
      </c>
    </row>
    <row r="45" spans="1:13" x14ac:dyDescent="0.2">
      <c r="A45" s="1" t="s">
        <v>24</v>
      </c>
      <c r="B45" s="1" t="s">
        <v>34</v>
      </c>
      <c r="C45" s="5">
        <v>0</v>
      </c>
      <c r="D45" s="5">
        <v>0</v>
      </c>
      <c r="E45" s="6" t="str">
        <f t="shared" si="0"/>
        <v/>
      </c>
      <c r="F45" s="5">
        <v>4.37737</v>
      </c>
      <c r="G45" s="5">
        <v>0</v>
      </c>
      <c r="H45" s="6">
        <f t="shared" si="1"/>
        <v>-1</v>
      </c>
      <c r="I45" s="5">
        <v>0</v>
      </c>
      <c r="J45" s="6" t="str">
        <f t="shared" si="2"/>
        <v/>
      </c>
      <c r="K45" s="5">
        <v>57.028500000000001</v>
      </c>
      <c r="L45" s="5">
        <v>0</v>
      </c>
      <c r="M45" s="6">
        <f t="shared" si="3"/>
        <v>-1</v>
      </c>
    </row>
    <row r="46" spans="1:13" x14ac:dyDescent="0.2">
      <c r="A46" s="1" t="s">
        <v>25</v>
      </c>
      <c r="B46" s="1" t="s">
        <v>34</v>
      </c>
      <c r="C46" s="5">
        <v>0</v>
      </c>
      <c r="D46" s="5">
        <v>0</v>
      </c>
      <c r="E46" s="6" t="str">
        <f t="shared" si="0"/>
        <v/>
      </c>
      <c r="F46" s="5">
        <v>207.31532000000001</v>
      </c>
      <c r="G46" s="5">
        <v>226.41228000000001</v>
      </c>
      <c r="H46" s="6">
        <f t="shared" si="1"/>
        <v>9.2115527207540682E-2</v>
      </c>
      <c r="I46" s="5">
        <v>95.839619999999996</v>
      </c>
      <c r="J46" s="6">
        <f t="shared" si="2"/>
        <v>1.3624079477777564</v>
      </c>
      <c r="K46" s="5">
        <v>1266.68821</v>
      </c>
      <c r="L46" s="5">
        <v>1147.6492499999999</v>
      </c>
      <c r="M46" s="6">
        <f t="shared" si="3"/>
        <v>-9.3976527972894019E-2</v>
      </c>
    </row>
    <row r="47" spans="1:13" x14ac:dyDescent="0.2">
      <c r="A47" s="1" t="s">
        <v>26</v>
      </c>
      <c r="B47" s="1" t="s">
        <v>34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1.4546399999999999</v>
      </c>
      <c r="H47" s="6" t="str">
        <f t="shared" si="1"/>
        <v/>
      </c>
      <c r="I47" s="5">
        <v>0</v>
      </c>
      <c r="J47" s="6" t="str">
        <f t="shared" si="2"/>
        <v/>
      </c>
      <c r="K47" s="5">
        <v>0</v>
      </c>
      <c r="L47" s="5">
        <v>1.6886399999999999</v>
      </c>
      <c r="M47" s="6" t="str">
        <f t="shared" si="3"/>
        <v/>
      </c>
    </row>
    <row r="48" spans="1:13" x14ac:dyDescent="0.2">
      <c r="A48" s="1" t="s">
        <v>27</v>
      </c>
      <c r="B48" s="1" t="s">
        <v>34</v>
      </c>
      <c r="C48" s="5">
        <v>0</v>
      </c>
      <c r="D48" s="5">
        <v>0</v>
      </c>
      <c r="E48" s="6" t="str">
        <f t="shared" si="0"/>
        <v/>
      </c>
      <c r="F48" s="5">
        <v>4.4075199999999999</v>
      </c>
      <c r="G48" s="5">
        <v>343.69312000000002</v>
      </c>
      <c r="H48" s="6">
        <f t="shared" si="1"/>
        <v>76.978799869314273</v>
      </c>
      <c r="I48" s="5">
        <v>3.1332499999999999</v>
      </c>
      <c r="J48" s="6">
        <f t="shared" si="2"/>
        <v>108.69221096305753</v>
      </c>
      <c r="K48" s="5">
        <v>53.432850000000002</v>
      </c>
      <c r="L48" s="5">
        <v>353.02652999999998</v>
      </c>
      <c r="M48" s="6">
        <f t="shared" si="3"/>
        <v>5.6069193389459846</v>
      </c>
    </row>
    <row r="49" spans="1:13" x14ac:dyDescent="0.2">
      <c r="A49" s="1" t="s">
        <v>30</v>
      </c>
      <c r="B49" s="1" t="s">
        <v>34</v>
      </c>
      <c r="C49" s="5">
        <v>0</v>
      </c>
      <c r="D49" s="5">
        <v>0</v>
      </c>
      <c r="E49" s="6" t="str">
        <f t="shared" si="0"/>
        <v/>
      </c>
      <c r="F49" s="5">
        <v>864.07380000000001</v>
      </c>
      <c r="G49" s="5">
        <v>1292.1598200000001</v>
      </c>
      <c r="H49" s="6">
        <f t="shared" si="1"/>
        <v>0.49542761278029723</v>
      </c>
      <c r="I49" s="5">
        <v>3445.5880999999999</v>
      </c>
      <c r="J49" s="6">
        <f t="shared" si="2"/>
        <v>-0.62498134353319834</v>
      </c>
      <c r="K49" s="5">
        <v>2771.5745000000002</v>
      </c>
      <c r="L49" s="5">
        <v>6471.22217</v>
      </c>
      <c r="M49" s="6">
        <f t="shared" si="3"/>
        <v>1.3348541307477029</v>
      </c>
    </row>
    <row r="50" spans="1:13" x14ac:dyDescent="0.2">
      <c r="A50" s="1" t="s">
        <v>35</v>
      </c>
      <c r="B50" s="1" t="s">
        <v>34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0.312</v>
      </c>
      <c r="H50" s="6" t="str">
        <f t="shared" si="1"/>
        <v/>
      </c>
      <c r="I50" s="5">
        <v>0</v>
      </c>
      <c r="J50" s="6" t="str">
        <f t="shared" si="2"/>
        <v/>
      </c>
      <c r="K50" s="5">
        <v>0</v>
      </c>
      <c r="L50" s="5">
        <v>0.312</v>
      </c>
      <c r="M50" s="6" t="str">
        <f t="shared" si="3"/>
        <v/>
      </c>
    </row>
    <row r="51" spans="1:13" x14ac:dyDescent="0.2">
      <c r="A51" s="1" t="s">
        <v>31</v>
      </c>
      <c r="B51" s="1" t="s">
        <v>34</v>
      </c>
      <c r="C51" s="5">
        <v>0</v>
      </c>
      <c r="D51" s="5">
        <v>0</v>
      </c>
      <c r="E51" s="6" t="str">
        <f t="shared" si="0"/>
        <v/>
      </c>
      <c r="F51" s="5">
        <v>0.11409</v>
      </c>
      <c r="G51" s="5">
        <v>0</v>
      </c>
      <c r="H51" s="6">
        <f t="shared" si="1"/>
        <v>-1</v>
      </c>
      <c r="I51" s="5">
        <v>0</v>
      </c>
      <c r="J51" s="6" t="str">
        <f t="shared" si="2"/>
        <v/>
      </c>
      <c r="K51" s="5">
        <v>0.11409</v>
      </c>
      <c r="L51" s="5">
        <v>27.534829999999999</v>
      </c>
      <c r="M51" s="6">
        <f t="shared" si="3"/>
        <v>240.34306249452186</v>
      </c>
    </row>
    <row r="52" spans="1:13" x14ac:dyDescent="0.2">
      <c r="A52" s="1" t="s">
        <v>32</v>
      </c>
      <c r="B52" s="1" t="s">
        <v>34</v>
      </c>
      <c r="C52" s="5">
        <v>0</v>
      </c>
      <c r="D52" s="5">
        <v>0</v>
      </c>
      <c r="E52" s="6" t="str">
        <f t="shared" si="0"/>
        <v/>
      </c>
      <c r="F52" s="5">
        <v>0</v>
      </c>
      <c r="G52" s="5">
        <v>0</v>
      </c>
      <c r="H52" s="6" t="str">
        <f t="shared" si="1"/>
        <v/>
      </c>
      <c r="I52" s="5">
        <v>0</v>
      </c>
      <c r="J52" s="6" t="str">
        <f t="shared" si="2"/>
        <v/>
      </c>
      <c r="K52" s="5">
        <v>9.8339999999999997E-2</v>
      </c>
      <c r="L52" s="5">
        <v>0</v>
      </c>
      <c r="M52" s="6">
        <f t="shared" si="3"/>
        <v>-1</v>
      </c>
    </row>
    <row r="53" spans="1:13" x14ac:dyDescent="0.2">
      <c r="A53" s="2" t="s">
        <v>33</v>
      </c>
      <c r="B53" s="2" t="s">
        <v>34</v>
      </c>
      <c r="C53" s="7">
        <v>0</v>
      </c>
      <c r="D53" s="7">
        <v>1.8042400000000001</v>
      </c>
      <c r="E53" s="8" t="str">
        <f t="shared" si="0"/>
        <v/>
      </c>
      <c r="F53" s="7">
        <v>29893.190999999999</v>
      </c>
      <c r="G53" s="7">
        <v>24170.50477</v>
      </c>
      <c r="H53" s="8">
        <f t="shared" si="1"/>
        <v>-0.19143778360764496</v>
      </c>
      <c r="I53" s="7">
        <v>55745.497430000003</v>
      </c>
      <c r="J53" s="8">
        <f t="shared" si="2"/>
        <v>-0.56641332691754942</v>
      </c>
      <c r="K53" s="7">
        <v>103755.42864</v>
      </c>
      <c r="L53" s="7">
        <v>179263.56471999999</v>
      </c>
      <c r="M53" s="8">
        <f t="shared" si="3"/>
        <v>0.72775118439335285</v>
      </c>
    </row>
    <row r="54" spans="1:13" x14ac:dyDescent="0.2">
      <c r="A54" s="1" t="s">
        <v>7</v>
      </c>
      <c r="B54" s="1" t="s">
        <v>36</v>
      </c>
      <c r="C54" s="5">
        <v>0</v>
      </c>
      <c r="D54" s="5">
        <v>14.7507</v>
      </c>
      <c r="E54" s="6" t="str">
        <f t="shared" si="0"/>
        <v/>
      </c>
      <c r="F54" s="5">
        <v>71.24521</v>
      </c>
      <c r="G54" s="5">
        <v>452.36837000000003</v>
      </c>
      <c r="H54" s="6">
        <f t="shared" si="1"/>
        <v>5.3494566161009285</v>
      </c>
      <c r="I54" s="5">
        <v>7.5019299999999998</v>
      </c>
      <c r="J54" s="6">
        <f t="shared" si="2"/>
        <v>59.300265398370826</v>
      </c>
      <c r="K54" s="5">
        <v>1403.02478</v>
      </c>
      <c r="L54" s="5">
        <v>1112.0555899999999</v>
      </c>
      <c r="M54" s="6">
        <f t="shared" si="3"/>
        <v>-0.20738706411158325</v>
      </c>
    </row>
    <row r="55" spans="1:13" x14ac:dyDescent="0.2">
      <c r="A55" s="1" t="s">
        <v>9</v>
      </c>
      <c r="B55" s="1" t="s">
        <v>36</v>
      </c>
      <c r="C55" s="5">
        <v>0</v>
      </c>
      <c r="D55" s="5">
        <v>3.4824099999999998</v>
      </c>
      <c r="E55" s="6" t="str">
        <f t="shared" si="0"/>
        <v/>
      </c>
      <c r="F55" s="5">
        <v>156.38144</v>
      </c>
      <c r="G55" s="5">
        <v>376.79561000000001</v>
      </c>
      <c r="H55" s="6">
        <f t="shared" si="1"/>
        <v>1.4094650234708159</v>
      </c>
      <c r="I55" s="5">
        <v>288.31157999999999</v>
      </c>
      <c r="J55" s="6">
        <f t="shared" si="2"/>
        <v>0.30690418331445457</v>
      </c>
      <c r="K55" s="5">
        <v>1193.7642000000001</v>
      </c>
      <c r="L55" s="5">
        <v>1328.4605100000001</v>
      </c>
      <c r="M55" s="6">
        <f t="shared" si="3"/>
        <v>0.11283326305144681</v>
      </c>
    </row>
    <row r="56" spans="1:13" x14ac:dyDescent="0.2">
      <c r="A56" s="1" t="s">
        <v>10</v>
      </c>
      <c r="B56" s="1" t="s">
        <v>36</v>
      </c>
      <c r="C56" s="5">
        <v>0</v>
      </c>
      <c r="D56" s="5">
        <v>35.733510000000003</v>
      </c>
      <c r="E56" s="6" t="str">
        <f t="shared" si="0"/>
        <v/>
      </c>
      <c r="F56" s="5">
        <v>707.28283999999996</v>
      </c>
      <c r="G56" s="5">
        <v>765.36206000000004</v>
      </c>
      <c r="H56" s="6">
        <f t="shared" si="1"/>
        <v>8.2115974989581453E-2</v>
      </c>
      <c r="I56" s="5">
        <v>465.16086999999999</v>
      </c>
      <c r="J56" s="6">
        <f t="shared" si="2"/>
        <v>0.64537068648960094</v>
      </c>
      <c r="K56" s="5">
        <v>3283.3420000000001</v>
      </c>
      <c r="L56" s="5">
        <v>3813.6749599999998</v>
      </c>
      <c r="M56" s="6">
        <f t="shared" si="3"/>
        <v>0.16152230258072398</v>
      </c>
    </row>
    <row r="57" spans="1:13" x14ac:dyDescent="0.2">
      <c r="A57" s="1" t="s">
        <v>11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0</v>
      </c>
      <c r="H57" s="6" t="str">
        <f t="shared" si="1"/>
        <v/>
      </c>
      <c r="I57" s="5">
        <v>2.2610000000000002E-2</v>
      </c>
      <c r="J57" s="6">
        <f t="shared" si="2"/>
        <v>-1</v>
      </c>
      <c r="K57" s="5">
        <v>10.841760000000001</v>
      </c>
      <c r="L57" s="5">
        <v>2.2610000000000002E-2</v>
      </c>
      <c r="M57" s="6">
        <f t="shared" si="3"/>
        <v>-0.99791454523988721</v>
      </c>
    </row>
    <row r="58" spans="1:13" x14ac:dyDescent="0.2">
      <c r="A58" s="1" t="s">
        <v>12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0</v>
      </c>
      <c r="G58" s="5">
        <v>0</v>
      </c>
      <c r="H58" s="6" t="str">
        <f t="shared" si="1"/>
        <v/>
      </c>
      <c r="I58" s="5">
        <v>0.13900000000000001</v>
      </c>
      <c r="J58" s="6">
        <f t="shared" si="2"/>
        <v>-1</v>
      </c>
      <c r="K58" s="5">
        <v>0</v>
      </c>
      <c r="L58" s="5">
        <v>0.13900000000000001</v>
      </c>
      <c r="M58" s="6" t="str">
        <f t="shared" si="3"/>
        <v/>
      </c>
    </row>
    <row r="59" spans="1:13" x14ac:dyDescent="0.2">
      <c r="A59" s="1" t="s">
        <v>13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8.4497800000000005</v>
      </c>
      <c r="G59" s="5">
        <v>622.89092000000005</v>
      </c>
      <c r="H59" s="6">
        <f t="shared" si="1"/>
        <v>72.71682102965994</v>
      </c>
      <c r="I59" s="5">
        <v>7.3067200000000003</v>
      </c>
      <c r="J59" s="6">
        <f t="shared" si="2"/>
        <v>84.249047452208387</v>
      </c>
      <c r="K59" s="5">
        <v>170.75468000000001</v>
      </c>
      <c r="L59" s="5">
        <v>659.11976000000004</v>
      </c>
      <c r="M59" s="6">
        <f t="shared" si="3"/>
        <v>2.8600392094670553</v>
      </c>
    </row>
    <row r="60" spans="1:13" x14ac:dyDescent="0.2">
      <c r="A60" s="1" t="s">
        <v>14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0</v>
      </c>
      <c r="H60" s="6" t="str">
        <f t="shared" si="1"/>
        <v/>
      </c>
      <c r="I60" s="5">
        <v>0</v>
      </c>
      <c r="J60" s="6" t="str">
        <f t="shared" si="2"/>
        <v/>
      </c>
      <c r="K60" s="5">
        <v>223.32951</v>
      </c>
      <c r="L60" s="5">
        <v>151.24284</v>
      </c>
      <c r="M60" s="6">
        <f t="shared" si="3"/>
        <v>-0.32278166015767462</v>
      </c>
    </row>
    <row r="61" spans="1:13" x14ac:dyDescent="0.2">
      <c r="A61" s="1" t="s">
        <v>16</v>
      </c>
      <c r="B61" s="1" t="s">
        <v>36</v>
      </c>
      <c r="C61" s="5">
        <v>0</v>
      </c>
      <c r="D61" s="5">
        <v>0</v>
      </c>
      <c r="E61" s="6" t="str">
        <f t="shared" si="0"/>
        <v/>
      </c>
      <c r="F61" s="5">
        <v>0</v>
      </c>
      <c r="G61" s="5">
        <v>2.7603599999999999</v>
      </c>
      <c r="H61" s="6" t="str">
        <f t="shared" si="1"/>
        <v/>
      </c>
      <c r="I61" s="5">
        <v>2.9635699999999998</v>
      </c>
      <c r="J61" s="6">
        <f t="shared" si="2"/>
        <v>-6.8569326859159729E-2</v>
      </c>
      <c r="K61" s="5">
        <v>0</v>
      </c>
      <c r="L61" s="5">
        <v>18.048970000000001</v>
      </c>
      <c r="M61" s="6" t="str">
        <f t="shared" si="3"/>
        <v/>
      </c>
    </row>
    <row r="62" spans="1:13" x14ac:dyDescent="0.2">
      <c r="A62" s="1" t="s">
        <v>17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121.04989999999999</v>
      </c>
      <c r="G62" s="5">
        <v>112.32550000000001</v>
      </c>
      <c r="H62" s="6">
        <f t="shared" si="1"/>
        <v>-7.2072756772207036E-2</v>
      </c>
      <c r="I62" s="5">
        <v>57.119169999999997</v>
      </c>
      <c r="J62" s="6">
        <f t="shared" si="2"/>
        <v>0.96651141814560693</v>
      </c>
      <c r="K62" s="5">
        <v>273.45997999999997</v>
      </c>
      <c r="L62" s="5">
        <v>318.64738999999997</v>
      </c>
      <c r="M62" s="6">
        <f t="shared" si="3"/>
        <v>0.16524322864354768</v>
      </c>
    </row>
    <row r="63" spans="1:13" x14ac:dyDescent="0.2">
      <c r="A63" s="1" t="s">
        <v>18</v>
      </c>
      <c r="B63" s="1" t="s">
        <v>36</v>
      </c>
      <c r="C63" s="5">
        <v>0</v>
      </c>
      <c r="D63" s="5">
        <v>392.89969000000002</v>
      </c>
      <c r="E63" s="6" t="str">
        <f t="shared" si="0"/>
        <v/>
      </c>
      <c r="F63" s="5">
        <v>246.05285000000001</v>
      </c>
      <c r="G63" s="5">
        <v>3563.6251699999998</v>
      </c>
      <c r="H63" s="6">
        <f t="shared" si="1"/>
        <v>13.483169652373462</v>
      </c>
      <c r="I63" s="5">
        <v>6045.0853399999996</v>
      </c>
      <c r="J63" s="6">
        <f t="shared" si="2"/>
        <v>-0.41049216519414766</v>
      </c>
      <c r="K63" s="5">
        <v>7071.5330700000004</v>
      </c>
      <c r="L63" s="5">
        <v>10570.26302</v>
      </c>
      <c r="M63" s="6">
        <f t="shared" si="3"/>
        <v>0.49476258052767608</v>
      </c>
    </row>
    <row r="64" spans="1:13" x14ac:dyDescent="0.2">
      <c r="A64" s="1" t="s">
        <v>19</v>
      </c>
      <c r="B64" s="1" t="s">
        <v>36</v>
      </c>
      <c r="C64" s="5">
        <v>0</v>
      </c>
      <c r="D64" s="5">
        <v>0</v>
      </c>
      <c r="E64" s="6" t="str">
        <f t="shared" si="0"/>
        <v/>
      </c>
      <c r="F64" s="5">
        <v>41.586709999999997</v>
      </c>
      <c r="G64" s="5">
        <v>45.331600000000002</v>
      </c>
      <c r="H64" s="6">
        <f t="shared" si="1"/>
        <v>9.0050162660138433E-2</v>
      </c>
      <c r="I64" s="5">
        <v>0.67893999999999999</v>
      </c>
      <c r="J64" s="6">
        <f t="shared" si="2"/>
        <v>65.768197484313788</v>
      </c>
      <c r="K64" s="5">
        <v>78.680179999999993</v>
      </c>
      <c r="L64" s="5">
        <v>70.922060000000002</v>
      </c>
      <c r="M64" s="6">
        <f t="shared" si="3"/>
        <v>-9.8603231461849572E-2</v>
      </c>
    </row>
    <row r="65" spans="1:13" x14ac:dyDescent="0.2">
      <c r="A65" s="1" t="s">
        <v>20</v>
      </c>
      <c r="B65" s="1" t="s">
        <v>36</v>
      </c>
      <c r="C65" s="5">
        <v>0</v>
      </c>
      <c r="D65" s="5">
        <v>53.830260000000003</v>
      </c>
      <c r="E65" s="6" t="str">
        <f t="shared" si="0"/>
        <v/>
      </c>
      <c r="F65" s="5">
        <v>607.60985000000005</v>
      </c>
      <c r="G65" s="5">
        <v>606.97650999999996</v>
      </c>
      <c r="H65" s="6">
        <f t="shared" si="1"/>
        <v>-1.0423464991557996E-3</v>
      </c>
      <c r="I65" s="5">
        <v>324.25912</v>
      </c>
      <c r="J65" s="6">
        <f t="shared" si="2"/>
        <v>0.87188724252381844</v>
      </c>
      <c r="K65" s="5">
        <v>2706.2489700000001</v>
      </c>
      <c r="L65" s="5">
        <v>2165.5586699999999</v>
      </c>
      <c r="M65" s="6">
        <f t="shared" si="3"/>
        <v>-0.19979325848944351</v>
      </c>
    </row>
    <row r="66" spans="1:13" x14ac:dyDescent="0.2">
      <c r="A66" s="1" t="s">
        <v>21</v>
      </c>
      <c r="B66" s="1" t="s">
        <v>36</v>
      </c>
      <c r="C66" s="5">
        <v>0</v>
      </c>
      <c r="D66" s="5">
        <v>0</v>
      </c>
      <c r="E66" s="6" t="str">
        <f t="shared" si="0"/>
        <v/>
      </c>
      <c r="F66" s="5">
        <v>145.71831</v>
      </c>
      <c r="G66" s="5">
        <v>117.38038</v>
      </c>
      <c r="H66" s="6">
        <f t="shared" si="1"/>
        <v>-0.1944706193751492</v>
      </c>
      <c r="I66" s="5">
        <v>124.4042</v>
      </c>
      <c r="J66" s="6">
        <f t="shared" si="2"/>
        <v>-5.6459669368076004E-2</v>
      </c>
      <c r="K66" s="5">
        <v>748.89635999999996</v>
      </c>
      <c r="L66" s="5">
        <v>547.34897999999998</v>
      </c>
      <c r="M66" s="6">
        <f t="shared" si="3"/>
        <v>-0.26912586409152794</v>
      </c>
    </row>
    <row r="67" spans="1:13" x14ac:dyDescent="0.2">
      <c r="A67" s="1" t="s">
        <v>22</v>
      </c>
      <c r="B67" s="1" t="s">
        <v>36</v>
      </c>
      <c r="C67" s="5">
        <v>0</v>
      </c>
      <c r="D67" s="5">
        <v>308.28854000000001</v>
      </c>
      <c r="E67" s="6" t="str">
        <f t="shared" ref="E67:E127" si="4">IF(C67=0,"",(D67/C67-1))</f>
        <v/>
      </c>
      <c r="F67" s="5">
        <v>16636.221379999999</v>
      </c>
      <c r="G67" s="5">
        <v>15757.737059999999</v>
      </c>
      <c r="H67" s="6">
        <f t="shared" ref="H67:H127" si="5">IF(F67=0,"",(G67/F67-1))</f>
        <v>-5.2805519951550473E-2</v>
      </c>
      <c r="I67" s="5">
        <v>16601.438150000002</v>
      </c>
      <c r="J67" s="6">
        <f t="shared" ref="J67:J127" si="6">IF(I67=0,"",(G67/I67-1))</f>
        <v>-5.0820963965703347E-2</v>
      </c>
      <c r="K67" s="5">
        <v>72560.796340000001</v>
      </c>
      <c r="L67" s="5">
        <v>70060.603629999998</v>
      </c>
      <c r="M67" s="6">
        <f t="shared" ref="M67:M127" si="7">IF(K67=0,"",(L67/K67-1))</f>
        <v>-3.4456522476473128E-2</v>
      </c>
    </row>
    <row r="68" spans="1:13" x14ac:dyDescent="0.2">
      <c r="A68" s="1" t="s">
        <v>23</v>
      </c>
      <c r="B68" s="1" t="s">
        <v>36</v>
      </c>
      <c r="C68" s="5">
        <v>0</v>
      </c>
      <c r="D68" s="5">
        <v>0</v>
      </c>
      <c r="E68" s="6" t="str">
        <f t="shared" si="4"/>
        <v/>
      </c>
      <c r="F68" s="5">
        <v>290.68745000000001</v>
      </c>
      <c r="G68" s="5">
        <v>892.83699999999999</v>
      </c>
      <c r="H68" s="6">
        <f t="shared" si="5"/>
        <v>2.0714673096482148</v>
      </c>
      <c r="I68" s="5">
        <v>145.00111999999999</v>
      </c>
      <c r="J68" s="6">
        <f t="shared" si="6"/>
        <v>5.157448990738831</v>
      </c>
      <c r="K68" s="5">
        <v>776.51615000000004</v>
      </c>
      <c r="L68" s="5">
        <v>1185.2413899999999</v>
      </c>
      <c r="M68" s="6">
        <f t="shared" si="7"/>
        <v>0.52635768103470859</v>
      </c>
    </row>
    <row r="69" spans="1:13" x14ac:dyDescent="0.2">
      <c r="A69" s="1" t="s">
        <v>24</v>
      </c>
      <c r="B69" s="1" t="s">
        <v>36</v>
      </c>
      <c r="C69" s="5">
        <v>0</v>
      </c>
      <c r="D69" s="5">
        <v>7.82979</v>
      </c>
      <c r="E69" s="6" t="str">
        <f t="shared" si="4"/>
        <v/>
      </c>
      <c r="F69" s="5">
        <v>153.46450999999999</v>
      </c>
      <c r="G69" s="5">
        <v>898.24567000000002</v>
      </c>
      <c r="H69" s="6">
        <f t="shared" si="5"/>
        <v>4.8531165935368383</v>
      </c>
      <c r="I69" s="5">
        <v>548.05740000000003</v>
      </c>
      <c r="J69" s="6">
        <f t="shared" si="6"/>
        <v>0.63896276192968093</v>
      </c>
      <c r="K69" s="5">
        <v>1725.2772199999999</v>
      </c>
      <c r="L69" s="5">
        <v>3630.8206</v>
      </c>
      <c r="M69" s="6">
        <f t="shared" si="7"/>
        <v>1.1044853301894291</v>
      </c>
    </row>
    <row r="70" spans="1:13" x14ac:dyDescent="0.2">
      <c r="A70" s="1" t="s">
        <v>25</v>
      </c>
      <c r="B70" s="1" t="s">
        <v>36</v>
      </c>
      <c r="C70" s="5">
        <v>0</v>
      </c>
      <c r="D70" s="5">
        <v>0</v>
      </c>
      <c r="E70" s="6" t="str">
        <f t="shared" si="4"/>
        <v/>
      </c>
      <c r="F70" s="5">
        <v>45.531790000000001</v>
      </c>
      <c r="G70" s="5">
        <v>119.78434</v>
      </c>
      <c r="H70" s="6">
        <f t="shared" si="5"/>
        <v>1.63078477696572</v>
      </c>
      <c r="I70" s="5">
        <v>20.715160000000001</v>
      </c>
      <c r="J70" s="6">
        <f t="shared" si="6"/>
        <v>4.7824482166683717</v>
      </c>
      <c r="K70" s="5">
        <v>199.12151</v>
      </c>
      <c r="L70" s="5">
        <v>255.41650000000001</v>
      </c>
      <c r="M70" s="6">
        <f t="shared" si="7"/>
        <v>0.282716769273194</v>
      </c>
    </row>
    <row r="71" spans="1:13" x14ac:dyDescent="0.2">
      <c r="A71" s="1" t="s">
        <v>26</v>
      </c>
      <c r="B71" s="1" t="s">
        <v>36</v>
      </c>
      <c r="C71" s="5">
        <v>0</v>
      </c>
      <c r="D71" s="5">
        <v>0</v>
      </c>
      <c r="E71" s="6" t="str">
        <f t="shared" si="4"/>
        <v/>
      </c>
      <c r="F71" s="5">
        <v>0</v>
      </c>
      <c r="G71" s="5">
        <v>0</v>
      </c>
      <c r="H71" s="6" t="str">
        <f t="shared" si="5"/>
        <v/>
      </c>
      <c r="I71" s="5">
        <v>0</v>
      </c>
      <c r="J71" s="6" t="str">
        <f t="shared" si="6"/>
        <v/>
      </c>
      <c r="K71" s="5">
        <v>2.8840000000000001E-2</v>
      </c>
      <c r="L71" s="5">
        <v>0</v>
      </c>
      <c r="M71" s="6">
        <f t="shared" si="7"/>
        <v>-1</v>
      </c>
    </row>
    <row r="72" spans="1:13" x14ac:dyDescent="0.2">
      <c r="A72" s="1" t="s">
        <v>27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258.79135000000002</v>
      </c>
      <c r="G72" s="5">
        <v>3.0609700000000002</v>
      </c>
      <c r="H72" s="6">
        <f t="shared" si="5"/>
        <v>-0.98817205443690448</v>
      </c>
      <c r="I72" s="5">
        <v>3.3979400000000002</v>
      </c>
      <c r="J72" s="6">
        <f t="shared" si="6"/>
        <v>-9.9168908220863217E-2</v>
      </c>
      <c r="K72" s="5">
        <v>294.80635000000001</v>
      </c>
      <c r="L72" s="5">
        <v>191.12986000000001</v>
      </c>
      <c r="M72" s="6">
        <f t="shared" si="7"/>
        <v>-0.35167658362854126</v>
      </c>
    </row>
    <row r="73" spans="1:13" x14ac:dyDescent="0.2">
      <c r="A73" s="1" t="s">
        <v>28</v>
      </c>
      <c r="B73" s="1" t="s">
        <v>36</v>
      </c>
      <c r="C73" s="5">
        <v>0</v>
      </c>
      <c r="D73" s="5">
        <v>159.05000000000001</v>
      </c>
      <c r="E73" s="6" t="str">
        <f t="shared" si="4"/>
        <v/>
      </c>
      <c r="F73" s="5">
        <v>3309.7636600000001</v>
      </c>
      <c r="G73" s="5">
        <v>4221.23873</v>
      </c>
      <c r="H73" s="6">
        <f t="shared" si="5"/>
        <v>0.27538977511161633</v>
      </c>
      <c r="I73" s="5">
        <v>4671.93253</v>
      </c>
      <c r="J73" s="6">
        <f t="shared" si="6"/>
        <v>-9.6468387997032945E-2</v>
      </c>
      <c r="K73" s="5">
        <v>43263.040079999999</v>
      </c>
      <c r="L73" s="5">
        <v>26064.09606</v>
      </c>
      <c r="M73" s="6">
        <f t="shared" si="7"/>
        <v>-0.3975435842741637</v>
      </c>
    </row>
    <row r="74" spans="1:13" x14ac:dyDescent="0.2">
      <c r="A74" s="1" t="s">
        <v>30</v>
      </c>
      <c r="B74" s="1" t="s">
        <v>36</v>
      </c>
      <c r="C74" s="5">
        <v>0</v>
      </c>
      <c r="D74" s="5">
        <v>1.5139199999999999</v>
      </c>
      <c r="E74" s="6" t="str">
        <f t="shared" si="4"/>
        <v/>
      </c>
      <c r="F74" s="5">
        <v>137.75953000000001</v>
      </c>
      <c r="G74" s="5">
        <v>10.19857</v>
      </c>
      <c r="H74" s="6">
        <f t="shared" si="5"/>
        <v>-0.92596831594881313</v>
      </c>
      <c r="I74" s="5">
        <v>14.42679</v>
      </c>
      <c r="J74" s="6">
        <f t="shared" si="6"/>
        <v>-0.29308113585905116</v>
      </c>
      <c r="K74" s="5">
        <v>204.85146</v>
      </c>
      <c r="L74" s="5">
        <v>70.455979999999997</v>
      </c>
      <c r="M74" s="6">
        <f t="shared" si="7"/>
        <v>-0.6560630810246606</v>
      </c>
    </row>
    <row r="75" spans="1:13" x14ac:dyDescent="0.2">
      <c r="A75" s="1" t="s">
        <v>31</v>
      </c>
      <c r="B75" s="1" t="s">
        <v>36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4.52088</v>
      </c>
      <c r="H75" s="6" t="str">
        <f t="shared" si="5"/>
        <v/>
      </c>
      <c r="I75" s="5">
        <v>17.784790000000001</v>
      </c>
      <c r="J75" s="6">
        <f t="shared" si="6"/>
        <v>-0.74580076571047504</v>
      </c>
      <c r="K75" s="5">
        <v>190.22863000000001</v>
      </c>
      <c r="L75" s="5">
        <v>476.97271000000001</v>
      </c>
      <c r="M75" s="6">
        <f t="shared" si="7"/>
        <v>1.5073655316762782</v>
      </c>
    </row>
    <row r="76" spans="1:13" x14ac:dyDescent="0.2">
      <c r="A76" s="1" t="s">
        <v>32</v>
      </c>
      <c r="B76" s="1" t="s">
        <v>36</v>
      </c>
      <c r="C76" s="5">
        <v>0</v>
      </c>
      <c r="D76" s="5">
        <v>0</v>
      </c>
      <c r="E76" s="6" t="str">
        <f t="shared" si="4"/>
        <v/>
      </c>
      <c r="F76" s="5">
        <v>0</v>
      </c>
      <c r="G76" s="5">
        <v>0</v>
      </c>
      <c r="H76" s="6" t="str">
        <f t="shared" si="5"/>
        <v/>
      </c>
      <c r="I76" s="5">
        <v>0</v>
      </c>
      <c r="J76" s="6" t="str">
        <f t="shared" si="6"/>
        <v/>
      </c>
      <c r="K76" s="5">
        <v>0</v>
      </c>
      <c r="L76" s="5">
        <v>0</v>
      </c>
      <c r="M76" s="6" t="str">
        <f t="shared" si="7"/>
        <v/>
      </c>
    </row>
    <row r="77" spans="1:13" x14ac:dyDescent="0.2">
      <c r="A77" s="2" t="s">
        <v>33</v>
      </c>
      <c r="B77" s="2" t="s">
        <v>36</v>
      </c>
      <c r="C77" s="7">
        <v>0</v>
      </c>
      <c r="D77" s="7">
        <v>977.37882000000002</v>
      </c>
      <c r="E77" s="8" t="str">
        <f t="shared" si="4"/>
        <v/>
      </c>
      <c r="F77" s="7">
        <v>22937.596560000002</v>
      </c>
      <c r="G77" s="7">
        <v>28573.439699999999</v>
      </c>
      <c r="H77" s="8">
        <f t="shared" si="5"/>
        <v>0.24570329874177532</v>
      </c>
      <c r="I77" s="7">
        <v>29382.74624</v>
      </c>
      <c r="J77" s="8">
        <f t="shared" si="6"/>
        <v>-2.7543597640245721E-2</v>
      </c>
      <c r="K77" s="7">
        <v>136449.05207000001</v>
      </c>
      <c r="L77" s="7">
        <v>122727.2804</v>
      </c>
      <c r="M77" s="8">
        <f t="shared" si="7"/>
        <v>-0.10056333453280841</v>
      </c>
    </row>
    <row r="78" spans="1:13" x14ac:dyDescent="0.2">
      <c r="A78" s="1" t="s">
        <v>7</v>
      </c>
      <c r="B78" s="1" t="s">
        <v>37</v>
      </c>
      <c r="C78" s="5">
        <v>0</v>
      </c>
      <c r="D78" s="5">
        <v>0.60521000000000003</v>
      </c>
      <c r="E78" s="6" t="str">
        <f t="shared" si="4"/>
        <v/>
      </c>
      <c r="F78" s="5">
        <v>6.3732300000000004</v>
      </c>
      <c r="G78" s="5">
        <v>8.3596699999999995</v>
      </c>
      <c r="H78" s="6">
        <f t="shared" si="5"/>
        <v>0.31168496978769</v>
      </c>
      <c r="I78" s="5">
        <v>8.8177299999999992</v>
      </c>
      <c r="J78" s="6">
        <f t="shared" si="6"/>
        <v>-5.1947610099197794E-2</v>
      </c>
      <c r="K78" s="5">
        <v>164.29040000000001</v>
      </c>
      <c r="L78" s="5">
        <v>70.249660000000006</v>
      </c>
      <c r="M78" s="6">
        <f t="shared" si="7"/>
        <v>-0.57240556964983957</v>
      </c>
    </row>
    <row r="79" spans="1:13" x14ac:dyDescent="0.2">
      <c r="A79" s="1" t="s">
        <v>9</v>
      </c>
      <c r="B79" s="1" t="s">
        <v>37</v>
      </c>
      <c r="C79" s="5">
        <v>0</v>
      </c>
      <c r="D79" s="5">
        <v>3.6742699999999999</v>
      </c>
      <c r="E79" s="6" t="str">
        <f t="shared" si="4"/>
        <v/>
      </c>
      <c r="F79" s="5">
        <v>111.85512</v>
      </c>
      <c r="G79" s="5">
        <v>88.909570000000002</v>
      </c>
      <c r="H79" s="6">
        <f t="shared" si="5"/>
        <v>-0.2051363406520863</v>
      </c>
      <c r="I79" s="5">
        <v>36.028109999999998</v>
      </c>
      <c r="J79" s="6">
        <f t="shared" si="6"/>
        <v>1.4677833502784354</v>
      </c>
      <c r="K79" s="5">
        <v>270.78572000000003</v>
      </c>
      <c r="L79" s="5">
        <v>260.9479</v>
      </c>
      <c r="M79" s="6">
        <f t="shared" si="7"/>
        <v>-3.6330645500804226E-2</v>
      </c>
    </row>
    <row r="80" spans="1:13" x14ac:dyDescent="0.2">
      <c r="A80" s="1" t="s">
        <v>10</v>
      </c>
      <c r="B80" s="1" t="s">
        <v>37</v>
      </c>
      <c r="C80" s="5">
        <v>0</v>
      </c>
      <c r="D80" s="5">
        <v>15.408149999999999</v>
      </c>
      <c r="E80" s="6" t="str">
        <f t="shared" si="4"/>
        <v/>
      </c>
      <c r="F80" s="5">
        <v>139.07731000000001</v>
      </c>
      <c r="G80" s="5">
        <v>194.82930999999999</v>
      </c>
      <c r="H80" s="6">
        <f t="shared" si="5"/>
        <v>0.40087056616208616</v>
      </c>
      <c r="I80" s="5">
        <v>133.92216999999999</v>
      </c>
      <c r="J80" s="6">
        <f t="shared" si="6"/>
        <v>0.45479504999060283</v>
      </c>
      <c r="K80" s="5">
        <v>2121.2661600000001</v>
      </c>
      <c r="L80" s="5">
        <v>777.9144</v>
      </c>
      <c r="M80" s="6">
        <f t="shared" si="7"/>
        <v>-0.63327826810757215</v>
      </c>
    </row>
    <row r="81" spans="1:13" x14ac:dyDescent="0.2">
      <c r="A81" s="1" t="s">
        <v>11</v>
      </c>
      <c r="B81" s="1" t="s">
        <v>37</v>
      </c>
      <c r="C81" s="5">
        <v>0</v>
      </c>
      <c r="D81" s="5">
        <v>26.933630000000001</v>
      </c>
      <c r="E81" s="6" t="str">
        <f t="shared" si="4"/>
        <v/>
      </c>
      <c r="F81" s="5">
        <v>201.86086</v>
      </c>
      <c r="G81" s="5">
        <v>248.40553</v>
      </c>
      <c r="H81" s="6">
        <f t="shared" si="5"/>
        <v>0.23057798327025858</v>
      </c>
      <c r="I81" s="5">
        <v>147.37501</v>
      </c>
      <c r="J81" s="6">
        <f t="shared" si="6"/>
        <v>0.68553359216057053</v>
      </c>
      <c r="K81" s="5">
        <v>802.56578999999999</v>
      </c>
      <c r="L81" s="5">
        <v>954.93322000000001</v>
      </c>
      <c r="M81" s="6">
        <f t="shared" si="7"/>
        <v>0.18985039220273769</v>
      </c>
    </row>
    <row r="82" spans="1:13" x14ac:dyDescent="0.2">
      <c r="A82" s="1" t="s">
        <v>12</v>
      </c>
      <c r="B82" s="1" t="s">
        <v>37</v>
      </c>
      <c r="C82" s="5">
        <v>0</v>
      </c>
      <c r="D82" s="5">
        <v>3.53349</v>
      </c>
      <c r="E82" s="6" t="str">
        <f t="shared" si="4"/>
        <v/>
      </c>
      <c r="F82" s="5">
        <v>45.199019999999997</v>
      </c>
      <c r="G82" s="5">
        <v>8.9944100000000002</v>
      </c>
      <c r="H82" s="6">
        <f t="shared" si="5"/>
        <v>-0.80100431381034365</v>
      </c>
      <c r="I82" s="5">
        <v>13.97269</v>
      </c>
      <c r="J82" s="6">
        <f t="shared" si="6"/>
        <v>-0.35628644162290868</v>
      </c>
      <c r="K82" s="5">
        <v>120.19687999999999</v>
      </c>
      <c r="L82" s="5">
        <v>61.914439999999999</v>
      </c>
      <c r="M82" s="6">
        <f t="shared" si="7"/>
        <v>-0.48489145475323481</v>
      </c>
    </row>
    <row r="83" spans="1:13" x14ac:dyDescent="0.2">
      <c r="A83" s="1" t="s">
        <v>13</v>
      </c>
      <c r="B83" s="1" t="s">
        <v>37</v>
      </c>
      <c r="C83" s="5">
        <v>0</v>
      </c>
      <c r="D83" s="5">
        <v>118.06100000000001</v>
      </c>
      <c r="E83" s="6" t="str">
        <f t="shared" si="4"/>
        <v/>
      </c>
      <c r="F83" s="5">
        <v>833.30265999999995</v>
      </c>
      <c r="G83" s="5">
        <v>459.01585999999998</v>
      </c>
      <c r="H83" s="6">
        <f t="shared" si="5"/>
        <v>-0.44916069270677716</v>
      </c>
      <c r="I83" s="5">
        <v>251.27856</v>
      </c>
      <c r="J83" s="6">
        <f t="shared" si="6"/>
        <v>0.8267211496277278</v>
      </c>
      <c r="K83" s="5">
        <v>2910.5711299999998</v>
      </c>
      <c r="L83" s="5">
        <v>1647.10095</v>
      </c>
      <c r="M83" s="6">
        <f t="shared" si="7"/>
        <v>-0.43409699456477457</v>
      </c>
    </row>
    <row r="84" spans="1:13" x14ac:dyDescent="0.2">
      <c r="A84" s="1" t="s">
        <v>14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1.16082</v>
      </c>
      <c r="G84" s="5">
        <v>0</v>
      </c>
      <c r="H84" s="6">
        <f t="shared" si="5"/>
        <v>-1</v>
      </c>
      <c r="I84" s="5">
        <v>0</v>
      </c>
      <c r="J84" s="6" t="str">
        <f t="shared" si="6"/>
        <v/>
      </c>
      <c r="K84" s="5">
        <v>27.290800000000001</v>
      </c>
      <c r="L84" s="5">
        <v>0</v>
      </c>
      <c r="M84" s="6">
        <f t="shared" si="7"/>
        <v>-1</v>
      </c>
    </row>
    <row r="85" spans="1:13" x14ac:dyDescent="0.2">
      <c r="A85" s="1" t="s">
        <v>15</v>
      </c>
      <c r="B85" s="1" t="s">
        <v>37</v>
      </c>
      <c r="C85" s="5">
        <v>0</v>
      </c>
      <c r="D85" s="5">
        <v>0</v>
      </c>
      <c r="E85" s="6" t="str">
        <f t="shared" si="4"/>
        <v/>
      </c>
      <c r="F85" s="5">
        <v>0</v>
      </c>
      <c r="G85" s="5">
        <v>0</v>
      </c>
      <c r="H85" s="6" t="str">
        <f t="shared" si="5"/>
        <v/>
      </c>
      <c r="I85" s="5">
        <v>0</v>
      </c>
      <c r="J85" s="6" t="str">
        <f t="shared" si="6"/>
        <v/>
      </c>
      <c r="K85" s="5">
        <v>6.2512999999999996</v>
      </c>
      <c r="L85" s="5">
        <v>0</v>
      </c>
      <c r="M85" s="6">
        <f t="shared" si="7"/>
        <v>-1</v>
      </c>
    </row>
    <row r="86" spans="1:13" x14ac:dyDescent="0.2">
      <c r="A86" s="1" t="s">
        <v>16</v>
      </c>
      <c r="B86" s="1" t="s">
        <v>37</v>
      </c>
      <c r="C86" s="5">
        <v>0</v>
      </c>
      <c r="D86" s="5">
        <v>0</v>
      </c>
      <c r="E86" s="6" t="str">
        <f t="shared" si="4"/>
        <v/>
      </c>
      <c r="F86" s="5">
        <v>51.617130000000003</v>
      </c>
      <c r="G86" s="5">
        <v>7.0862100000000003</v>
      </c>
      <c r="H86" s="6">
        <f t="shared" si="5"/>
        <v>-0.86271592395780239</v>
      </c>
      <c r="I86" s="5">
        <v>8.5416699999999999</v>
      </c>
      <c r="J86" s="6">
        <f t="shared" si="6"/>
        <v>-0.17039525057746319</v>
      </c>
      <c r="K86" s="5">
        <v>65.063339999999997</v>
      </c>
      <c r="L86" s="5">
        <v>17.039750000000002</v>
      </c>
      <c r="M86" s="6">
        <f t="shared" si="7"/>
        <v>-0.73810520640348309</v>
      </c>
    </row>
    <row r="87" spans="1:13" x14ac:dyDescent="0.2">
      <c r="A87" s="1" t="s">
        <v>17</v>
      </c>
      <c r="B87" s="1" t="s">
        <v>37</v>
      </c>
      <c r="C87" s="5">
        <v>0</v>
      </c>
      <c r="D87" s="5">
        <v>23.539919999999999</v>
      </c>
      <c r="E87" s="6" t="str">
        <f t="shared" si="4"/>
        <v/>
      </c>
      <c r="F87" s="5">
        <v>2371.8931899999998</v>
      </c>
      <c r="G87" s="5">
        <v>1459.9203199999999</v>
      </c>
      <c r="H87" s="6">
        <f t="shared" si="5"/>
        <v>-0.38449154196526025</v>
      </c>
      <c r="I87" s="5">
        <v>1093.8058799999999</v>
      </c>
      <c r="J87" s="6">
        <f t="shared" si="6"/>
        <v>0.3347161015444533</v>
      </c>
      <c r="K87" s="5">
        <v>9741.8365599999997</v>
      </c>
      <c r="L87" s="5">
        <v>5482.3541699999996</v>
      </c>
      <c r="M87" s="6">
        <f t="shared" si="7"/>
        <v>-0.43723607594582758</v>
      </c>
    </row>
    <row r="88" spans="1:13" x14ac:dyDescent="0.2">
      <c r="A88" s="1" t="s">
        <v>18</v>
      </c>
      <c r="B88" s="1" t="s">
        <v>37</v>
      </c>
      <c r="C88" s="5">
        <v>0</v>
      </c>
      <c r="D88" s="5">
        <v>7.8633300000000004</v>
      </c>
      <c r="E88" s="6" t="str">
        <f t="shared" si="4"/>
        <v/>
      </c>
      <c r="F88" s="5">
        <v>116.8584</v>
      </c>
      <c r="G88" s="5">
        <v>72.444829999999996</v>
      </c>
      <c r="H88" s="6">
        <f t="shared" si="5"/>
        <v>-0.38006313624009913</v>
      </c>
      <c r="I88" s="5">
        <v>127.96911</v>
      </c>
      <c r="J88" s="6">
        <f t="shared" si="6"/>
        <v>-0.4338881469129543</v>
      </c>
      <c r="K88" s="5">
        <v>573.21474999999998</v>
      </c>
      <c r="L88" s="5">
        <v>3743.9102499999999</v>
      </c>
      <c r="M88" s="6">
        <f t="shared" si="7"/>
        <v>5.5314269215856706</v>
      </c>
    </row>
    <row r="89" spans="1:13" x14ac:dyDescent="0.2">
      <c r="A89" s="1" t="s">
        <v>19</v>
      </c>
      <c r="B89" s="1" t="s">
        <v>37</v>
      </c>
      <c r="C89" s="5">
        <v>0</v>
      </c>
      <c r="D89" s="5">
        <v>1.3978299999999999</v>
      </c>
      <c r="E89" s="6" t="str">
        <f t="shared" si="4"/>
        <v/>
      </c>
      <c r="F89" s="5">
        <v>827.68454999999994</v>
      </c>
      <c r="G89" s="5">
        <v>169.37029999999999</v>
      </c>
      <c r="H89" s="6">
        <f t="shared" si="5"/>
        <v>-0.79536853744581792</v>
      </c>
      <c r="I89" s="5">
        <v>236.49468999999999</v>
      </c>
      <c r="J89" s="6">
        <f t="shared" si="6"/>
        <v>-0.2838304318798871</v>
      </c>
      <c r="K89" s="5">
        <v>3707.5280899999998</v>
      </c>
      <c r="L89" s="5">
        <v>1274.7719300000001</v>
      </c>
      <c r="M89" s="6">
        <f t="shared" si="7"/>
        <v>-0.65616661585428471</v>
      </c>
    </row>
    <row r="90" spans="1:13" x14ac:dyDescent="0.2">
      <c r="A90" s="1" t="s">
        <v>20</v>
      </c>
      <c r="B90" s="1" t="s">
        <v>37</v>
      </c>
      <c r="C90" s="5">
        <v>0</v>
      </c>
      <c r="D90" s="5">
        <v>75.738690000000005</v>
      </c>
      <c r="E90" s="6" t="str">
        <f t="shared" si="4"/>
        <v/>
      </c>
      <c r="F90" s="5">
        <v>391.95771999999999</v>
      </c>
      <c r="G90" s="5">
        <v>515.41907000000003</v>
      </c>
      <c r="H90" s="6">
        <f t="shared" si="5"/>
        <v>0.31498639700220732</v>
      </c>
      <c r="I90" s="5">
        <v>319.56912</v>
      </c>
      <c r="J90" s="6">
        <f t="shared" si="6"/>
        <v>0.61285630476436537</v>
      </c>
      <c r="K90" s="5">
        <v>1963.4052799999999</v>
      </c>
      <c r="L90" s="5">
        <v>1975.0816500000001</v>
      </c>
      <c r="M90" s="6">
        <f t="shared" si="7"/>
        <v>5.9469993887355521E-3</v>
      </c>
    </row>
    <row r="91" spans="1:13" x14ac:dyDescent="0.2">
      <c r="A91" s="1" t="s">
        <v>21</v>
      </c>
      <c r="B91" s="1" t="s">
        <v>37</v>
      </c>
      <c r="C91" s="5">
        <v>0</v>
      </c>
      <c r="D91" s="5">
        <v>0</v>
      </c>
      <c r="E91" s="6" t="str">
        <f t="shared" si="4"/>
        <v/>
      </c>
      <c r="F91" s="5">
        <v>1477.681</v>
      </c>
      <c r="G91" s="5">
        <v>0</v>
      </c>
      <c r="H91" s="6">
        <f t="shared" si="5"/>
        <v>-1</v>
      </c>
      <c r="I91" s="5">
        <v>501.67113999999998</v>
      </c>
      <c r="J91" s="6">
        <f t="shared" si="6"/>
        <v>-1</v>
      </c>
      <c r="K91" s="5">
        <v>4006.7516000000001</v>
      </c>
      <c r="L91" s="5">
        <v>1100.7411400000001</v>
      </c>
      <c r="M91" s="6">
        <f t="shared" si="7"/>
        <v>-0.72527841755900213</v>
      </c>
    </row>
    <row r="92" spans="1:13" x14ac:dyDescent="0.2">
      <c r="A92" s="1" t="s">
        <v>22</v>
      </c>
      <c r="B92" s="1" t="s">
        <v>37</v>
      </c>
      <c r="C92" s="5">
        <v>0</v>
      </c>
      <c r="D92" s="5">
        <v>0</v>
      </c>
      <c r="E92" s="6" t="str">
        <f t="shared" si="4"/>
        <v/>
      </c>
      <c r="F92" s="5">
        <v>9.6683500000000002</v>
      </c>
      <c r="G92" s="5">
        <v>60.230589999999999</v>
      </c>
      <c r="H92" s="6">
        <f t="shared" si="5"/>
        <v>5.2296658685297901</v>
      </c>
      <c r="I92" s="5">
        <v>2.2442199999999999</v>
      </c>
      <c r="J92" s="6">
        <f t="shared" si="6"/>
        <v>25.83809519565818</v>
      </c>
      <c r="K92" s="5">
        <v>154.16853</v>
      </c>
      <c r="L92" s="5">
        <v>129.45688999999999</v>
      </c>
      <c r="M92" s="6">
        <f t="shared" si="7"/>
        <v>-0.16028978157864004</v>
      </c>
    </row>
    <row r="93" spans="1:13" x14ac:dyDescent="0.2">
      <c r="A93" s="1" t="s">
        <v>23</v>
      </c>
      <c r="B93" s="1" t="s">
        <v>37</v>
      </c>
      <c r="C93" s="5">
        <v>0</v>
      </c>
      <c r="D93" s="5">
        <v>55.764600000000002</v>
      </c>
      <c r="E93" s="6" t="str">
        <f t="shared" si="4"/>
        <v/>
      </c>
      <c r="F93" s="5">
        <v>551.97101999999995</v>
      </c>
      <c r="G93" s="5">
        <v>341.95184999999998</v>
      </c>
      <c r="H93" s="6">
        <f t="shared" si="5"/>
        <v>-0.38048948656760995</v>
      </c>
      <c r="I93" s="5">
        <v>330.58600000000001</v>
      </c>
      <c r="J93" s="6">
        <f t="shared" si="6"/>
        <v>3.4380917522218057E-2</v>
      </c>
      <c r="K93" s="5">
        <v>2096.0569099999998</v>
      </c>
      <c r="L93" s="5">
        <v>1381.19325</v>
      </c>
      <c r="M93" s="6">
        <f t="shared" si="7"/>
        <v>-0.34105164635057539</v>
      </c>
    </row>
    <row r="94" spans="1:13" x14ac:dyDescent="0.2">
      <c r="A94" s="1" t="s">
        <v>24</v>
      </c>
      <c r="B94" s="1" t="s">
        <v>37</v>
      </c>
      <c r="C94" s="5">
        <v>0</v>
      </c>
      <c r="D94" s="5">
        <v>0</v>
      </c>
      <c r="E94" s="6" t="str">
        <f t="shared" si="4"/>
        <v/>
      </c>
      <c r="F94" s="5">
        <v>45.245089999999998</v>
      </c>
      <c r="G94" s="5">
        <v>208.51544999999999</v>
      </c>
      <c r="H94" s="6">
        <f t="shared" si="5"/>
        <v>3.6085763118163756</v>
      </c>
      <c r="I94" s="5">
        <v>396.93446999999998</v>
      </c>
      <c r="J94" s="6">
        <f t="shared" si="6"/>
        <v>-0.47468545626687453</v>
      </c>
      <c r="K94" s="5">
        <v>107.54884</v>
      </c>
      <c r="L94" s="5">
        <v>721.79660000000001</v>
      </c>
      <c r="M94" s="6">
        <f t="shared" si="7"/>
        <v>5.7113378442761453</v>
      </c>
    </row>
    <row r="95" spans="1:13" x14ac:dyDescent="0.2">
      <c r="A95" s="1" t="s">
        <v>25</v>
      </c>
      <c r="B95" s="1" t="s">
        <v>37</v>
      </c>
      <c r="C95" s="5">
        <v>0</v>
      </c>
      <c r="D95" s="5">
        <v>9.5063099999999991</v>
      </c>
      <c r="E95" s="6" t="str">
        <f t="shared" si="4"/>
        <v/>
      </c>
      <c r="F95" s="5">
        <v>51.618760000000002</v>
      </c>
      <c r="G95" s="5">
        <v>65.84666</v>
      </c>
      <c r="H95" s="6">
        <f t="shared" si="5"/>
        <v>0.27563428489952102</v>
      </c>
      <c r="I95" s="5">
        <v>70.055899999999994</v>
      </c>
      <c r="J95" s="6">
        <f t="shared" si="6"/>
        <v>-6.0084018619416701E-2</v>
      </c>
      <c r="K95" s="5">
        <v>544.87681999999995</v>
      </c>
      <c r="L95" s="5">
        <v>447.91591</v>
      </c>
      <c r="M95" s="6">
        <f t="shared" si="7"/>
        <v>-0.17795014660377728</v>
      </c>
    </row>
    <row r="96" spans="1:13" x14ac:dyDescent="0.2">
      <c r="A96" s="1" t="s">
        <v>26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5.6538700000000004</v>
      </c>
      <c r="G96" s="5">
        <v>1.11137</v>
      </c>
      <c r="H96" s="6">
        <f t="shared" si="5"/>
        <v>-0.80343198552495898</v>
      </c>
      <c r="I96" s="5">
        <v>2.6112799999999998</v>
      </c>
      <c r="J96" s="6">
        <f t="shared" si="6"/>
        <v>-0.57439646456910021</v>
      </c>
      <c r="K96" s="5">
        <v>30.94746</v>
      </c>
      <c r="L96" s="5">
        <v>22.844259999999998</v>
      </c>
      <c r="M96" s="6">
        <f t="shared" si="7"/>
        <v>-0.2618373204133716</v>
      </c>
    </row>
    <row r="97" spans="1:13" x14ac:dyDescent="0.2">
      <c r="A97" s="1" t="s">
        <v>27</v>
      </c>
      <c r="B97" s="1" t="s">
        <v>37</v>
      </c>
      <c r="C97" s="5">
        <v>0</v>
      </c>
      <c r="D97" s="5">
        <v>64.811139999999995</v>
      </c>
      <c r="E97" s="6" t="str">
        <f t="shared" si="4"/>
        <v/>
      </c>
      <c r="F97" s="5">
        <v>895.49221</v>
      </c>
      <c r="G97" s="5">
        <v>588.79857000000004</v>
      </c>
      <c r="H97" s="6">
        <f t="shared" si="5"/>
        <v>-0.34248610604887331</v>
      </c>
      <c r="I97" s="5">
        <v>419.86867000000001</v>
      </c>
      <c r="J97" s="6">
        <f t="shared" si="6"/>
        <v>0.40233985546004192</v>
      </c>
      <c r="K97" s="5">
        <v>4594.6754300000002</v>
      </c>
      <c r="L97" s="5">
        <v>1908.4709499999999</v>
      </c>
      <c r="M97" s="6">
        <f t="shared" si="7"/>
        <v>-0.58463421865687693</v>
      </c>
    </row>
    <row r="98" spans="1:13" x14ac:dyDescent="0.2">
      <c r="A98" s="1" t="s">
        <v>28</v>
      </c>
      <c r="B98" s="1" t="s">
        <v>37</v>
      </c>
      <c r="C98" s="5">
        <v>0</v>
      </c>
      <c r="D98" s="5">
        <v>0.65359</v>
      </c>
      <c r="E98" s="6" t="str">
        <f t="shared" si="4"/>
        <v/>
      </c>
      <c r="F98" s="5">
        <v>0</v>
      </c>
      <c r="G98" s="5">
        <v>0.65359</v>
      </c>
      <c r="H98" s="6" t="str">
        <f t="shared" si="5"/>
        <v/>
      </c>
      <c r="I98" s="5">
        <v>15.77895</v>
      </c>
      <c r="J98" s="6">
        <f t="shared" si="6"/>
        <v>-0.95857835914303546</v>
      </c>
      <c r="K98" s="5">
        <v>8.6500199999999996</v>
      </c>
      <c r="L98" s="5">
        <v>45.586080000000003</v>
      </c>
      <c r="M98" s="6">
        <f t="shared" si="7"/>
        <v>4.2700548669251637</v>
      </c>
    </row>
    <row r="99" spans="1:13" x14ac:dyDescent="0.2">
      <c r="A99" s="1" t="s">
        <v>30</v>
      </c>
      <c r="B99" s="1" t="s">
        <v>37</v>
      </c>
      <c r="C99" s="5">
        <v>0</v>
      </c>
      <c r="D99" s="5">
        <v>118.96308000000001</v>
      </c>
      <c r="E99" s="6" t="str">
        <f t="shared" si="4"/>
        <v/>
      </c>
      <c r="F99" s="5">
        <v>419.89846999999997</v>
      </c>
      <c r="G99" s="5">
        <v>637.21046000000001</v>
      </c>
      <c r="H99" s="6">
        <f t="shared" si="5"/>
        <v>0.51753460783031691</v>
      </c>
      <c r="I99" s="5">
        <v>560.68380000000002</v>
      </c>
      <c r="J99" s="6">
        <f t="shared" si="6"/>
        <v>0.13648808829504255</v>
      </c>
      <c r="K99" s="5">
        <v>2218.6711</v>
      </c>
      <c r="L99" s="5">
        <v>2355.57078</v>
      </c>
      <c r="M99" s="6">
        <f t="shared" si="7"/>
        <v>6.1703458435096614E-2</v>
      </c>
    </row>
    <row r="100" spans="1:13" x14ac:dyDescent="0.2">
      <c r="A100" s="1" t="s">
        <v>31</v>
      </c>
      <c r="B100" s="1" t="s">
        <v>37</v>
      </c>
      <c r="C100" s="5">
        <v>0</v>
      </c>
      <c r="D100" s="5">
        <v>0</v>
      </c>
      <c r="E100" s="6" t="str">
        <f t="shared" si="4"/>
        <v/>
      </c>
      <c r="F100" s="5">
        <v>0.81408000000000003</v>
      </c>
      <c r="G100" s="5">
        <v>0</v>
      </c>
      <c r="H100" s="6">
        <f t="shared" si="5"/>
        <v>-1</v>
      </c>
      <c r="I100" s="5">
        <v>0</v>
      </c>
      <c r="J100" s="6" t="str">
        <f t="shared" si="6"/>
        <v/>
      </c>
      <c r="K100" s="5">
        <v>1.36084</v>
      </c>
      <c r="L100" s="5">
        <v>36.304029999999997</v>
      </c>
      <c r="M100" s="6">
        <f t="shared" si="7"/>
        <v>25.677662326210278</v>
      </c>
    </row>
    <row r="101" spans="1:13" x14ac:dyDescent="0.2">
      <c r="A101" s="1" t="s">
        <v>32</v>
      </c>
      <c r="B101" s="1" t="s">
        <v>37</v>
      </c>
      <c r="C101" s="5">
        <v>0</v>
      </c>
      <c r="D101" s="5">
        <v>0</v>
      </c>
      <c r="E101" s="6" t="str">
        <f t="shared" si="4"/>
        <v/>
      </c>
      <c r="F101" s="5">
        <v>7.3494299999999999</v>
      </c>
      <c r="G101" s="5">
        <v>17.85746</v>
      </c>
      <c r="H101" s="6">
        <f t="shared" si="5"/>
        <v>1.4297748260749472</v>
      </c>
      <c r="I101" s="5">
        <v>0</v>
      </c>
      <c r="J101" s="6" t="str">
        <f t="shared" si="6"/>
        <v/>
      </c>
      <c r="K101" s="5">
        <v>26.19463</v>
      </c>
      <c r="L101" s="5">
        <v>17.85746</v>
      </c>
      <c r="M101" s="6">
        <f t="shared" si="7"/>
        <v>-0.31827783022703515</v>
      </c>
    </row>
    <row r="102" spans="1:13" x14ac:dyDescent="0.2">
      <c r="A102" s="2" t="s">
        <v>33</v>
      </c>
      <c r="B102" s="2" t="s">
        <v>37</v>
      </c>
      <c r="C102" s="7">
        <v>0</v>
      </c>
      <c r="D102" s="7">
        <v>526.45424000000003</v>
      </c>
      <c r="E102" s="8" t="str">
        <f t="shared" si="4"/>
        <v/>
      </c>
      <c r="F102" s="7">
        <v>8564.2322899999999</v>
      </c>
      <c r="G102" s="7">
        <v>5156.9648800000004</v>
      </c>
      <c r="H102" s="8">
        <f t="shared" si="5"/>
        <v>-0.39784855134983732</v>
      </c>
      <c r="I102" s="7">
        <v>4680.6319100000001</v>
      </c>
      <c r="J102" s="8">
        <f t="shared" si="6"/>
        <v>0.10176680823423268</v>
      </c>
      <c r="K102" s="7">
        <v>36271.238559999998</v>
      </c>
      <c r="L102" s="7">
        <v>24449.72811</v>
      </c>
      <c r="M102" s="8">
        <f t="shared" si="7"/>
        <v>-0.32591967959530299</v>
      </c>
    </row>
    <row r="103" spans="1:13" x14ac:dyDescent="0.2">
      <c r="A103" s="1" t="s">
        <v>7</v>
      </c>
      <c r="B103" s="1" t="s">
        <v>38</v>
      </c>
      <c r="C103" s="5">
        <v>0</v>
      </c>
      <c r="D103" s="5">
        <v>0</v>
      </c>
      <c r="E103" s="6" t="str">
        <f t="shared" si="4"/>
        <v/>
      </c>
      <c r="F103" s="5">
        <v>843.10594000000003</v>
      </c>
      <c r="G103" s="5">
        <v>4266.0275099999999</v>
      </c>
      <c r="H103" s="6">
        <f t="shared" si="5"/>
        <v>4.0598949759504714</v>
      </c>
      <c r="I103" s="5">
        <v>1507.47154</v>
      </c>
      <c r="J103" s="6">
        <f t="shared" si="6"/>
        <v>1.8299224209566169</v>
      </c>
      <c r="K103" s="5">
        <v>6799.4647299999997</v>
      </c>
      <c r="L103" s="5">
        <v>9493.9318800000001</v>
      </c>
      <c r="M103" s="6">
        <f t="shared" si="7"/>
        <v>0.39627636247772702</v>
      </c>
    </row>
    <row r="104" spans="1:13" x14ac:dyDescent="0.2">
      <c r="A104" s="1" t="s">
        <v>9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23.065719999999999</v>
      </c>
      <c r="G104" s="5">
        <v>41.025790000000001</v>
      </c>
      <c r="H104" s="6">
        <f t="shared" si="5"/>
        <v>0.77864770750707124</v>
      </c>
      <c r="I104" s="5">
        <v>42.144820000000003</v>
      </c>
      <c r="J104" s="6">
        <f t="shared" si="6"/>
        <v>-2.6552017543318596E-2</v>
      </c>
      <c r="K104" s="5">
        <v>171.22557</v>
      </c>
      <c r="L104" s="5">
        <v>193.66898</v>
      </c>
      <c r="M104" s="6">
        <f t="shared" si="7"/>
        <v>0.13107510753212859</v>
      </c>
    </row>
    <row r="105" spans="1:13" x14ac:dyDescent="0.2">
      <c r="A105" s="1" t="s">
        <v>10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218.82843</v>
      </c>
      <c r="G105" s="5">
        <v>144.79168999999999</v>
      </c>
      <c r="H105" s="6">
        <f t="shared" si="5"/>
        <v>-0.33833236385235688</v>
      </c>
      <c r="I105" s="5">
        <v>153.19117</v>
      </c>
      <c r="J105" s="6">
        <f t="shared" si="6"/>
        <v>-5.4830053194319328E-2</v>
      </c>
      <c r="K105" s="5">
        <v>991.43668000000002</v>
      </c>
      <c r="L105" s="5">
        <v>850.79228000000001</v>
      </c>
      <c r="M105" s="6">
        <f t="shared" si="7"/>
        <v>-0.14185918560124289</v>
      </c>
    </row>
    <row r="106" spans="1:13" x14ac:dyDescent="0.2">
      <c r="A106" s="1" t="s">
        <v>11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0</v>
      </c>
      <c r="H106" s="6" t="str">
        <f t="shared" si="5"/>
        <v/>
      </c>
      <c r="I106" s="5">
        <v>0</v>
      </c>
      <c r="J106" s="6" t="str">
        <f t="shared" si="6"/>
        <v/>
      </c>
      <c r="K106" s="5">
        <v>0.14924000000000001</v>
      </c>
      <c r="L106" s="5">
        <v>0</v>
      </c>
      <c r="M106" s="6">
        <f t="shared" si="7"/>
        <v>-1</v>
      </c>
    </row>
    <row r="107" spans="1:13" x14ac:dyDescent="0.2">
      <c r="A107" s="1" t="s">
        <v>12</v>
      </c>
      <c r="B107" s="1" t="s">
        <v>38</v>
      </c>
      <c r="C107" s="5">
        <v>0</v>
      </c>
      <c r="D107" s="5">
        <v>0</v>
      </c>
      <c r="E107" s="6" t="str">
        <f t="shared" si="4"/>
        <v/>
      </c>
      <c r="F107" s="5">
        <v>5.9</v>
      </c>
      <c r="G107" s="5">
        <v>0</v>
      </c>
      <c r="H107" s="6">
        <f t="shared" si="5"/>
        <v>-1</v>
      </c>
      <c r="I107" s="5">
        <v>0</v>
      </c>
      <c r="J107" s="6" t="str">
        <f t="shared" si="6"/>
        <v/>
      </c>
      <c r="K107" s="5">
        <v>5.9</v>
      </c>
      <c r="L107" s="5">
        <v>0</v>
      </c>
      <c r="M107" s="6">
        <f t="shared" si="7"/>
        <v>-1</v>
      </c>
    </row>
    <row r="108" spans="1:13" x14ac:dyDescent="0.2">
      <c r="A108" s="1" t="s">
        <v>13</v>
      </c>
      <c r="B108" s="1" t="s">
        <v>38</v>
      </c>
      <c r="C108" s="5">
        <v>0</v>
      </c>
      <c r="D108" s="5">
        <v>0</v>
      </c>
      <c r="E108" s="6" t="str">
        <f t="shared" si="4"/>
        <v/>
      </c>
      <c r="F108" s="5">
        <v>29.923999999999999</v>
      </c>
      <c r="G108" s="5">
        <v>75.780420000000007</v>
      </c>
      <c r="H108" s="6">
        <f t="shared" si="5"/>
        <v>1.5324294880363589</v>
      </c>
      <c r="I108" s="5">
        <v>90.418980000000005</v>
      </c>
      <c r="J108" s="6">
        <f t="shared" si="6"/>
        <v>-0.16189698224863847</v>
      </c>
      <c r="K108" s="5">
        <v>45.712940000000003</v>
      </c>
      <c r="L108" s="5">
        <v>410.66433999999998</v>
      </c>
      <c r="M108" s="6">
        <f t="shared" si="7"/>
        <v>7.983546890661593</v>
      </c>
    </row>
    <row r="109" spans="1:13" x14ac:dyDescent="0.2">
      <c r="A109" s="1" t="s">
        <v>16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80.977869999999996</v>
      </c>
      <c r="G109" s="5">
        <v>238.15628000000001</v>
      </c>
      <c r="H109" s="6">
        <f t="shared" si="5"/>
        <v>1.9410044991304418</v>
      </c>
      <c r="I109" s="5">
        <v>281.13362999999998</v>
      </c>
      <c r="J109" s="6">
        <f t="shared" si="6"/>
        <v>-0.1528716077119624</v>
      </c>
      <c r="K109" s="5">
        <v>711.30723999999998</v>
      </c>
      <c r="L109" s="5">
        <v>1081.6830500000001</v>
      </c>
      <c r="M109" s="6">
        <f t="shared" si="7"/>
        <v>0.52069737122315818</v>
      </c>
    </row>
    <row r="110" spans="1:13" x14ac:dyDescent="0.2">
      <c r="A110" s="1" t="s">
        <v>17</v>
      </c>
      <c r="B110" s="1" t="s">
        <v>38</v>
      </c>
      <c r="C110" s="5">
        <v>0</v>
      </c>
      <c r="D110" s="5">
        <v>0</v>
      </c>
      <c r="E110" s="6" t="str">
        <f t="shared" si="4"/>
        <v/>
      </c>
      <c r="F110" s="5">
        <v>32.677430000000001</v>
      </c>
      <c r="G110" s="5">
        <v>7.90848</v>
      </c>
      <c r="H110" s="6">
        <f t="shared" si="5"/>
        <v>-0.75798341546443526</v>
      </c>
      <c r="I110" s="5">
        <v>126.60275</v>
      </c>
      <c r="J110" s="6">
        <f t="shared" si="6"/>
        <v>-0.93753311045771126</v>
      </c>
      <c r="K110" s="5">
        <v>325.85896000000002</v>
      </c>
      <c r="L110" s="5">
        <v>258.95749999999998</v>
      </c>
      <c r="M110" s="6">
        <f t="shared" si="7"/>
        <v>-0.20530802651552083</v>
      </c>
    </row>
    <row r="111" spans="1:13" x14ac:dyDescent="0.2">
      <c r="A111" s="1" t="s">
        <v>18</v>
      </c>
      <c r="B111" s="1" t="s">
        <v>38</v>
      </c>
      <c r="C111" s="5">
        <v>0</v>
      </c>
      <c r="D111" s="5">
        <v>0</v>
      </c>
      <c r="E111" s="6" t="str">
        <f t="shared" si="4"/>
        <v/>
      </c>
      <c r="F111" s="5">
        <v>0</v>
      </c>
      <c r="G111" s="5">
        <v>0</v>
      </c>
      <c r="H111" s="6" t="str">
        <f t="shared" si="5"/>
        <v/>
      </c>
      <c r="I111" s="5">
        <v>0</v>
      </c>
      <c r="J111" s="6" t="str">
        <f t="shared" si="6"/>
        <v/>
      </c>
      <c r="K111" s="5">
        <v>0</v>
      </c>
      <c r="L111" s="5">
        <v>0</v>
      </c>
      <c r="M111" s="6" t="str">
        <f t="shared" si="7"/>
        <v/>
      </c>
    </row>
    <row r="112" spans="1:13" x14ac:dyDescent="0.2">
      <c r="A112" s="1" t="s">
        <v>19</v>
      </c>
      <c r="B112" s="1" t="s">
        <v>38</v>
      </c>
      <c r="C112" s="5">
        <v>0</v>
      </c>
      <c r="D112" s="5">
        <v>0</v>
      </c>
      <c r="E112" s="6" t="str">
        <f t="shared" si="4"/>
        <v/>
      </c>
      <c r="F112" s="5">
        <v>76.246110000000002</v>
      </c>
      <c r="G112" s="5">
        <v>162.93208000000001</v>
      </c>
      <c r="H112" s="6">
        <f t="shared" si="5"/>
        <v>1.1369231820482386</v>
      </c>
      <c r="I112" s="5">
        <v>115.58687</v>
      </c>
      <c r="J112" s="6">
        <f t="shared" si="6"/>
        <v>0.40960716385866314</v>
      </c>
      <c r="K112" s="5">
        <v>348.38368000000003</v>
      </c>
      <c r="L112" s="5">
        <v>569.05218000000002</v>
      </c>
      <c r="M112" s="6">
        <f t="shared" si="7"/>
        <v>0.63340653615002851</v>
      </c>
    </row>
    <row r="113" spans="1:13" x14ac:dyDescent="0.2">
      <c r="A113" s="1" t="s">
        <v>20</v>
      </c>
      <c r="B113" s="1" t="s">
        <v>38</v>
      </c>
      <c r="C113" s="5">
        <v>0</v>
      </c>
      <c r="D113" s="5">
        <v>17.893000000000001</v>
      </c>
      <c r="E113" s="6" t="str">
        <f t="shared" si="4"/>
        <v/>
      </c>
      <c r="F113" s="5">
        <v>914.79376999999999</v>
      </c>
      <c r="G113" s="5">
        <v>436.27533</v>
      </c>
      <c r="H113" s="6">
        <f t="shared" si="5"/>
        <v>-0.52308887062053344</v>
      </c>
      <c r="I113" s="5">
        <v>243.19125</v>
      </c>
      <c r="J113" s="6">
        <f t="shared" si="6"/>
        <v>0.79395981557724626</v>
      </c>
      <c r="K113" s="5">
        <v>1954.42</v>
      </c>
      <c r="L113" s="5">
        <v>1245.4434699999999</v>
      </c>
      <c r="M113" s="6">
        <f t="shared" si="7"/>
        <v>-0.36275546197848985</v>
      </c>
    </row>
    <row r="114" spans="1:13" x14ac:dyDescent="0.2">
      <c r="A114" s="1" t="s">
        <v>22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21.07574</v>
      </c>
      <c r="G114" s="5">
        <v>96.565830000000005</v>
      </c>
      <c r="H114" s="6">
        <f t="shared" si="5"/>
        <v>3.5818476599160931</v>
      </c>
      <c r="I114" s="5">
        <v>113.30705</v>
      </c>
      <c r="J114" s="6">
        <f t="shared" si="6"/>
        <v>-0.14775091223361647</v>
      </c>
      <c r="K114" s="5">
        <v>183.13717</v>
      </c>
      <c r="L114" s="5">
        <v>405.27643999999998</v>
      </c>
      <c r="M114" s="6">
        <f t="shared" si="7"/>
        <v>1.2129665976601034</v>
      </c>
    </row>
    <row r="115" spans="1:13" x14ac:dyDescent="0.2">
      <c r="A115" s="1" t="s">
        <v>23</v>
      </c>
      <c r="B115" s="1" t="s">
        <v>38</v>
      </c>
      <c r="C115" s="5">
        <v>0</v>
      </c>
      <c r="D115" s="5">
        <v>0</v>
      </c>
      <c r="E115" s="6" t="str">
        <f t="shared" si="4"/>
        <v/>
      </c>
      <c r="F115" s="5">
        <v>2940.14075</v>
      </c>
      <c r="G115" s="5">
        <v>3177.0247800000002</v>
      </c>
      <c r="H115" s="6">
        <f t="shared" si="5"/>
        <v>8.0568942150133438E-2</v>
      </c>
      <c r="I115" s="5">
        <v>4748.99712</v>
      </c>
      <c r="J115" s="6">
        <f t="shared" si="6"/>
        <v>-0.33101143257800081</v>
      </c>
      <c r="K115" s="5">
        <v>12737.16815</v>
      </c>
      <c r="L115" s="5">
        <v>12909.88402</v>
      </c>
      <c r="M115" s="6">
        <f t="shared" si="7"/>
        <v>1.3559989784699411E-2</v>
      </c>
    </row>
    <row r="116" spans="1:13" x14ac:dyDescent="0.2">
      <c r="A116" s="1" t="s">
        <v>24</v>
      </c>
      <c r="B116" s="1" t="s">
        <v>38</v>
      </c>
      <c r="C116" s="5">
        <v>0</v>
      </c>
      <c r="D116" s="5">
        <v>0</v>
      </c>
      <c r="E116" s="6" t="str">
        <f t="shared" si="4"/>
        <v/>
      </c>
      <c r="F116" s="5">
        <v>0</v>
      </c>
      <c r="G116" s="5">
        <v>5.81555</v>
      </c>
      <c r="H116" s="6" t="str">
        <f t="shared" si="5"/>
        <v/>
      </c>
      <c r="I116" s="5">
        <v>0</v>
      </c>
      <c r="J116" s="6" t="str">
        <f t="shared" si="6"/>
        <v/>
      </c>
      <c r="K116" s="5">
        <v>0</v>
      </c>
      <c r="L116" s="5">
        <v>16.217379999999999</v>
      </c>
      <c r="M116" s="6" t="str">
        <f t="shared" si="7"/>
        <v/>
      </c>
    </row>
    <row r="117" spans="1:13" x14ac:dyDescent="0.2">
      <c r="A117" s="1" t="s">
        <v>25</v>
      </c>
      <c r="B117" s="1" t="s">
        <v>38</v>
      </c>
      <c r="C117" s="5">
        <v>0</v>
      </c>
      <c r="D117" s="5">
        <v>0</v>
      </c>
      <c r="E117" s="6" t="str">
        <f t="shared" si="4"/>
        <v/>
      </c>
      <c r="F117" s="5">
        <v>289.05934000000002</v>
      </c>
      <c r="G117" s="5">
        <v>13.94927</v>
      </c>
      <c r="H117" s="6">
        <f t="shared" si="5"/>
        <v>-0.95174253840059275</v>
      </c>
      <c r="I117" s="5">
        <v>35.960039999999999</v>
      </c>
      <c r="J117" s="6">
        <f t="shared" si="6"/>
        <v>-0.61208969734182717</v>
      </c>
      <c r="K117" s="5">
        <v>636.99157000000002</v>
      </c>
      <c r="L117" s="5">
        <v>73.776600000000002</v>
      </c>
      <c r="M117" s="6">
        <f t="shared" si="7"/>
        <v>-0.88417962893920243</v>
      </c>
    </row>
    <row r="118" spans="1:13" x14ac:dyDescent="0.2">
      <c r="A118" s="1" t="s">
        <v>27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655.91574000000003</v>
      </c>
      <c r="G118" s="5">
        <v>581.76332000000002</v>
      </c>
      <c r="H118" s="6">
        <f t="shared" si="5"/>
        <v>-0.11305174655512917</v>
      </c>
      <c r="I118" s="5">
        <v>819.02943000000005</v>
      </c>
      <c r="J118" s="6">
        <f t="shared" si="6"/>
        <v>-0.28969180020796081</v>
      </c>
      <c r="K118" s="5">
        <v>3080.6956599999999</v>
      </c>
      <c r="L118" s="5">
        <v>4486.5770199999997</v>
      </c>
      <c r="M118" s="6">
        <f t="shared" si="7"/>
        <v>0.45635191371029493</v>
      </c>
    </row>
    <row r="119" spans="1:13" x14ac:dyDescent="0.2">
      <c r="A119" s="1" t="s">
        <v>28</v>
      </c>
      <c r="B119" s="1" t="s">
        <v>38</v>
      </c>
      <c r="C119" s="5">
        <v>0</v>
      </c>
      <c r="D119" s="5">
        <v>32.5</v>
      </c>
      <c r="E119" s="6" t="str">
        <f t="shared" si="4"/>
        <v/>
      </c>
      <c r="F119" s="5">
        <v>20.875</v>
      </c>
      <c r="G119" s="5">
        <v>146.0975</v>
      </c>
      <c r="H119" s="6">
        <f t="shared" si="5"/>
        <v>5.9986826347305389</v>
      </c>
      <c r="I119" s="5">
        <v>160.46375</v>
      </c>
      <c r="J119" s="6">
        <f t="shared" si="6"/>
        <v>-8.9529566646672554E-2</v>
      </c>
      <c r="K119" s="5">
        <v>513.07884999999999</v>
      </c>
      <c r="L119" s="5">
        <v>433.14625000000001</v>
      </c>
      <c r="M119" s="6">
        <f t="shared" si="7"/>
        <v>-0.15579008957395146</v>
      </c>
    </row>
    <row r="120" spans="1:13" x14ac:dyDescent="0.2">
      <c r="A120" s="1" t="s">
        <v>30</v>
      </c>
      <c r="B120" s="1" t="s">
        <v>38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0</v>
      </c>
      <c r="H120" s="6" t="str">
        <f t="shared" si="5"/>
        <v/>
      </c>
      <c r="I120" s="5">
        <v>5.7629700000000001</v>
      </c>
      <c r="J120" s="6">
        <f t="shared" si="6"/>
        <v>-1</v>
      </c>
      <c r="K120" s="5">
        <v>3.9207000000000001</v>
      </c>
      <c r="L120" s="5">
        <v>12.54949</v>
      </c>
      <c r="M120" s="6">
        <f t="shared" si="7"/>
        <v>2.2008289336087943</v>
      </c>
    </row>
    <row r="121" spans="1:13" x14ac:dyDescent="0.2">
      <c r="A121" s="1" t="s">
        <v>31</v>
      </c>
      <c r="B121" s="1" t="s">
        <v>38</v>
      </c>
      <c r="C121" s="5">
        <v>0</v>
      </c>
      <c r="D121" s="5">
        <v>0</v>
      </c>
      <c r="E121" s="6" t="str">
        <f t="shared" si="4"/>
        <v/>
      </c>
      <c r="F121" s="5">
        <v>0</v>
      </c>
      <c r="G121" s="5">
        <v>0</v>
      </c>
      <c r="H121" s="6" t="str">
        <f t="shared" si="5"/>
        <v/>
      </c>
      <c r="I121" s="5">
        <v>0</v>
      </c>
      <c r="J121" s="6" t="str">
        <f t="shared" si="6"/>
        <v/>
      </c>
      <c r="K121" s="5">
        <v>0</v>
      </c>
      <c r="L121" s="5">
        <v>0</v>
      </c>
      <c r="M121" s="6" t="str">
        <f t="shared" si="7"/>
        <v/>
      </c>
    </row>
    <row r="122" spans="1:13" x14ac:dyDescent="0.2">
      <c r="A122" s="1" t="s">
        <v>32</v>
      </c>
      <c r="B122" s="1" t="s">
        <v>38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0</v>
      </c>
      <c r="H122" s="6" t="str">
        <f t="shared" si="5"/>
        <v/>
      </c>
      <c r="I122" s="5">
        <v>0</v>
      </c>
      <c r="J122" s="6" t="str">
        <f t="shared" si="6"/>
        <v/>
      </c>
      <c r="K122" s="5">
        <v>48.087159999999997</v>
      </c>
      <c r="L122" s="5">
        <v>0</v>
      </c>
      <c r="M122" s="6">
        <f t="shared" si="7"/>
        <v>-1</v>
      </c>
    </row>
    <row r="123" spans="1:13" x14ac:dyDescent="0.2">
      <c r="A123" s="2" t="s">
        <v>33</v>
      </c>
      <c r="B123" s="2" t="s">
        <v>38</v>
      </c>
      <c r="C123" s="7">
        <v>0</v>
      </c>
      <c r="D123" s="7">
        <v>50.393000000000001</v>
      </c>
      <c r="E123" s="8" t="str">
        <f t="shared" si="4"/>
        <v/>
      </c>
      <c r="F123" s="7">
        <v>6152.5858399999997</v>
      </c>
      <c r="G123" s="7">
        <v>9394.1138300000002</v>
      </c>
      <c r="H123" s="8">
        <f t="shared" si="5"/>
        <v>0.526856199051422</v>
      </c>
      <c r="I123" s="7">
        <v>8443.2613700000002</v>
      </c>
      <c r="J123" s="8">
        <f t="shared" si="6"/>
        <v>0.11261672691769342</v>
      </c>
      <c r="K123" s="7">
        <v>28556.938300000002</v>
      </c>
      <c r="L123" s="7">
        <v>32441.620879999999</v>
      </c>
      <c r="M123" s="8">
        <f t="shared" si="7"/>
        <v>0.13603288066774288</v>
      </c>
    </row>
    <row r="124" spans="1:13" x14ac:dyDescent="0.2">
      <c r="A124" s="1" t="s">
        <v>7</v>
      </c>
      <c r="B124" s="1" t="s">
        <v>39</v>
      </c>
      <c r="C124" s="5">
        <v>0</v>
      </c>
      <c r="D124" s="5">
        <v>0</v>
      </c>
      <c r="E124" s="6" t="str">
        <f t="shared" si="4"/>
        <v/>
      </c>
      <c r="F124" s="5">
        <v>0</v>
      </c>
      <c r="G124" s="5">
        <v>7.0721600000000002</v>
      </c>
      <c r="H124" s="6" t="str">
        <f t="shared" si="5"/>
        <v/>
      </c>
      <c r="I124" s="5">
        <v>5.4473900000000004</v>
      </c>
      <c r="J124" s="6">
        <f t="shared" si="6"/>
        <v>0.29826577498581885</v>
      </c>
      <c r="K124" s="5">
        <v>0</v>
      </c>
      <c r="L124" s="5">
        <v>15.41081</v>
      </c>
      <c r="M124" s="6" t="str">
        <f t="shared" si="7"/>
        <v/>
      </c>
    </row>
    <row r="125" spans="1:13" x14ac:dyDescent="0.2">
      <c r="A125" s="1" t="s">
        <v>9</v>
      </c>
      <c r="B125" s="1" t="s">
        <v>39</v>
      </c>
      <c r="C125" s="5">
        <v>0</v>
      </c>
      <c r="D125" s="5">
        <v>0</v>
      </c>
      <c r="E125" s="6" t="str">
        <f t="shared" si="4"/>
        <v/>
      </c>
      <c r="F125" s="5">
        <v>0</v>
      </c>
      <c r="G125" s="5">
        <v>23.968</v>
      </c>
      <c r="H125" s="6" t="str">
        <f t="shared" si="5"/>
        <v/>
      </c>
      <c r="I125" s="5">
        <v>35.361800000000002</v>
      </c>
      <c r="J125" s="6">
        <f t="shared" si="6"/>
        <v>-0.32220644876674831</v>
      </c>
      <c r="K125" s="5">
        <v>1.8847799999999999</v>
      </c>
      <c r="L125" s="5">
        <v>231.88739000000001</v>
      </c>
      <c r="M125" s="6">
        <f t="shared" si="7"/>
        <v>122.03154214284957</v>
      </c>
    </row>
    <row r="126" spans="1:13" x14ac:dyDescent="0.2">
      <c r="A126" s="1" t="s">
        <v>10</v>
      </c>
      <c r="B126" s="1" t="s">
        <v>39</v>
      </c>
      <c r="C126" s="5">
        <v>0</v>
      </c>
      <c r="D126" s="5">
        <v>0</v>
      </c>
      <c r="E126" s="6" t="str">
        <f t="shared" si="4"/>
        <v/>
      </c>
      <c r="F126" s="5">
        <v>99.224249999999998</v>
      </c>
      <c r="G126" s="5">
        <v>219.41461000000001</v>
      </c>
      <c r="H126" s="6">
        <f t="shared" si="5"/>
        <v>1.2113002617807642</v>
      </c>
      <c r="I126" s="5">
        <v>293.76011999999997</v>
      </c>
      <c r="J126" s="6">
        <f t="shared" si="6"/>
        <v>-0.25308237891515017</v>
      </c>
      <c r="K126" s="5">
        <v>1320.3688500000001</v>
      </c>
      <c r="L126" s="5">
        <v>1898.8210200000001</v>
      </c>
      <c r="M126" s="6">
        <f t="shared" si="7"/>
        <v>0.43809892213073631</v>
      </c>
    </row>
    <row r="127" spans="1:13" x14ac:dyDescent="0.2">
      <c r="A127" s="1" t="s">
        <v>13</v>
      </c>
      <c r="B127" s="1" t="s">
        <v>39</v>
      </c>
      <c r="C127" s="5">
        <v>0</v>
      </c>
      <c r="D127" s="5">
        <v>0</v>
      </c>
      <c r="E127" s="6" t="str">
        <f t="shared" si="4"/>
        <v/>
      </c>
      <c r="F127" s="5">
        <v>152.82185000000001</v>
      </c>
      <c r="G127" s="5">
        <v>127.10772</v>
      </c>
      <c r="H127" s="6">
        <f t="shared" si="5"/>
        <v>-0.1682621300553554</v>
      </c>
      <c r="I127" s="5">
        <v>246.61062000000001</v>
      </c>
      <c r="J127" s="6">
        <f t="shared" si="6"/>
        <v>-0.48458132095041162</v>
      </c>
      <c r="K127" s="5">
        <v>1203.3367800000001</v>
      </c>
      <c r="L127" s="5">
        <v>1584.7869800000001</v>
      </c>
      <c r="M127" s="6">
        <f t="shared" si="7"/>
        <v>0.31699371808447507</v>
      </c>
    </row>
    <row r="128" spans="1:13" x14ac:dyDescent="0.2">
      <c r="A128" s="1" t="s">
        <v>16</v>
      </c>
      <c r="B128" s="1" t="s">
        <v>39</v>
      </c>
      <c r="C128" s="5">
        <v>0</v>
      </c>
      <c r="D128" s="5">
        <v>0</v>
      </c>
      <c r="E128" s="6" t="str">
        <f t="shared" ref="E128:E189" si="8">IF(C128=0,"",(D128/C128-1))</f>
        <v/>
      </c>
      <c r="F128" s="5">
        <v>0</v>
      </c>
      <c r="G128" s="5">
        <v>0</v>
      </c>
      <c r="H128" s="6" t="str">
        <f t="shared" ref="H128:H189" si="9">IF(F128=0,"",(G128/F128-1))</f>
        <v/>
      </c>
      <c r="I128" s="5">
        <v>0</v>
      </c>
      <c r="J128" s="6" t="str">
        <f t="shared" ref="J128:J189" si="10">IF(I128=0,"",(G128/I128-1))</f>
        <v/>
      </c>
      <c r="K128" s="5">
        <v>0</v>
      </c>
      <c r="L128" s="5">
        <v>0.3271</v>
      </c>
      <c r="M128" s="6" t="str">
        <f t="shared" ref="M128:M189" si="11">IF(K128=0,"",(L128/K128-1))</f>
        <v/>
      </c>
    </row>
    <row r="129" spans="1:13" x14ac:dyDescent="0.2">
      <c r="A129" s="1" t="s">
        <v>17</v>
      </c>
      <c r="B129" s="1" t="s">
        <v>39</v>
      </c>
      <c r="C129" s="5">
        <v>0</v>
      </c>
      <c r="D129" s="5">
        <v>68.674689999999998</v>
      </c>
      <c r="E129" s="6" t="str">
        <f t="shared" si="8"/>
        <v/>
      </c>
      <c r="F129" s="5">
        <v>179.38049000000001</v>
      </c>
      <c r="G129" s="5">
        <v>607.09898999999996</v>
      </c>
      <c r="H129" s="6">
        <f t="shared" si="9"/>
        <v>2.3844204015720991</v>
      </c>
      <c r="I129" s="5">
        <v>430.57956999999999</v>
      </c>
      <c r="J129" s="6">
        <f t="shared" si="10"/>
        <v>0.40995772279674103</v>
      </c>
      <c r="K129" s="5">
        <v>896.79102</v>
      </c>
      <c r="L129" s="5">
        <v>3017.1662299999998</v>
      </c>
      <c r="M129" s="6">
        <f t="shared" si="11"/>
        <v>2.364402812597298</v>
      </c>
    </row>
    <row r="130" spans="1:13" x14ac:dyDescent="0.2">
      <c r="A130" s="1" t="s">
        <v>18</v>
      </c>
      <c r="B130" s="1" t="s">
        <v>39</v>
      </c>
      <c r="C130" s="5">
        <v>0</v>
      </c>
      <c r="D130" s="5">
        <v>0</v>
      </c>
      <c r="E130" s="6" t="str">
        <f t="shared" si="8"/>
        <v/>
      </c>
      <c r="F130" s="5">
        <v>871.26617999999996</v>
      </c>
      <c r="G130" s="5">
        <v>162.405</v>
      </c>
      <c r="H130" s="6">
        <f t="shared" si="9"/>
        <v>-0.81359887055411695</v>
      </c>
      <c r="I130" s="5">
        <v>271.91214000000002</v>
      </c>
      <c r="J130" s="6">
        <f t="shared" si="10"/>
        <v>-0.40272986708133007</v>
      </c>
      <c r="K130" s="5">
        <v>4786.6037299999998</v>
      </c>
      <c r="L130" s="5">
        <v>2918.34094</v>
      </c>
      <c r="M130" s="6">
        <f t="shared" si="11"/>
        <v>-0.39031072873041028</v>
      </c>
    </row>
    <row r="131" spans="1:13" x14ac:dyDescent="0.2">
      <c r="A131" s="1" t="s">
        <v>19</v>
      </c>
      <c r="B131" s="1" t="s">
        <v>39</v>
      </c>
      <c r="C131" s="5">
        <v>0</v>
      </c>
      <c r="D131" s="5">
        <v>0</v>
      </c>
      <c r="E131" s="6" t="str">
        <f t="shared" si="8"/>
        <v/>
      </c>
      <c r="F131" s="5">
        <v>144.4067</v>
      </c>
      <c r="G131" s="5">
        <v>163.03506999999999</v>
      </c>
      <c r="H131" s="6">
        <f t="shared" si="9"/>
        <v>0.12899934698320781</v>
      </c>
      <c r="I131" s="5">
        <v>131.44083000000001</v>
      </c>
      <c r="J131" s="6">
        <f t="shared" si="10"/>
        <v>0.24036853693026727</v>
      </c>
      <c r="K131" s="5">
        <v>899.19862999999998</v>
      </c>
      <c r="L131" s="5">
        <v>838.81573000000003</v>
      </c>
      <c r="M131" s="6">
        <f t="shared" si="11"/>
        <v>-6.7151903912487043E-2</v>
      </c>
    </row>
    <row r="132" spans="1:13" x14ac:dyDescent="0.2">
      <c r="A132" s="1" t="s">
        <v>20</v>
      </c>
      <c r="B132" s="1" t="s">
        <v>39</v>
      </c>
      <c r="C132" s="5">
        <v>0</v>
      </c>
      <c r="D132" s="5">
        <v>74.367800000000003</v>
      </c>
      <c r="E132" s="6" t="str">
        <f t="shared" si="8"/>
        <v/>
      </c>
      <c r="F132" s="5">
        <v>389.71075999999999</v>
      </c>
      <c r="G132" s="5">
        <v>160.42436000000001</v>
      </c>
      <c r="H132" s="6">
        <f t="shared" si="9"/>
        <v>-0.58835019079278172</v>
      </c>
      <c r="I132" s="5">
        <v>1.7732399999999999</v>
      </c>
      <c r="J132" s="6">
        <f t="shared" si="10"/>
        <v>89.46962622092893</v>
      </c>
      <c r="K132" s="5">
        <v>3767.2018899999998</v>
      </c>
      <c r="L132" s="5">
        <v>300.12950000000001</v>
      </c>
      <c r="M132" s="6">
        <f t="shared" si="11"/>
        <v>-0.92033092232282776</v>
      </c>
    </row>
    <row r="133" spans="1:13" x14ac:dyDescent="0.2">
      <c r="A133" s="1" t="s">
        <v>22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397.12231000000003</v>
      </c>
      <c r="G133" s="5">
        <v>269.23518999999999</v>
      </c>
      <c r="H133" s="6">
        <f t="shared" si="9"/>
        <v>-0.32203458929315765</v>
      </c>
      <c r="I133" s="5">
        <v>441.03084999999999</v>
      </c>
      <c r="J133" s="6">
        <f t="shared" si="10"/>
        <v>-0.38953207014883429</v>
      </c>
      <c r="K133" s="5">
        <v>1012.01998</v>
      </c>
      <c r="L133" s="5">
        <v>2197.49188</v>
      </c>
      <c r="M133" s="6">
        <f t="shared" si="11"/>
        <v>1.1713917940631964</v>
      </c>
    </row>
    <row r="134" spans="1:13" x14ac:dyDescent="0.2">
      <c r="A134" s="1" t="s">
        <v>23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4.8470500000000003</v>
      </c>
      <c r="G134" s="5">
        <v>13.25065</v>
      </c>
      <c r="H134" s="6">
        <f t="shared" si="9"/>
        <v>1.7337555832929308</v>
      </c>
      <c r="I134" s="5">
        <v>5.2350000000000003</v>
      </c>
      <c r="J134" s="6">
        <f t="shared" si="10"/>
        <v>1.53116523400191</v>
      </c>
      <c r="K134" s="5">
        <v>24.327919999999999</v>
      </c>
      <c r="L134" s="5">
        <v>33.397150000000003</v>
      </c>
      <c r="M134" s="6">
        <f t="shared" si="11"/>
        <v>0.37279101542589776</v>
      </c>
    </row>
    <row r="135" spans="1:13" x14ac:dyDescent="0.2">
      <c r="A135" s="1" t="s">
        <v>24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0.66890000000000005</v>
      </c>
      <c r="G135" s="5">
        <v>0</v>
      </c>
      <c r="H135" s="6">
        <f t="shared" si="9"/>
        <v>-1</v>
      </c>
      <c r="I135" s="5">
        <v>0</v>
      </c>
      <c r="J135" s="6" t="str">
        <f t="shared" si="10"/>
        <v/>
      </c>
      <c r="K135" s="5">
        <v>4.7481299999999997</v>
      </c>
      <c r="L135" s="5">
        <v>0</v>
      </c>
      <c r="M135" s="6">
        <f t="shared" si="11"/>
        <v>-1</v>
      </c>
    </row>
    <row r="136" spans="1:13" x14ac:dyDescent="0.2">
      <c r="A136" s="1" t="s">
        <v>25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104.26036999999999</v>
      </c>
      <c r="G136" s="5">
        <v>75.629620000000003</v>
      </c>
      <c r="H136" s="6">
        <f t="shared" si="9"/>
        <v>-0.27460817566636286</v>
      </c>
      <c r="I136" s="5">
        <v>15.190759999999999</v>
      </c>
      <c r="J136" s="6">
        <f t="shared" si="10"/>
        <v>3.9786593955799452</v>
      </c>
      <c r="K136" s="5">
        <v>315.49077999999997</v>
      </c>
      <c r="L136" s="5">
        <v>164.40640999999999</v>
      </c>
      <c r="M136" s="6">
        <f t="shared" si="11"/>
        <v>-0.47888679979807969</v>
      </c>
    </row>
    <row r="137" spans="1:13" x14ac:dyDescent="0.2">
      <c r="A137" s="1" t="s">
        <v>27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0</v>
      </c>
      <c r="G137" s="5">
        <v>0</v>
      </c>
      <c r="H137" s="6" t="str">
        <f t="shared" si="9"/>
        <v/>
      </c>
      <c r="I137" s="5">
        <v>0</v>
      </c>
      <c r="J137" s="6" t="str">
        <f t="shared" si="10"/>
        <v/>
      </c>
      <c r="K137" s="5">
        <v>0</v>
      </c>
      <c r="L137" s="5">
        <v>0.67935000000000001</v>
      </c>
      <c r="M137" s="6" t="str">
        <f t="shared" si="11"/>
        <v/>
      </c>
    </row>
    <row r="138" spans="1:13" x14ac:dyDescent="0.2">
      <c r="A138" s="1" t="s">
        <v>28</v>
      </c>
      <c r="B138" s="1" t="s">
        <v>39</v>
      </c>
      <c r="C138" s="5">
        <v>0</v>
      </c>
      <c r="D138" s="5">
        <v>0</v>
      </c>
      <c r="E138" s="6" t="str">
        <f t="shared" si="8"/>
        <v/>
      </c>
      <c r="F138" s="5">
        <v>123.09820000000001</v>
      </c>
      <c r="G138" s="5">
        <v>35.649500000000003</v>
      </c>
      <c r="H138" s="6">
        <f t="shared" si="9"/>
        <v>-0.71039787746693284</v>
      </c>
      <c r="I138" s="5">
        <v>72.664559999999994</v>
      </c>
      <c r="J138" s="6">
        <f t="shared" si="10"/>
        <v>-0.50939632745316277</v>
      </c>
      <c r="K138" s="5">
        <v>786.20835999999997</v>
      </c>
      <c r="L138" s="5">
        <v>356.74236000000002</v>
      </c>
      <c r="M138" s="6">
        <f t="shared" si="11"/>
        <v>-0.54624959724417077</v>
      </c>
    </row>
    <row r="139" spans="1:13" x14ac:dyDescent="0.2">
      <c r="A139" s="1" t="s">
        <v>30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1.0494000000000001</v>
      </c>
      <c r="G139" s="5">
        <v>0</v>
      </c>
      <c r="H139" s="6">
        <f t="shared" si="9"/>
        <v>-1</v>
      </c>
      <c r="I139" s="5">
        <v>0</v>
      </c>
      <c r="J139" s="6" t="str">
        <f t="shared" si="10"/>
        <v/>
      </c>
      <c r="K139" s="5">
        <v>5.0019900000000002</v>
      </c>
      <c r="L139" s="5">
        <v>0</v>
      </c>
      <c r="M139" s="6">
        <f t="shared" si="11"/>
        <v>-1</v>
      </c>
    </row>
    <row r="140" spans="1:13" x14ac:dyDescent="0.2">
      <c r="A140" s="1" t="s">
        <v>31</v>
      </c>
      <c r="B140" s="1" t="s">
        <v>39</v>
      </c>
      <c r="C140" s="5">
        <v>0</v>
      </c>
      <c r="D140" s="5">
        <v>8.5935100000000002</v>
      </c>
      <c r="E140" s="6" t="str">
        <f t="shared" si="8"/>
        <v/>
      </c>
      <c r="F140" s="5">
        <v>72.704279999999997</v>
      </c>
      <c r="G140" s="5">
        <v>91.086879999999994</v>
      </c>
      <c r="H140" s="6">
        <f t="shared" si="9"/>
        <v>0.25284068558274697</v>
      </c>
      <c r="I140" s="5">
        <v>23.424969999999998</v>
      </c>
      <c r="J140" s="6">
        <f t="shared" si="10"/>
        <v>2.8884523651471059</v>
      </c>
      <c r="K140" s="5">
        <v>239.81681</v>
      </c>
      <c r="L140" s="5">
        <v>136.56313</v>
      </c>
      <c r="M140" s="6">
        <f t="shared" si="11"/>
        <v>-0.4305523036521085</v>
      </c>
    </row>
    <row r="141" spans="1:13" x14ac:dyDescent="0.2">
      <c r="A141" s="1" t="s">
        <v>32</v>
      </c>
      <c r="B141" s="1" t="s">
        <v>39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0</v>
      </c>
      <c r="J141" s="6" t="str">
        <f t="shared" si="10"/>
        <v/>
      </c>
      <c r="K141" s="5">
        <v>0</v>
      </c>
      <c r="L141" s="5">
        <v>0</v>
      </c>
      <c r="M141" s="6" t="str">
        <f t="shared" si="11"/>
        <v/>
      </c>
    </row>
    <row r="142" spans="1:13" x14ac:dyDescent="0.2">
      <c r="A142" s="2" t="s">
        <v>33</v>
      </c>
      <c r="B142" s="2" t="s">
        <v>39</v>
      </c>
      <c r="C142" s="7">
        <v>0</v>
      </c>
      <c r="D142" s="7">
        <v>151.636</v>
      </c>
      <c r="E142" s="8" t="str">
        <f t="shared" si="8"/>
        <v/>
      </c>
      <c r="F142" s="7">
        <v>2540.5607399999999</v>
      </c>
      <c r="G142" s="7">
        <v>1955.3777500000001</v>
      </c>
      <c r="H142" s="8">
        <f t="shared" si="9"/>
        <v>-0.2303361540570763</v>
      </c>
      <c r="I142" s="7">
        <v>1974.4318499999999</v>
      </c>
      <c r="J142" s="8">
        <f t="shared" si="10"/>
        <v>-9.6504217149859794E-3</v>
      </c>
      <c r="K142" s="7">
        <v>15262.99965</v>
      </c>
      <c r="L142" s="7">
        <v>13695.707410000001</v>
      </c>
      <c r="M142" s="8">
        <f t="shared" si="11"/>
        <v>-0.10268572862084802</v>
      </c>
    </row>
    <row r="143" spans="1:13" x14ac:dyDescent="0.2">
      <c r="A143" s="1" t="s">
        <v>7</v>
      </c>
      <c r="B143" s="1" t="s">
        <v>40</v>
      </c>
      <c r="C143" s="5">
        <v>0</v>
      </c>
      <c r="D143" s="5">
        <v>1623.7542900000001</v>
      </c>
      <c r="E143" s="6" t="str">
        <f t="shared" si="8"/>
        <v/>
      </c>
      <c r="F143" s="5">
        <v>55956.816070000001</v>
      </c>
      <c r="G143" s="5">
        <v>39884.092680000002</v>
      </c>
      <c r="H143" s="6">
        <f t="shared" si="9"/>
        <v>-0.28723441608782008</v>
      </c>
      <c r="I143" s="5">
        <v>37063.369030000002</v>
      </c>
      <c r="J143" s="6">
        <f t="shared" si="10"/>
        <v>7.6105430343281544E-2</v>
      </c>
      <c r="K143" s="5">
        <v>279596.89885</v>
      </c>
      <c r="L143" s="5">
        <v>190362.68547999999</v>
      </c>
      <c r="M143" s="6">
        <f t="shared" si="11"/>
        <v>-0.31915308695134337</v>
      </c>
    </row>
    <row r="144" spans="1:13" x14ac:dyDescent="0.2">
      <c r="A144" s="1" t="s">
        <v>9</v>
      </c>
      <c r="B144" s="1" t="s">
        <v>40</v>
      </c>
      <c r="C144" s="5">
        <v>0</v>
      </c>
      <c r="D144" s="5">
        <v>317.13216</v>
      </c>
      <c r="E144" s="6" t="str">
        <f t="shared" si="8"/>
        <v/>
      </c>
      <c r="F144" s="5">
        <v>10211.40274</v>
      </c>
      <c r="G144" s="5">
        <v>9892.8052299999999</v>
      </c>
      <c r="H144" s="6">
        <f t="shared" si="9"/>
        <v>-3.1200170839603913E-2</v>
      </c>
      <c r="I144" s="5">
        <v>12522.20535</v>
      </c>
      <c r="J144" s="6">
        <f t="shared" si="10"/>
        <v>-0.20997899703026357</v>
      </c>
      <c r="K144" s="5">
        <v>51477.950689999998</v>
      </c>
      <c r="L144" s="5">
        <v>55333.806550000001</v>
      </c>
      <c r="M144" s="6">
        <f t="shared" si="11"/>
        <v>7.4903056712959604E-2</v>
      </c>
    </row>
    <row r="145" spans="1:13" x14ac:dyDescent="0.2">
      <c r="A145" s="1" t="s">
        <v>10</v>
      </c>
      <c r="B145" s="1" t="s">
        <v>40</v>
      </c>
      <c r="C145" s="5">
        <v>0</v>
      </c>
      <c r="D145" s="5">
        <v>1313.82952</v>
      </c>
      <c r="E145" s="6" t="str">
        <f t="shared" si="8"/>
        <v/>
      </c>
      <c r="F145" s="5">
        <v>30577.203730000001</v>
      </c>
      <c r="G145" s="5">
        <v>23304.585470000002</v>
      </c>
      <c r="H145" s="6">
        <f t="shared" si="9"/>
        <v>-0.23784445184124747</v>
      </c>
      <c r="I145" s="5">
        <v>33208.268450000003</v>
      </c>
      <c r="J145" s="6">
        <f t="shared" si="10"/>
        <v>-0.29822943026708759</v>
      </c>
      <c r="K145" s="5">
        <v>148810.10115999999</v>
      </c>
      <c r="L145" s="5">
        <v>161739.48404000001</v>
      </c>
      <c r="M145" s="6">
        <f t="shared" si="11"/>
        <v>8.6885115857144646E-2</v>
      </c>
    </row>
    <row r="146" spans="1:13" x14ac:dyDescent="0.2">
      <c r="A146" s="1" t="s">
        <v>11</v>
      </c>
      <c r="B146" s="1" t="s">
        <v>40</v>
      </c>
      <c r="C146" s="5">
        <v>0</v>
      </c>
      <c r="D146" s="5">
        <v>0.23895</v>
      </c>
      <c r="E146" s="6" t="str">
        <f t="shared" si="8"/>
        <v/>
      </c>
      <c r="F146" s="5">
        <v>1530.65587</v>
      </c>
      <c r="G146" s="5">
        <v>1440.9047800000001</v>
      </c>
      <c r="H146" s="6">
        <f t="shared" si="9"/>
        <v>-5.8635707580698693E-2</v>
      </c>
      <c r="I146" s="5">
        <v>3959.42236</v>
      </c>
      <c r="J146" s="6">
        <f t="shared" si="10"/>
        <v>-0.63608207233542013</v>
      </c>
      <c r="K146" s="5">
        <v>19705.31494</v>
      </c>
      <c r="L146" s="5">
        <v>15803.50251</v>
      </c>
      <c r="M146" s="6">
        <f t="shared" si="11"/>
        <v>-0.19800812328452944</v>
      </c>
    </row>
    <row r="147" spans="1:13" x14ac:dyDescent="0.2">
      <c r="A147" s="1" t="s">
        <v>12</v>
      </c>
      <c r="B147" s="1" t="s">
        <v>40</v>
      </c>
      <c r="C147" s="5">
        <v>0</v>
      </c>
      <c r="D147" s="5">
        <v>0</v>
      </c>
      <c r="E147" s="6" t="str">
        <f t="shared" si="8"/>
        <v/>
      </c>
      <c r="F147" s="5">
        <v>485.54351000000003</v>
      </c>
      <c r="G147" s="5">
        <v>781.02380000000005</v>
      </c>
      <c r="H147" s="6">
        <f t="shared" si="9"/>
        <v>0.60855573993770395</v>
      </c>
      <c r="I147" s="5">
        <v>439.33796999999998</v>
      </c>
      <c r="J147" s="6">
        <f t="shared" si="10"/>
        <v>0.77772888603277357</v>
      </c>
      <c r="K147" s="5">
        <v>1891.8396299999999</v>
      </c>
      <c r="L147" s="5">
        <v>2044.6177600000001</v>
      </c>
      <c r="M147" s="6">
        <f t="shared" si="11"/>
        <v>8.0756385254494356E-2</v>
      </c>
    </row>
    <row r="148" spans="1:13" x14ac:dyDescent="0.2">
      <c r="A148" s="1" t="s">
        <v>13</v>
      </c>
      <c r="B148" s="1" t="s">
        <v>40</v>
      </c>
      <c r="C148" s="5">
        <v>0</v>
      </c>
      <c r="D148" s="5">
        <v>724.44844000000001</v>
      </c>
      <c r="E148" s="6" t="str">
        <f t="shared" si="8"/>
        <v/>
      </c>
      <c r="F148" s="5">
        <v>33306.822829999997</v>
      </c>
      <c r="G148" s="5">
        <v>30510.72278</v>
      </c>
      <c r="H148" s="6">
        <f t="shared" si="9"/>
        <v>-8.3949768018146242E-2</v>
      </c>
      <c r="I148" s="5">
        <v>36364.179470000003</v>
      </c>
      <c r="J148" s="6">
        <f t="shared" si="10"/>
        <v>-0.16096765485466358</v>
      </c>
      <c r="K148" s="5">
        <v>170056.27895000001</v>
      </c>
      <c r="L148" s="5">
        <v>168095.62197000001</v>
      </c>
      <c r="M148" s="6">
        <f t="shared" si="11"/>
        <v>-1.1529459494856287E-2</v>
      </c>
    </row>
    <row r="149" spans="1:13" x14ac:dyDescent="0.2">
      <c r="A149" s="1" t="s">
        <v>14</v>
      </c>
      <c r="B149" s="1" t="s">
        <v>40</v>
      </c>
      <c r="C149" s="5">
        <v>0</v>
      </c>
      <c r="D149" s="5">
        <v>0</v>
      </c>
      <c r="E149" s="6" t="str">
        <f t="shared" si="8"/>
        <v/>
      </c>
      <c r="F149" s="5">
        <v>46.496639999999999</v>
      </c>
      <c r="G149" s="5">
        <v>4.8702399999999999</v>
      </c>
      <c r="H149" s="6">
        <f t="shared" si="9"/>
        <v>-0.89525608732157846</v>
      </c>
      <c r="I149" s="5">
        <v>0.75468999999999997</v>
      </c>
      <c r="J149" s="6">
        <f t="shared" si="10"/>
        <v>5.4532987054287192</v>
      </c>
      <c r="K149" s="5">
        <v>600.27089999999998</v>
      </c>
      <c r="L149" s="5">
        <v>34.649799999999999</v>
      </c>
      <c r="M149" s="6">
        <f t="shared" si="11"/>
        <v>-0.94227639554074671</v>
      </c>
    </row>
    <row r="150" spans="1:13" x14ac:dyDescent="0.2">
      <c r="A150" s="1" t="s">
        <v>15</v>
      </c>
      <c r="B150" s="1" t="s">
        <v>40</v>
      </c>
      <c r="C150" s="5">
        <v>0</v>
      </c>
      <c r="D150" s="5">
        <v>0</v>
      </c>
      <c r="E150" s="6" t="str">
        <f t="shared" si="8"/>
        <v/>
      </c>
      <c r="F150" s="5">
        <v>331.68126999999998</v>
      </c>
      <c r="G150" s="5">
        <v>18.203209999999999</v>
      </c>
      <c r="H150" s="6">
        <f t="shared" si="9"/>
        <v>-0.94511836619535372</v>
      </c>
      <c r="I150" s="5">
        <v>156.06415000000001</v>
      </c>
      <c r="J150" s="6">
        <f t="shared" si="10"/>
        <v>-0.88336072057548132</v>
      </c>
      <c r="K150" s="5">
        <v>883.12221</v>
      </c>
      <c r="L150" s="5">
        <v>510.32141999999999</v>
      </c>
      <c r="M150" s="6">
        <f t="shared" si="11"/>
        <v>-0.42213952472104621</v>
      </c>
    </row>
    <row r="151" spans="1:13" x14ac:dyDescent="0.2">
      <c r="A151" s="1" t="s">
        <v>16</v>
      </c>
      <c r="B151" s="1" t="s">
        <v>40</v>
      </c>
      <c r="C151" s="5">
        <v>0</v>
      </c>
      <c r="D151" s="5">
        <v>53.203220000000002</v>
      </c>
      <c r="E151" s="6" t="str">
        <f t="shared" si="8"/>
        <v/>
      </c>
      <c r="F151" s="5">
        <v>768.18595000000005</v>
      </c>
      <c r="G151" s="5">
        <v>936.56326000000001</v>
      </c>
      <c r="H151" s="6">
        <f t="shared" si="9"/>
        <v>0.21918821868585336</v>
      </c>
      <c r="I151" s="5">
        <v>1103.4616900000001</v>
      </c>
      <c r="J151" s="6">
        <f t="shared" si="10"/>
        <v>-0.15124986350908121</v>
      </c>
      <c r="K151" s="5">
        <v>4286.9880400000002</v>
      </c>
      <c r="L151" s="5">
        <v>5306.4176299999999</v>
      </c>
      <c r="M151" s="6">
        <f t="shared" si="11"/>
        <v>0.23779622907462072</v>
      </c>
    </row>
    <row r="152" spans="1:13" x14ac:dyDescent="0.2">
      <c r="A152" s="1" t="s">
        <v>17</v>
      </c>
      <c r="B152" s="1" t="s">
        <v>40</v>
      </c>
      <c r="C152" s="5">
        <v>0</v>
      </c>
      <c r="D152" s="5">
        <v>169.14121</v>
      </c>
      <c r="E152" s="6" t="str">
        <f t="shared" si="8"/>
        <v/>
      </c>
      <c r="F152" s="5">
        <v>5176.1886500000001</v>
      </c>
      <c r="G152" s="5">
        <v>4929.2178800000002</v>
      </c>
      <c r="H152" s="6">
        <f t="shared" si="9"/>
        <v>-4.7712861083608282E-2</v>
      </c>
      <c r="I152" s="5">
        <v>8181.5725499999999</v>
      </c>
      <c r="J152" s="6">
        <f t="shared" si="10"/>
        <v>-0.39752194949368258</v>
      </c>
      <c r="K152" s="5">
        <v>22486.202410000002</v>
      </c>
      <c r="L152" s="5">
        <v>38263.734239999998</v>
      </c>
      <c r="M152" s="6">
        <f t="shared" si="11"/>
        <v>0.70165390946509731</v>
      </c>
    </row>
    <row r="153" spans="1:13" x14ac:dyDescent="0.2">
      <c r="A153" s="1" t="s">
        <v>18</v>
      </c>
      <c r="B153" s="1" t="s">
        <v>40</v>
      </c>
      <c r="C153" s="5">
        <v>0</v>
      </c>
      <c r="D153" s="5">
        <v>177.32355999999999</v>
      </c>
      <c r="E153" s="6" t="str">
        <f t="shared" si="8"/>
        <v/>
      </c>
      <c r="F153" s="5">
        <v>13195.712600000001</v>
      </c>
      <c r="G153" s="5">
        <v>12497.089449999999</v>
      </c>
      <c r="H153" s="6">
        <f t="shared" si="9"/>
        <v>-5.2943192321421195E-2</v>
      </c>
      <c r="I153" s="5">
        <v>12732.25894</v>
      </c>
      <c r="J153" s="6">
        <f t="shared" si="10"/>
        <v>-1.8470366578956843E-2</v>
      </c>
      <c r="K153" s="5">
        <v>61114.877619999999</v>
      </c>
      <c r="L153" s="5">
        <v>59000.406860000003</v>
      </c>
      <c r="M153" s="6">
        <f t="shared" si="11"/>
        <v>-3.4598298194219557E-2</v>
      </c>
    </row>
    <row r="154" spans="1:13" x14ac:dyDescent="0.2">
      <c r="A154" s="1" t="s">
        <v>19</v>
      </c>
      <c r="B154" s="1" t="s">
        <v>40</v>
      </c>
      <c r="C154" s="5">
        <v>0</v>
      </c>
      <c r="D154" s="5">
        <v>426.34622000000002</v>
      </c>
      <c r="E154" s="6" t="str">
        <f t="shared" si="8"/>
        <v/>
      </c>
      <c r="F154" s="5">
        <v>12396.55809</v>
      </c>
      <c r="G154" s="5">
        <v>15145.457920000001</v>
      </c>
      <c r="H154" s="6">
        <f t="shared" si="9"/>
        <v>0.22174702123305257</v>
      </c>
      <c r="I154" s="5">
        <v>18183.62599</v>
      </c>
      <c r="J154" s="6">
        <f t="shared" si="10"/>
        <v>-0.16708263091590347</v>
      </c>
      <c r="K154" s="5">
        <v>71481.772469999996</v>
      </c>
      <c r="L154" s="5">
        <v>80742.072199999995</v>
      </c>
      <c r="M154" s="6">
        <f t="shared" si="11"/>
        <v>0.12954770719887265</v>
      </c>
    </row>
    <row r="155" spans="1:13" x14ac:dyDescent="0.2">
      <c r="A155" s="1" t="s">
        <v>20</v>
      </c>
      <c r="B155" s="1" t="s">
        <v>40</v>
      </c>
      <c r="C155" s="5">
        <v>0</v>
      </c>
      <c r="D155" s="5">
        <v>2003.79826</v>
      </c>
      <c r="E155" s="6" t="str">
        <f t="shared" si="8"/>
        <v/>
      </c>
      <c r="F155" s="5">
        <v>101277.0407</v>
      </c>
      <c r="G155" s="5">
        <v>74815.579719999994</v>
      </c>
      <c r="H155" s="6">
        <f t="shared" si="9"/>
        <v>-0.26127798360917154</v>
      </c>
      <c r="I155" s="5">
        <v>86655.626839999997</v>
      </c>
      <c r="J155" s="6">
        <f t="shared" si="10"/>
        <v>-0.13663333301900105</v>
      </c>
      <c r="K155" s="5">
        <v>451985.79629999999</v>
      </c>
      <c r="L155" s="5">
        <v>351612.21109</v>
      </c>
      <c r="M155" s="6">
        <f t="shared" si="11"/>
        <v>-0.22207243243408969</v>
      </c>
    </row>
    <row r="156" spans="1:13" x14ac:dyDescent="0.2">
      <c r="A156" s="1" t="s">
        <v>21</v>
      </c>
      <c r="B156" s="1" t="s">
        <v>40</v>
      </c>
      <c r="C156" s="5">
        <v>0</v>
      </c>
      <c r="D156" s="5">
        <v>0</v>
      </c>
      <c r="E156" s="6" t="str">
        <f t="shared" si="8"/>
        <v/>
      </c>
      <c r="F156" s="5">
        <v>88.888769999999994</v>
      </c>
      <c r="G156" s="5">
        <v>105.15799</v>
      </c>
      <c r="H156" s="6">
        <f t="shared" si="9"/>
        <v>0.18302896980124728</v>
      </c>
      <c r="I156" s="5">
        <v>99.539450000000002</v>
      </c>
      <c r="J156" s="6">
        <f t="shared" si="10"/>
        <v>5.6445359101341186E-2</v>
      </c>
      <c r="K156" s="5">
        <v>830.50315000000001</v>
      </c>
      <c r="L156" s="5">
        <v>575.83942000000002</v>
      </c>
      <c r="M156" s="6">
        <f t="shared" si="11"/>
        <v>-0.30663788572024075</v>
      </c>
    </row>
    <row r="157" spans="1:13" x14ac:dyDescent="0.2">
      <c r="A157" s="1" t="s">
        <v>22</v>
      </c>
      <c r="B157" s="1" t="s">
        <v>40</v>
      </c>
      <c r="C157" s="5">
        <v>0</v>
      </c>
      <c r="D157" s="5">
        <v>679.07813999999996</v>
      </c>
      <c r="E157" s="6" t="str">
        <f t="shared" si="8"/>
        <v/>
      </c>
      <c r="F157" s="5">
        <v>69868.176250000004</v>
      </c>
      <c r="G157" s="5">
        <v>38231.554759999999</v>
      </c>
      <c r="H157" s="6">
        <f t="shared" si="9"/>
        <v>-0.45280445530449931</v>
      </c>
      <c r="I157" s="5">
        <v>65903.610629999996</v>
      </c>
      <c r="J157" s="6">
        <f t="shared" si="10"/>
        <v>-0.41988679535872642</v>
      </c>
      <c r="K157" s="5">
        <v>266368.1299</v>
      </c>
      <c r="L157" s="5">
        <v>224710.51336000001</v>
      </c>
      <c r="M157" s="6">
        <f t="shared" si="11"/>
        <v>-0.15639114392415898</v>
      </c>
    </row>
    <row r="158" spans="1:13" x14ac:dyDescent="0.2">
      <c r="A158" s="1" t="s">
        <v>23</v>
      </c>
      <c r="B158" s="1" t="s">
        <v>40</v>
      </c>
      <c r="C158" s="5">
        <v>0</v>
      </c>
      <c r="D158" s="5">
        <v>2129.9854300000002</v>
      </c>
      <c r="E158" s="6" t="str">
        <f t="shared" si="8"/>
        <v/>
      </c>
      <c r="F158" s="5">
        <v>69522.18995</v>
      </c>
      <c r="G158" s="5">
        <v>90381.065780000004</v>
      </c>
      <c r="H158" s="6">
        <f t="shared" si="9"/>
        <v>0.30003191563731813</v>
      </c>
      <c r="I158" s="5">
        <v>90220.068660000004</v>
      </c>
      <c r="J158" s="6">
        <f t="shared" si="10"/>
        <v>1.7844934324615647E-3</v>
      </c>
      <c r="K158" s="5">
        <v>428873.18650000001</v>
      </c>
      <c r="L158" s="5">
        <v>419757.15458999999</v>
      </c>
      <c r="M158" s="6">
        <f t="shared" si="11"/>
        <v>-2.1255774893262136E-2</v>
      </c>
    </row>
    <row r="159" spans="1:13" x14ac:dyDescent="0.2">
      <c r="A159" s="1" t="s">
        <v>24</v>
      </c>
      <c r="B159" s="1" t="s">
        <v>40</v>
      </c>
      <c r="C159" s="5">
        <v>0</v>
      </c>
      <c r="D159" s="5">
        <v>334.52267999999998</v>
      </c>
      <c r="E159" s="6" t="str">
        <f t="shared" si="8"/>
        <v/>
      </c>
      <c r="F159" s="5">
        <v>5815.9736700000003</v>
      </c>
      <c r="G159" s="5">
        <v>4564.9742200000001</v>
      </c>
      <c r="H159" s="6">
        <f t="shared" si="9"/>
        <v>-0.21509716532124534</v>
      </c>
      <c r="I159" s="5">
        <v>4354.6067199999998</v>
      </c>
      <c r="J159" s="6">
        <f t="shared" si="10"/>
        <v>4.8309184623680723E-2</v>
      </c>
      <c r="K159" s="5">
        <v>31849.303660000001</v>
      </c>
      <c r="L159" s="5">
        <v>24634.745340000001</v>
      </c>
      <c r="M159" s="6">
        <f t="shared" si="11"/>
        <v>-0.22652169720937632</v>
      </c>
    </row>
    <row r="160" spans="1:13" x14ac:dyDescent="0.2">
      <c r="A160" s="1" t="s">
        <v>25</v>
      </c>
      <c r="B160" s="1" t="s">
        <v>40</v>
      </c>
      <c r="C160" s="5">
        <v>0</v>
      </c>
      <c r="D160" s="5">
        <v>735.45594000000006</v>
      </c>
      <c r="E160" s="6" t="str">
        <f t="shared" si="8"/>
        <v/>
      </c>
      <c r="F160" s="5">
        <v>13569.339739999999</v>
      </c>
      <c r="G160" s="5">
        <v>14171.62096</v>
      </c>
      <c r="H160" s="6">
        <f t="shared" si="9"/>
        <v>4.4385447747658846E-2</v>
      </c>
      <c r="I160" s="5">
        <v>16152.040360000001</v>
      </c>
      <c r="J160" s="6">
        <f t="shared" si="10"/>
        <v>-0.12261109778455259</v>
      </c>
      <c r="K160" s="5">
        <v>64516.749060000002</v>
      </c>
      <c r="L160" s="5">
        <v>75001.389630000005</v>
      </c>
      <c r="M160" s="6">
        <f t="shared" si="11"/>
        <v>0.16251036704049326</v>
      </c>
    </row>
    <row r="161" spans="1:13" x14ac:dyDescent="0.2">
      <c r="A161" s="1" t="s">
        <v>26</v>
      </c>
      <c r="B161" s="1" t="s">
        <v>40</v>
      </c>
      <c r="C161" s="5">
        <v>0</v>
      </c>
      <c r="D161" s="5">
        <v>0</v>
      </c>
      <c r="E161" s="6" t="str">
        <f t="shared" si="8"/>
        <v/>
      </c>
      <c r="F161" s="5">
        <v>750.06482000000005</v>
      </c>
      <c r="G161" s="5">
        <v>947.66799000000003</v>
      </c>
      <c r="H161" s="6">
        <f t="shared" si="9"/>
        <v>0.26344812439010257</v>
      </c>
      <c r="I161" s="5">
        <v>550.05138999999997</v>
      </c>
      <c r="J161" s="6">
        <f t="shared" si="10"/>
        <v>0.72287173022142537</v>
      </c>
      <c r="K161" s="5">
        <v>3491.3522400000002</v>
      </c>
      <c r="L161" s="5">
        <v>3133.63384</v>
      </c>
      <c r="M161" s="6">
        <f t="shared" si="11"/>
        <v>-0.10245841021185542</v>
      </c>
    </row>
    <row r="162" spans="1:13" x14ac:dyDescent="0.2">
      <c r="A162" s="1" t="s">
        <v>27</v>
      </c>
      <c r="B162" s="1" t="s">
        <v>40</v>
      </c>
      <c r="C162" s="5">
        <v>0</v>
      </c>
      <c r="D162" s="5">
        <v>3746.4277499999998</v>
      </c>
      <c r="E162" s="6" t="str">
        <f t="shared" si="8"/>
        <v/>
      </c>
      <c r="F162" s="5">
        <v>63066.01844</v>
      </c>
      <c r="G162" s="5">
        <v>69573.097030000004</v>
      </c>
      <c r="H162" s="6">
        <f t="shared" si="9"/>
        <v>0.10317883942825312</v>
      </c>
      <c r="I162" s="5">
        <v>84495.806240000005</v>
      </c>
      <c r="J162" s="6">
        <f t="shared" si="10"/>
        <v>-0.17660887414475779</v>
      </c>
      <c r="K162" s="5">
        <v>349291.05800999998</v>
      </c>
      <c r="L162" s="5">
        <v>411671.03022000002</v>
      </c>
      <c r="M162" s="6">
        <f t="shared" si="11"/>
        <v>0.17859023521928852</v>
      </c>
    </row>
    <row r="163" spans="1:13" x14ac:dyDescent="0.2">
      <c r="A163" s="1" t="s">
        <v>28</v>
      </c>
      <c r="B163" s="1" t="s">
        <v>40</v>
      </c>
      <c r="C163" s="5">
        <v>0</v>
      </c>
      <c r="D163" s="5">
        <v>90.779889999999995</v>
      </c>
      <c r="E163" s="6" t="str">
        <f t="shared" si="8"/>
        <v/>
      </c>
      <c r="F163" s="5">
        <v>3147.3274799999999</v>
      </c>
      <c r="G163" s="5">
        <v>2054.0758700000001</v>
      </c>
      <c r="H163" s="6">
        <f t="shared" si="9"/>
        <v>-0.34735870891960685</v>
      </c>
      <c r="I163" s="5">
        <v>3991.42146</v>
      </c>
      <c r="J163" s="6">
        <f t="shared" si="10"/>
        <v>-0.48537735476323263</v>
      </c>
      <c r="K163" s="5">
        <v>22870.653730000002</v>
      </c>
      <c r="L163" s="5">
        <v>18809.215370000002</v>
      </c>
      <c r="M163" s="6">
        <f t="shared" si="11"/>
        <v>-0.17758295884094077</v>
      </c>
    </row>
    <row r="164" spans="1:13" x14ac:dyDescent="0.2">
      <c r="A164" s="1" t="s">
        <v>29</v>
      </c>
      <c r="B164" s="1" t="s">
        <v>40</v>
      </c>
      <c r="C164" s="5">
        <v>0</v>
      </c>
      <c r="D164" s="5">
        <v>11.6</v>
      </c>
      <c r="E164" s="6" t="str">
        <f t="shared" si="8"/>
        <v/>
      </c>
      <c r="F164" s="5">
        <v>128.75</v>
      </c>
      <c r="G164" s="5">
        <v>177.43306000000001</v>
      </c>
      <c r="H164" s="6">
        <f t="shared" si="9"/>
        <v>0.37812085436893206</v>
      </c>
      <c r="I164" s="5">
        <v>106.02865</v>
      </c>
      <c r="J164" s="6">
        <f t="shared" si="10"/>
        <v>0.67344448882448305</v>
      </c>
      <c r="K164" s="5">
        <v>945.99749999999995</v>
      </c>
      <c r="L164" s="5">
        <v>429.06849999999997</v>
      </c>
      <c r="M164" s="6">
        <f t="shared" si="11"/>
        <v>-0.54643801912795753</v>
      </c>
    </row>
    <row r="165" spans="1:13" x14ac:dyDescent="0.2">
      <c r="A165" s="1" t="s">
        <v>30</v>
      </c>
      <c r="B165" s="1" t="s">
        <v>40</v>
      </c>
      <c r="C165" s="5">
        <v>0</v>
      </c>
      <c r="D165" s="5">
        <v>75.647919999999999</v>
      </c>
      <c r="E165" s="6" t="str">
        <f t="shared" si="8"/>
        <v/>
      </c>
      <c r="F165" s="5">
        <v>947.82428000000004</v>
      </c>
      <c r="G165" s="5">
        <v>776.56813999999997</v>
      </c>
      <c r="H165" s="6">
        <f t="shared" si="9"/>
        <v>-0.18068342794510395</v>
      </c>
      <c r="I165" s="5">
        <v>899.25112999999999</v>
      </c>
      <c r="J165" s="6">
        <f t="shared" si="10"/>
        <v>-0.13642795200046065</v>
      </c>
      <c r="K165" s="5">
        <v>5267.0395799999997</v>
      </c>
      <c r="L165" s="5">
        <v>3931.2627299999999</v>
      </c>
      <c r="M165" s="6">
        <f t="shared" si="11"/>
        <v>-0.25361055859010651</v>
      </c>
    </row>
    <row r="166" spans="1:13" x14ac:dyDescent="0.2">
      <c r="A166" s="1" t="s">
        <v>35</v>
      </c>
      <c r="B166" s="1" t="s">
        <v>40</v>
      </c>
      <c r="C166" s="5">
        <v>0</v>
      </c>
      <c r="D166" s="5">
        <v>0</v>
      </c>
      <c r="E166" s="6" t="str">
        <f t="shared" si="8"/>
        <v/>
      </c>
      <c r="F166" s="5">
        <v>0</v>
      </c>
      <c r="G166" s="5">
        <v>0</v>
      </c>
      <c r="H166" s="6" t="str">
        <f t="shared" si="9"/>
        <v/>
      </c>
      <c r="I166" s="5">
        <v>0</v>
      </c>
      <c r="J166" s="6" t="str">
        <f t="shared" si="10"/>
        <v/>
      </c>
      <c r="K166" s="5">
        <v>0</v>
      </c>
      <c r="L166" s="5">
        <v>0</v>
      </c>
      <c r="M166" s="6" t="str">
        <f t="shared" si="11"/>
        <v/>
      </c>
    </row>
    <row r="167" spans="1:13" x14ac:dyDescent="0.2">
      <c r="A167" s="1" t="s">
        <v>31</v>
      </c>
      <c r="B167" s="1" t="s">
        <v>40</v>
      </c>
      <c r="C167" s="5">
        <v>0</v>
      </c>
      <c r="D167" s="5">
        <v>11.810980000000001</v>
      </c>
      <c r="E167" s="6" t="str">
        <f t="shared" si="8"/>
        <v/>
      </c>
      <c r="F167" s="5">
        <v>1085.46388</v>
      </c>
      <c r="G167" s="5">
        <v>349.99558000000002</v>
      </c>
      <c r="H167" s="6">
        <f t="shared" si="9"/>
        <v>-0.6775612837527123</v>
      </c>
      <c r="I167" s="5">
        <v>412.29467</v>
      </c>
      <c r="J167" s="6">
        <f t="shared" si="10"/>
        <v>-0.15110331161933277</v>
      </c>
      <c r="K167" s="5">
        <v>4415.0914700000003</v>
      </c>
      <c r="L167" s="5">
        <v>2285.1740199999999</v>
      </c>
      <c r="M167" s="6">
        <f t="shared" si="11"/>
        <v>-0.48241751376444308</v>
      </c>
    </row>
    <row r="168" spans="1:13" x14ac:dyDescent="0.2">
      <c r="A168" s="1" t="s">
        <v>32</v>
      </c>
      <c r="B168" s="1" t="s">
        <v>40</v>
      </c>
      <c r="C168" s="5">
        <v>0</v>
      </c>
      <c r="D168" s="5">
        <v>19.046500000000002</v>
      </c>
      <c r="E168" s="6" t="str">
        <f t="shared" si="8"/>
        <v/>
      </c>
      <c r="F168" s="5">
        <v>157.45631</v>
      </c>
      <c r="G168" s="5">
        <v>148.51411999999999</v>
      </c>
      <c r="H168" s="6">
        <f t="shared" si="9"/>
        <v>-5.6791563323184802E-2</v>
      </c>
      <c r="I168" s="5">
        <v>132.29741000000001</v>
      </c>
      <c r="J168" s="6">
        <f t="shared" si="10"/>
        <v>0.12257768311564066</v>
      </c>
      <c r="K168" s="5">
        <v>731.96938</v>
      </c>
      <c r="L168" s="5">
        <v>554.45369000000005</v>
      </c>
      <c r="M168" s="6">
        <f t="shared" si="11"/>
        <v>-0.24251791789432497</v>
      </c>
    </row>
    <row r="169" spans="1:13" x14ac:dyDescent="0.2">
      <c r="A169" s="2" t="s">
        <v>33</v>
      </c>
      <c r="B169" s="2" t="s">
        <v>40</v>
      </c>
      <c r="C169" s="7">
        <v>0</v>
      </c>
      <c r="D169" s="7">
        <v>15385.107679999999</v>
      </c>
      <c r="E169" s="8" t="str">
        <f t="shared" si="8"/>
        <v/>
      </c>
      <c r="F169" s="7">
        <v>546331.46592999995</v>
      </c>
      <c r="G169" s="7">
        <v>486176.63893000002</v>
      </c>
      <c r="H169" s="8">
        <f t="shared" si="9"/>
        <v>-0.11010683211811823</v>
      </c>
      <c r="I169" s="7">
        <v>592778.87485000002</v>
      </c>
      <c r="J169" s="8">
        <f t="shared" si="10"/>
        <v>-0.17983474182843517</v>
      </c>
      <c r="K169" s="7">
        <v>2766440.4709000001</v>
      </c>
      <c r="L169" s="7">
        <v>2690449.5600200002</v>
      </c>
      <c r="M169" s="8">
        <f t="shared" si="11"/>
        <v>-2.7468840077834011E-2</v>
      </c>
    </row>
    <row r="170" spans="1:13" x14ac:dyDescent="0.2">
      <c r="A170" s="1" t="s">
        <v>7</v>
      </c>
      <c r="B170" s="1" t="s">
        <v>41</v>
      </c>
      <c r="C170" s="5">
        <v>0</v>
      </c>
      <c r="D170" s="5">
        <v>126.73779999999999</v>
      </c>
      <c r="E170" s="6" t="str">
        <f t="shared" si="8"/>
        <v/>
      </c>
      <c r="F170" s="5">
        <v>1305.7123899999999</v>
      </c>
      <c r="G170" s="5">
        <v>690.24977000000001</v>
      </c>
      <c r="H170" s="6">
        <f t="shared" si="9"/>
        <v>-0.47136155305993532</v>
      </c>
      <c r="I170" s="5">
        <v>684.80903999999998</v>
      </c>
      <c r="J170" s="6">
        <f t="shared" si="10"/>
        <v>7.9448863583926332E-3</v>
      </c>
      <c r="K170" s="5">
        <v>4105.1430700000001</v>
      </c>
      <c r="L170" s="5">
        <v>3757.26676</v>
      </c>
      <c r="M170" s="6">
        <f t="shared" si="11"/>
        <v>-8.4741580029755181E-2</v>
      </c>
    </row>
    <row r="171" spans="1:13" x14ac:dyDescent="0.2">
      <c r="A171" s="1" t="s">
        <v>9</v>
      </c>
      <c r="B171" s="1" t="s">
        <v>41</v>
      </c>
      <c r="C171" s="5">
        <v>0</v>
      </c>
      <c r="D171" s="5">
        <v>83.845020000000005</v>
      </c>
      <c r="E171" s="6" t="str">
        <f t="shared" si="8"/>
        <v/>
      </c>
      <c r="F171" s="5">
        <v>4410.2046399999999</v>
      </c>
      <c r="G171" s="5">
        <v>1041.9933000000001</v>
      </c>
      <c r="H171" s="6">
        <f t="shared" si="9"/>
        <v>-0.76373130386076593</v>
      </c>
      <c r="I171" s="5">
        <v>712.51212999999996</v>
      </c>
      <c r="J171" s="6">
        <f t="shared" si="10"/>
        <v>0.46242183975169682</v>
      </c>
      <c r="K171" s="5">
        <v>22695.918409999998</v>
      </c>
      <c r="L171" s="5">
        <v>3936.0097099999998</v>
      </c>
      <c r="M171" s="6">
        <f t="shared" si="11"/>
        <v>-0.82657631919112984</v>
      </c>
    </row>
    <row r="172" spans="1:13" x14ac:dyDescent="0.2">
      <c r="A172" s="1" t="s">
        <v>10</v>
      </c>
      <c r="B172" s="1" t="s">
        <v>41</v>
      </c>
      <c r="C172" s="5">
        <v>0</v>
      </c>
      <c r="D172" s="5">
        <v>149.61573000000001</v>
      </c>
      <c r="E172" s="6" t="str">
        <f t="shared" si="8"/>
        <v/>
      </c>
      <c r="F172" s="5">
        <v>1912.5225399999999</v>
      </c>
      <c r="G172" s="5">
        <v>2382.11427</v>
      </c>
      <c r="H172" s="6">
        <f t="shared" si="9"/>
        <v>0.24553526569156148</v>
      </c>
      <c r="I172" s="5">
        <v>1650.76731</v>
      </c>
      <c r="J172" s="6">
        <f t="shared" si="10"/>
        <v>0.4430345546399268</v>
      </c>
      <c r="K172" s="5">
        <v>7841.0137000000004</v>
      </c>
      <c r="L172" s="5">
        <v>10753.96493</v>
      </c>
      <c r="M172" s="6">
        <f t="shared" si="11"/>
        <v>0.37150186716291533</v>
      </c>
    </row>
    <row r="173" spans="1:13" x14ac:dyDescent="0.2">
      <c r="A173" s="1" t="s">
        <v>11</v>
      </c>
      <c r="B173" s="1" t="s">
        <v>41</v>
      </c>
      <c r="C173" s="5">
        <v>0</v>
      </c>
      <c r="D173" s="5">
        <v>0</v>
      </c>
      <c r="E173" s="6" t="str">
        <f t="shared" si="8"/>
        <v/>
      </c>
      <c r="F173" s="5">
        <v>1729.2233100000001</v>
      </c>
      <c r="G173" s="5">
        <v>819.58870999999999</v>
      </c>
      <c r="H173" s="6">
        <f t="shared" si="9"/>
        <v>-0.52603651288970887</v>
      </c>
      <c r="I173" s="5">
        <v>1201.0132000000001</v>
      </c>
      <c r="J173" s="6">
        <f t="shared" si="10"/>
        <v>-0.31758559356383431</v>
      </c>
      <c r="K173" s="5">
        <v>15121.70947</v>
      </c>
      <c r="L173" s="5">
        <v>9219.8209599999991</v>
      </c>
      <c r="M173" s="6">
        <f t="shared" si="11"/>
        <v>-0.39029241513393531</v>
      </c>
    </row>
    <row r="174" spans="1:13" x14ac:dyDescent="0.2">
      <c r="A174" s="1" t="s">
        <v>12</v>
      </c>
      <c r="B174" s="1" t="s">
        <v>41</v>
      </c>
      <c r="C174" s="5">
        <v>0</v>
      </c>
      <c r="D174" s="5">
        <v>6.0516800000000002</v>
      </c>
      <c r="E174" s="6" t="str">
        <f t="shared" si="8"/>
        <v/>
      </c>
      <c r="F174" s="5">
        <v>47.232170000000004</v>
      </c>
      <c r="G174" s="5">
        <v>436.70837</v>
      </c>
      <c r="H174" s="6">
        <f t="shared" si="9"/>
        <v>8.2459942026800803</v>
      </c>
      <c r="I174" s="5">
        <v>329.9461</v>
      </c>
      <c r="J174" s="6">
        <f t="shared" si="10"/>
        <v>0.32357488086690522</v>
      </c>
      <c r="K174" s="5">
        <v>1524.72729</v>
      </c>
      <c r="L174" s="5">
        <v>1562.2176899999999</v>
      </c>
      <c r="M174" s="6">
        <f t="shared" si="11"/>
        <v>2.458826587933638E-2</v>
      </c>
    </row>
    <row r="175" spans="1:13" x14ac:dyDescent="0.2">
      <c r="A175" s="1" t="s">
        <v>13</v>
      </c>
      <c r="B175" s="1" t="s">
        <v>41</v>
      </c>
      <c r="C175" s="5">
        <v>0</v>
      </c>
      <c r="D175" s="5">
        <v>3.05437</v>
      </c>
      <c r="E175" s="6" t="str">
        <f t="shared" si="8"/>
        <v/>
      </c>
      <c r="F175" s="5">
        <v>884.51298999999995</v>
      </c>
      <c r="G175" s="5">
        <v>548.86542999999995</v>
      </c>
      <c r="H175" s="6">
        <f t="shared" si="9"/>
        <v>-0.37947160052448747</v>
      </c>
      <c r="I175" s="5">
        <v>648.74789999999996</v>
      </c>
      <c r="J175" s="6">
        <f t="shared" si="10"/>
        <v>-0.1539619164855871</v>
      </c>
      <c r="K175" s="5">
        <v>3358.8483000000001</v>
      </c>
      <c r="L175" s="5">
        <v>3120.2541799999999</v>
      </c>
      <c r="M175" s="6">
        <f t="shared" si="11"/>
        <v>-7.1034503106317759E-2</v>
      </c>
    </row>
    <row r="176" spans="1:13" x14ac:dyDescent="0.2">
      <c r="A176" s="1" t="s">
        <v>14</v>
      </c>
      <c r="B176" s="1" t="s">
        <v>41</v>
      </c>
      <c r="C176" s="5">
        <v>0</v>
      </c>
      <c r="D176" s="5">
        <v>0</v>
      </c>
      <c r="E176" s="6" t="str">
        <f t="shared" si="8"/>
        <v/>
      </c>
      <c r="F176" s="5">
        <v>12.583</v>
      </c>
      <c r="G176" s="5">
        <v>15.50657</v>
      </c>
      <c r="H176" s="6">
        <f t="shared" si="9"/>
        <v>0.23234284351903356</v>
      </c>
      <c r="I176" s="5">
        <v>3.1980300000000002</v>
      </c>
      <c r="J176" s="6">
        <f t="shared" si="10"/>
        <v>3.8487881602111296</v>
      </c>
      <c r="K176" s="5">
        <v>12.583</v>
      </c>
      <c r="L176" s="5">
        <v>80.478790000000004</v>
      </c>
      <c r="M176" s="6">
        <f t="shared" si="11"/>
        <v>5.3958348565524918</v>
      </c>
    </row>
    <row r="177" spans="1:13" x14ac:dyDescent="0.2">
      <c r="A177" s="1" t="s">
        <v>15</v>
      </c>
      <c r="B177" s="1" t="s">
        <v>41</v>
      </c>
      <c r="C177" s="5">
        <v>0</v>
      </c>
      <c r="D177" s="5">
        <v>0</v>
      </c>
      <c r="E177" s="6" t="str">
        <f t="shared" si="8"/>
        <v/>
      </c>
      <c r="F177" s="5">
        <v>8.5770800000000005</v>
      </c>
      <c r="G177" s="5">
        <v>90.540639999999996</v>
      </c>
      <c r="H177" s="6">
        <f t="shared" si="9"/>
        <v>9.5561146683953044</v>
      </c>
      <c r="I177" s="5">
        <v>85.908940000000001</v>
      </c>
      <c r="J177" s="6">
        <f t="shared" si="10"/>
        <v>5.3914062960152886E-2</v>
      </c>
      <c r="K177" s="5">
        <v>210.43655000000001</v>
      </c>
      <c r="L177" s="5">
        <v>354.13522</v>
      </c>
      <c r="M177" s="6">
        <f t="shared" si="11"/>
        <v>0.68285984540233136</v>
      </c>
    </row>
    <row r="178" spans="1:13" x14ac:dyDescent="0.2">
      <c r="A178" s="1" t="s">
        <v>16</v>
      </c>
      <c r="B178" s="1" t="s">
        <v>41</v>
      </c>
      <c r="C178" s="5">
        <v>0</v>
      </c>
      <c r="D178" s="5">
        <v>0</v>
      </c>
      <c r="E178" s="6" t="str">
        <f t="shared" si="8"/>
        <v/>
      </c>
      <c r="F178" s="5">
        <v>3.3395199999999998</v>
      </c>
      <c r="G178" s="5">
        <v>5.0199999999999996</v>
      </c>
      <c r="H178" s="6">
        <f t="shared" si="9"/>
        <v>0.50321004216174781</v>
      </c>
      <c r="I178" s="5">
        <v>115.69544999999999</v>
      </c>
      <c r="J178" s="6">
        <f t="shared" si="10"/>
        <v>-0.95661022105882298</v>
      </c>
      <c r="K178" s="5">
        <v>93.742199999999997</v>
      </c>
      <c r="L178" s="5">
        <v>311.51909999999998</v>
      </c>
      <c r="M178" s="6">
        <f t="shared" si="11"/>
        <v>2.3231468858209001</v>
      </c>
    </row>
    <row r="179" spans="1:13" x14ac:dyDescent="0.2">
      <c r="A179" s="1" t="s">
        <v>17</v>
      </c>
      <c r="B179" s="1" t="s">
        <v>41</v>
      </c>
      <c r="C179" s="5">
        <v>0</v>
      </c>
      <c r="D179" s="5">
        <v>62.185450000000003</v>
      </c>
      <c r="E179" s="6" t="str">
        <f t="shared" si="8"/>
        <v/>
      </c>
      <c r="F179" s="5">
        <v>1518.27424</v>
      </c>
      <c r="G179" s="5">
        <v>1616.9758200000001</v>
      </c>
      <c r="H179" s="6">
        <f t="shared" si="9"/>
        <v>6.500905923293554E-2</v>
      </c>
      <c r="I179" s="5">
        <v>1523.7287200000001</v>
      </c>
      <c r="J179" s="6">
        <f t="shared" si="10"/>
        <v>6.1196654480595525E-2</v>
      </c>
      <c r="K179" s="5">
        <v>6492.6851699999997</v>
      </c>
      <c r="L179" s="5">
        <v>6799.8266199999998</v>
      </c>
      <c r="M179" s="6">
        <f t="shared" si="11"/>
        <v>4.7305766714081932E-2</v>
      </c>
    </row>
    <row r="180" spans="1:13" x14ac:dyDescent="0.2">
      <c r="A180" s="1" t="s">
        <v>18</v>
      </c>
      <c r="B180" s="1" t="s">
        <v>41</v>
      </c>
      <c r="C180" s="5">
        <v>0</v>
      </c>
      <c r="D180" s="5">
        <v>67.95496</v>
      </c>
      <c r="E180" s="6" t="str">
        <f t="shared" si="8"/>
        <v/>
      </c>
      <c r="F180" s="5">
        <v>2102.0473200000001</v>
      </c>
      <c r="G180" s="5">
        <v>2068.5891200000001</v>
      </c>
      <c r="H180" s="6">
        <f t="shared" si="9"/>
        <v>-1.5916958520229674E-2</v>
      </c>
      <c r="I180" s="5">
        <v>2093.87077</v>
      </c>
      <c r="J180" s="6">
        <f t="shared" si="10"/>
        <v>-1.2074121460704967E-2</v>
      </c>
      <c r="K180" s="5">
        <v>11707.257809999999</v>
      </c>
      <c r="L180" s="5">
        <v>10419.066989999999</v>
      </c>
      <c r="M180" s="6">
        <f t="shared" si="11"/>
        <v>-0.11003352287156987</v>
      </c>
    </row>
    <row r="181" spans="1:13" x14ac:dyDescent="0.2">
      <c r="A181" s="1" t="s">
        <v>19</v>
      </c>
      <c r="B181" s="1" t="s">
        <v>41</v>
      </c>
      <c r="C181" s="5">
        <v>0</v>
      </c>
      <c r="D181" s="5">
        <v>95.584509999999995</v>
      </c>
      <c r="E181" s="6" t="str">
        <f t="shared" si="8"/>
        <v/>
      </c>
      <c r="F181" s="5">
        <v>2902.32431</v>
      </c>
      <c r="G181" s="5">
        <v>1699.7549100000001</v>
      </c>
      <c r="H181" s="6">
        <f t="shared" si="9"/>
        <v>-0.41434701003486407</v>
      </c>
      <c r="I181" s="5">
        <v>1614.0934199999999</v>
      </c>
      <c r="J181" s="6">
        <f t="shared" si="10"/>
        <v>5.3070961654747562E-2</v>
      </c>
      <c r="K181" s="5">
        <v>9915.9563500000004</v>
      </c>
      <c r="L181" s="5">
        <v>8498.8681300000007</v>
      </c>
      <c r="M181" s="6">
        <f t="shared" si="11"/>
        <v>-0.14290988886815736</v>
      </c>
    </row>
    <row r="182" spans="1:13" x14ac:dyDescent="0.2">
      <c r="A182" s="1" t="s">
        <v>20</v>
      </c>
      <c r="B182" s="1" t="s">
        <v>41</v>
      </c>
      <c r="C182" s="5">
        <v>0</v>
      </c>
      <c r="D182" s="5">
        <v>401.34422999999998</v>
      </c>
      <c r="E182" s="6" t="str">
        <f t="shared" si="8"/>
        <v/>
      </c>
      <c r="F182" s="5">
        <v>6705.8468800000001</v>
      </c>
      <c r="G182" s="5">
        <v>8433.2338600000003</v>
      </c>
      <c r="H182" s="6">
        <f t="shared" si="9"/>
        <v>0.25759415789106122</v>
      </c>
      <c r="I182" s="5">
        <v>8253.9487000000008</v>
      </c>
      <c r="J182" s="6">
        <f t="shared" si="10"/>
        <v>2.1721138150519348E-2</v>
      </c>
      <c r="K182" s="5">
        <v>42429.030639999997</v>
      </c>
      <c r="L182" s="5">
        <v>40156.758119999999</v>
      </c>
      <c r="M182" s="6">
        <f t="shared" si="11"/>
        <v>-5.3554664948150199E-2</v>
      </c>
    </row>
    <row r="183" spans="1:13" x14ac:dyDescent="0.2">
      <c r="A183" s="1" t="s">
        <v>21</v>
      </c>
      <c r="B183" s="1" t="s">
        <v>41</v>
      </c>
      <c r="C183" s="5">
        <v>0</v>
      </c>
      <c r="D183" s="5">
        <v>0</v>
      </c>
      <c r="E183" s="6" t="str">
        <f t="shared" si="8"/>
        <v/>
      </c>
      <c r="F183" s="5">
        <v>117.25830000000001</v>
      </c>
      <c r="G183" s="5">
        <v>120.73753000000001</v>
      </c>
      <c r="H183" s="6">
        <f t="shared" si="9"/>
        <v>2.9671502998082078E-2</v>
      </c>
      <c r="I183" s="5">
        <v>77.962440000000001</v>
      </c>
      <c r="J183" s="6">
        <f t="shared" si="10"/>
        <v>0.54866279198034351</v>
      </c>
      <c r="K183" s="5">
        <v>897.36132999999995</v>
      </c>
      <c r="L183" s="5">
        <v>562.23627999999997</v>
      </c>
      <c r="M183" s="6">
        <f t="shared" si="11"/>
        <v>-0.37345608596706525</v>
      </c>
    </row>
    <row r="184" spans="1:13" x14ac:dyDescent="0.2">
      <c r="A184" s="1" t="s">
        <v>22</v>
      </c>
      <c r="B184" s="1" t="s">
        <v>41</v>
      </c>
      <c r="C184" s="5">
        <v>0</v>
      </c>
      <c r="D184" s="5">
        <v>542.69934999999998</v>
      </c>
      <c r="E184" s="6" t="str">
        <f t="shared" si="8"/>
        <v/>
      </c>
      <c r="F184" s="5">
        <v>18097.16056</v>
      </c>
      <c r="G184" s="5">
        <v>17973.449349999999</v>
      </c>
      <c r="H184" s="6">
        <f t="shared" si="9"/>
        <v>-6.8359458706156451E-3</v>
      </c>
      <c r="I184" s="5">
        <v>15650.998740000001</v>
      </c>
      <c r="J184" s="6">
        <f t="shared" si="10"/>
        <v>0.14838993016237367</v>
      </c>
      <c r="K184" s="5">
        <v>69552.190369999997</v>
      </c>
      <c r="L184" s="5">
        <v>79455.174360000005</v>
      </c>
      <c r="M184" s="6">
        <f t="shared" si="11"/>
        <v>0.14238205780894386</v>
      </c>
    </row>
    <row r="185" spans="1:13" x14ac:dyDescent="0.2">
      <c r="A185" s="1" t="s">
        <v>23</v>
      </c>
      <c r="B185" s="1" t="s">
        <v>41</v>
      </c>
      <c r="C185" s="5">
        <v>0</v>
      </c>
      <c r="D185" s="5">
        <v>13.76787</v>
      </c>
      <c r="E185" s="6" t="str">
        <f t="shared" si="8"/>
        <v/>
      </c>
      <c r="F185" s="5">
        <v>1920.51783</v>
      </c>
      <c r="G185" s="5">
        <v>1316.2647899999999</v>
      </c>
      <c r="H185" s="6">
        <f t="shared" si="9"/>
        <v>-0.31463026823343787</v>
      </c>
      <c r="I185" s="5">
        <v>1270.4464599999999</v>
      </c>
      <c r="J185" s="6">
        <f t="shared" si="10"/>
        <v>3.6064746876464326E-2</v>
      </c>
      <c r="K185" s="5">
        <v>10402.38113</v>
      </c>
      <c r="L185" s="5">
        <v>6417.4304899999997</v>
      </c>
      <c r="M185" s="6">
        <f t="shared" si="11"/>
        <v>-0.38308062261894837</v>
      </c>
    </row>
    <row r="186" spans="1:13" x14ac:dyDescent="0.2">
      <c r="A186" s="1" t="s">
        <v>24</v>
      </c>
      <c r="B186" s="1" t="s">
        <v>41</v>
      </c>
      <c r="C186" s="5">
        <v>0</v>
      </c>
      <c r="D186" s="5">
        <v>31.404350000000001</v>
      </c>
      <c r="E186" s="6" t="str">
        <f t="shared" si="8"/>
        <v/>
      </c>
      <c r="F186" s="5">
        <v>625.66859999999997</v>
      </c>
      <c r="G186" s="5">
        <v>452.69443000000001</v>
      </c>
      <c r="H186" s="6">
        <f t="shared" si="9"/>
        <v>-0.27646292302346631</v>
      </c>
      <c r="I186" s="5">
        <v>591.55224999999996</v>
      </c>
      <c r="J186" s="6">
        <f t="shared" si="10"/>
        <v>-0.23473466629532713</v>
      </c>
      <c r="K186" s="5">
        <v>4576.9047399999999</v>
      </c>
      <c r="L186" s="5">
        <v>2665.2748000000001</v>
      </c>
      <c r="M186" s="6">
        <f t="shared" si="11"/>
        <v>-0.41766871905662595</v>
      </c>
    </row>
    <row r="187" spans="1:13" x14ac:dyDescent="0.2">
      <c r="A187" s="1" t="s">
        <v>25</v>
      </c>
      <c r="B187" s="1" t="s">
        <v>41</v>
      </c>
      <c r="C187" s="5">
        <v>0</v>
      </c>
      <c r="D187" s="5">
        <v>279.81035000000003</v>
      </c>
      <c r="E187" s="6" t="str">
        <f t="shared" si="8"/>
        <v/>
      </c>
      <c r="F187" s="5">
        <v>7807.9573300000002</v>
      </c>
      <c r="G187" s="5">
        <v>10825.3356</v>
      </c>
      <c r="H187" s="6">
        <f t="shared" si="9"/>
        <v>0.38644912394776121</v>
      </c>
      <c r="I187" s="5">
        <v>6669.1648100000002</v>
      </c>
      <c r="J187" s="6">
        <f t="shared" si="10"/>
        <v>0.6231920950233647</v>
      </c>
      <c r="K187" s="5">
        <v>33195.212010000003</v>
      </c>
      <c r="L187" s="5">
        <v>42481.689919999997</v>
      </c>
      <c r="M187" s="6">
        <f t="shared" si="11"/>
        <v>0.27975353515448131</v>
      </c>
    </row>
    <row r="188" spans="1:13" x14ac:dyDescent="0.2">
      <c r="A188" s="1" t="s">
        <v>26</v>
      </c>
      <c r="B188" s="1" t="s">
        <v>41</v>
      </c>
      <c r="C188" s="5">
        <v>0</v>
      </c>
      <c r="D188" s="5">
        <v>0</v>
      </c>
      <c r="E188" s="6" t="str">
        <f t="shared" si="8"/>
        <v/>
      </c>
      <c r="F188" s="5">
        <v>468.87547999999998</v>
      </c>
      <c r="G188" s="5">
        <v>1.8958299999999999</v>
      </c>
      <c r="H188" s="6">
        <f t="shared" si="9"/>
        <v>-0.99595664503505277</v>
      </c>
      <c r="I188" s="5">
        <v>0.73646999999999996</v>
      </c>
      <c r="J188" s="6">
        <f t="shared" si="10"/>
        <v>1.5742121199777315</v>
      </c>
      <c r="K188" s="5">
        <v>470.96206999999998</v>
      </c>
      <c r="L188" s="5">
        <v>135.80053000000001</v>
      </c>
      <c r="M188" s="6">
        <f t="shared" si="11"/>
        <v>-0.71165293629697191</v>
      </c>
    </row>
    <row r="189" spans="1:13" x14ac:dyDescent="0.2">
      <c r="A189" s="1" t="s">
        <v>27</v>
      </c>
      <c r="B189" s="1" t="s">
        <v>41</v>
      </c>
      <c r="C189" s="5">
        <v>0</v>
      </c>
      <c r="D189" s="5">
        <v>9.42117</v>
      </c>
      <c r="E189" s="6" t="str">
        <f t="shared" si="8"/>
        <v/>
      </c>
      <c r="F189" s="5">
        <v>150.49227999999999</v>
      </c>
      <c r="G189" s="5">
        <v>865.74600999999996</v>
      </c>
      <c r="H189" s="6">
        <f t="shared" si="9"/>
        <v>4.7527602744805248</v>
      </c>
      <c r="I189" s="5">
        <v>971.21888999999999</v>
      </c>
      <c r="J189" s="6">
        <f t="shared" si="10"/>
        <v>-0.10859846434823772</v>
      </c>
      <c r="K189" s="5">
        <v>936.66727000000003</v>
      </c>
      <c r="L189" s="5">
        <v>4234.8674199999996</v>
      </c>
      <c r="M189" s="6">
        <f t="shared" si="11"/>
        <v>3.5212078564461846</v>
      </c>
    </row>
    <row r="190" spans="1:13" x14ac:dyDescent="0.2">
      <c r="A190" s="1" t="s">
        <v>28</v>
      </c>
      <c r="B190" s="1" t="s">
        <v>41</v>
      </c>
      <c r="C190" s="5">
        <v>0</v>
      </c>
      <c r="D190" s="5">
        <v>26.411899999999999</v>
      </c>
      <c r="E190" s="6" t="str">
        <f t="shared" ref="E190:E251" si="12">IF(C190=0,"",(D190/C190-1))</f>
        <v/>
      </c>
      <c r="F190" s="5">
        <v>766.09781999999996</v>
      </c>
      <c r="G190" s="5">
        <v>1563.0711899999999</v>
      </c>
      <c r="H190" s="6">
        <f t="shared" ref="H190:H251" si="13">IF(F190=0,"",(G190/F190-1))</f>
        <v>1.0403023598213608</v>
      </c>
      <c r="I190" s="5">
        <v>1503.68129</v>
      </c>
      <c r="J190" s="6">
        <f t="shared" ref="J190:J251" si="14">IF(I190=0,"",(G190/I190-1))</f>
        <v>3.9496335024558293E-2</v>
      </c>
      <c r="K190" s="5">
        <v>2905.7220200000002</v>
      </c>
      <c r="L190" s="5">
        <v>8485.30789</v>
      </c>
      <c r="M190" s="6">
        <f t="shared" ref="M190:M251" si="15">IF(K190=0,"",(L190/K190-1))</f>
        <v>1.9202063485756287</v>
      </c>
    </row>
    <row r="191" spans="1:13" x14ac:dyDescent="0.2">
      <c r="A191" s="1" t="s">
        <v>29</v>
      </c>
      <c r="B191" s="1" t="s">
        <v>41</v>
      </c>
      <c r="C191" s="5">
        <v>0</v>
      </c>
      <c r="D191" s="5">
        <v>37.968310000000002</v>
      </c>
      <c r="E191" s="6" t="str">
        <f t="shared" si="12"/>
        <v/>
      </c>
      <c r="F191" s="5">
        <v>3711.5005999999998</v>
      </c>
      <c r="G191" s="5">
        <v>2982.40137</v>
      </c>
      <c r="H191" s="6">
        <f t="shared" si="13"/>
        <v>-0.19644324724075213</v>
      </c>
      <c r="I191" s="5">
        <v>4865.4978700000001</v>
      </c>
      <c r="J191" s="6">
        <f t="shared" si="14"/>
        <v>-0.38703058768372245</v>
      </c>
      <c r="K191" s="5">
        <v>22981.27522</v>
      </c>
      <c r="L191" s="5">
        <v>21781.292280000001</v>
      </c>
      <c r="M191" s="6">
        <f t="shared" si="15"/>
        <v>-5.2215681180114992E-2</v>
      </c>
    </row>
    <row r="192" spans="1:13" x14ac:dyDescent="0.2">
      <c r="A192" s="1" t="s">
        <v>30</v>
      </c>
      <c r="B192" s="1" t="s">
        <v>41</v>
      </c>
      <c r="C192" s="5">
        <v>0</v>
      </c>
      <c r="D192" s="5">
        <v>2.3428100000000001</v>
      </c>
      <c r="E192" s="6" t="str">
        <f t="shared" si="12"/>
        <v/>
      </c>
      <c r="F192" s="5">
        <v>760.80771000000004</v>
      </c>
      <c r="G192" s="5">
        <v>1095.6394</v>
      </c>
      <c r="H192" s="6">
        <f t="shared" si="13"/>
        <v>0.44010028499842613</v>
      </c>
      <c r="I192" s="5">
        <v>163.15719000000001</v>
      </c>
      <c r="J192" s="6">
        <f t="shared" si="14"/>
        <v>5.7152382313031991</v>
      </c>
      <c r="K192" s="5">
        <v>3051.6495100000002</v>
      </c>
      <c r="L192" s="5">
        <v>2245.6885699999998</v>
      </c>
      <c r="M192" s="6">
        <f t="shared" si="15"/>
        <v>-0.2641066535848674</v>
      </c>
    </row>
    <row r="193" spans="1:13" x14ac:dyDescent="0.2">
      <c r="A193" s="1" t="s">
        <v>31</v>
      </c>
      <c r="B193" s="1" t="s">
        <v>41</v>
      </c>
      <c r="C193" s="5">
        <v>1489.6926800000001</v>
      </c>
      <c r="D193" s="5">
        <v>704.40024000000005</v>
      </c>
      <c r="E193" s="6">
        <f t="shared" si="12"/>
        <v>-0.52715063351187308</v>
      </c>
      <c r="F193" s="5">
        <v>37633.9139</v>
      </c>
      <c r="G193" s="5">
        <v>25901.37889</v>
      </c>
      <c r="H193" s="6">
        <f t="shared" si="13"/>
        <v>-0.31175431397264264</v>
      </c>
      <c r="I193" s="5">
        <v>25306.259750000001</v>
      </c>
      <c r="J193" s="6">
        <f t="shared" si="14"/>
        <v>2.3516677133609054E-2</v>
      </c>
      <c r="K193" s="5">
        <v>182804.01657000001</v>
      </c>
      <c r="L193" s="5">
        <v>130533.91667999999</v>
      </c>
      <c r="M193" s="6">
        <f t="shared" si="15"/>
        <v>-0.28593518277528951</v>
      </c>
    </row>
    <row r="194" spans="1:13" x14ac:dyDescent="0.2">
      <c r="A194" s="1" t="s">
        <v>32</v>
      </c>
      <c r="B194" s="1" t="s">
        <v>41</v>
      </c>
      <c r="C194" s="5">
        <v>0</v>
      </c>
      <c r="D194" s="5">
        <v>0</v>
      </c>
      <c r="E194" s="6" t="str">
        <f t="shared" si="12"/>
        <v/>
      </c>
      <c r="F194" s="5">
        <v>1.3345100000000001</v>
      </c>
      <c r="G194" s="5">
        <v>14.27449</v>
      </c>
      <c r="H194" s="6">
        <f t="shared" si="13"/>
        <v>9.6964279023761524</v>
      </c>
      <c r="I194" s="5">
        <v>0</v>
      </c>
      <c r="J194" s="6" t="str">
        <f t="shared" si="14"/>
        <v/>
      </c>
      <c r="K194" s="5">
        <v>5.1946199999999996</v>
      </c>
      <c r="L194" s="5">
        <v>16.96041</v>
      </c>
      <c r="M194" s="6">
        <f t="shared" si="15"/>
        <v>2.2649953220832324</v>
      </c>
    </row>
    <row r="195" spans="1:13" x14ac:dyDescent="0.2">
      <c r="A195" s="2" t="s">
        <v>33</v>
      </c>
      <c r="B195" s="2" t="s">
        <v>41</v>
      </c>
      <c r="C195" s="7">
        <v>1489.6926800000001</v>
      </c>
      <c r="D195" s="7">
        <v>2644.6001000000001</v>
      </c>
      <c r="E195" s="8">
        <f t="shared" si="12"/>
        <v>0.77526555342944947</v>
      </c>
      <c r="F195" s="7">
        <v>95672.11679</v>
      </c>
      <c r="G195" s="7">
        <v>83546.655450000006</v>
      </c>
      <c r="H195" s="8">
        <f t="shared" si="13"/>
        <v>-0.12673976229265782</v>
      </c>
      <c r="I195" s="7">
        <v>76520.39572</v>
      </c>
      <c r="J195" s="8">
        <f t="shared" si="14"/>
        <v>9.1822051675087835E-2</v>
      </c>
      <c r="K195" s="7">
        <v>458130.71594000002</v>
      </c>
      <c r="L195" s="7">
        <v>399735.11946000002</v>
      </c>
      <c r="M195" s="8">
        <f t="shared" si="15"/>
        <v>-0.12746492310646096</v>
      </c>
    </row>
    <row r="196" spans="1:13" x14ac:dyDescent="0.2">
      <c r="A196" s="1" t="s">
        <v>7</v>
      </c>
      <c r="B196" s="1" t="s">
        <v>42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0</v>
      </c>
      <c r="H196" s="6" t="str">
        <f t="shared" si="13"/>
        <v/>
      </c>
      <c r="I196" s="5">
        <v>0</v>
      </c>
      <c r="J196" s="6" t="str">
        <f t="shared" si="14"/>
        <v/>
      </c>
      <c r="K196" s="5">
        <v>0</v>
      </c>
      <c r="L196" s="5">
        <v>0</v>
      </c>
      <c r="M196" s="6" t="str">
        <f t="shared" si="15"/>
        <v/>
      </c>
    </row>
    <row r="197" spans="1:13" x14ac:dyDescent="0.2">
      <c r="A197" s="1" t="s">
        <v>9</v>
      </c>
      <c r="B197" s="1" t="s">
        <v>42</v>
      </c>
      <c r="C197" s="5">
        <v>0</v>
      </c>
      <c r="D197" s="5">
        <v>7.52</v>
      </c>
      <c r="E197" s="6" t="str">
        <f t="shared" si="12"/>
        <v/>
      </c>
      <c r="F197" s="5">
        <v>93.427000000000007</v>
      </c>
      <c r="G197" s="5">
        <v>97.207999999999998</v>
      </c>
      <c r="H197" s="6">
        <f t="shared" si="13"/>
        <v>4.047009964999404E-2</v>
      </c>
      <c r="I197" s="5">
        <v>78.203000000000003</v>
      </c>
      <c r="J197" s="6">
        <f t="shared" si="14"/>
        <v>0.24302136746672121</v>
      </c>
      <c r="K197" s="5">
        <v>341.36045999999999</v>
      </c>
      <c r="L197" s="5">
        <v>302.072</v>
      </c>
      <c r="M197" s="6">
        <f t="shared" si="15"/>
        <v>-0.11509376334915877</v>
      </c>
    </row>
    <row r="198" spans="1:13" x14ac:dyDescent="0.2">
      <c r="A198" s="1" t="s">
        <v>10</v>
      </c>
      <c r="B198" s="1" t="s">
        <v>42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0.70599999999999996</v>
      </c>
      <c r="J198" s="6">
        <f t="shared" si="14"/>
        <v>-1</v>
      </c>
      <c r="K198" s="5">
        <v>0</v>
      </c>
      <c r="L198" s="5">
        <v>0.70599999999999996</v>
      </c>
      <c r="M198" s="6" t="str">
        <f t="shared" si="15"/>
        <v/>
      </c>
    </row>
    <row r="199" spans="1:13" x14ac:dyDescent="0.2">
      <c r="A199" s="1" t="s">
        <v>13</v>
      </c>
      <c r="B199" s="1" t="s">
        <v>42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1.6954</v>
      </c>
      <c r="J199" s="6">
        <f t="shared" si="14"/>
        <v>-1</v>
      </c>
      <c r="K199" s="5">
        <v>0</v>
      </c>
      <c r="L199" s="5">
        <v>1.6954</v>
      </c>
      <c r="M199" s="6" t="str">
        <f t="shared" si="15"/>
        <v/>
      </c>
    </row>
    <row r="200" spans="1:13" x14ac:dyDescent="0.2">
      <c r="A200" s="1" t="s">
        <v>16</v>
      </c>
      <c r="B200" s="1" t="s">
        <v>42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17</v>
      </c>
      <c r="B201" s="1" t="s">
        <v>42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0</v>
      </c>
      <c r="H201" s="6" t="str">
        <f t="shared" si="13"/>
        <v/>
      </c>
      <c r="I201" s="5">
        <v>0</v>
      </c>
      <c r="J201" s="6" t="str">
        <f t="shared" si="14"/>
        <v/>
      </c>
      <c r="K201" s="5">
        <v>0</v>
      </c>
      <c r="L201" s="5">
        <v>0</v>
      </c>
      <c r="M201" s="6" t="str">
        <f t="shared" si="15"/>
        <v/>
      </c>
    </row>
    <row r="202" spans="1:13" x14ac:dyDescent="0.2">
      <c r="A202" s="1" t="s">
        <v>19</v>
      </c>
      <c r="B202" s="1" t="s">
        <v>42</v>
      </c>
      <c r="C202" s="5">
        <v>0</v>
      </c>
      <c r="D202" s="5">
        <v>0</v>
      </c>
      <c r="E202" s="6" t="str">
        <f t="shared" si="12"/>
        <v/>
      </c>
      <c r="F202" s="5">
        <v>0</v>
      </c>
      <c r="G202" s="5">
        <v>0</v>
      </c>
      <c r="H202" s="6" t="str">
        <f t="shared" si="13"/>
        <v/>
      </c>
      <c r="I202" s="5">
        <v>0</v>
      </c>
      <c r="J202" s="6" t="str">
        <f t="shared" si="14"/>
        <v/>
      </c>
      <c r="K202" s="5">
        <v>0</v>
      </c>
      <c r="L202" s="5">
        <v>0.79530999999999996</v>
      </c>
      <c r="M202" s="6" t="str">
        <f t="shared" si="15"/>
        <v/>
      </c>
    </row>
    <row r="203" spans="1:13" x14ac:dyDescent="0.2">
      <c r="A203" s="1" t="s">
        <v>20</v>
      </c>
      <c r="B203" s="1" t="s">
        <v>42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0</v>
      </c>
      <c r="J203" s="6" t="str">
        <f t="shared" si="14"/>
        <v/>
      </c>
      <c r="K203" s="5">
        <v>74.368499999999997</v>
      </c>
      <c r="L203" s="5">
        <v>12.81772</v>
      </c>
      <c r="M203" s="6">
        <f t="shared" si="15"/>
        <v>-0.82764584467886271</v>
      </c>
    </row>
    <row r="204" spans="1:13" x14ac:dyDescent="0.2">
      <c r="A204" s="1" t="s">
        <v>22</v>
      </c>
      <c r="B204" s="1" t="s">
        <v>42</v>
      </c>
      <c r="C204" s="5">
        <v>0</v>
      </c>
      <c r="D204" s="5">
        <v>4.03</v>
      </c>
      <c r="E204" s="6" t="str">
        <f t="shared" si="12"/>
        <v/>
      </c>
      <c r="F204" s="5">
        <v>4.03</v>
      </c>
      <c r="G204" s="5">
        <v>5.0960000000000001</v>
      </c>
      <c r="H204" s="6">
        <f t="shared" si="13"/>
        <v>0.26451612903225796</v>
      </c>
      <c r="I204" s="5">
        <v>54.13993</v>
      </c>
      <c r="J204" s="6">
        <f t="shared" si="14"/>
        <v>-0.90587353917893876</v>
      </c>
      <c r="K204" s="5">
        <v>38.1</v>
      </c>
      <c r="L204" s="5">
        <v>227.91876999999999</v>
      </c>
      <c r="M204" s="6">
        <f t="shared" si="15"/>
        <v>4.9821199475065612</v>
      </c>
    </row>
    <row r="205" spans="1:13" x14ac:dyDescent="0.2">
      <c r="A205" s="1" t="s">
        <v>23</v>
      </c>
      <c r="B205" s="1" t="s">
        <v>42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14.765000000000001</v>
      </c>
      <c r="H205" s="6" t="str">
        <f t="shared" si="13"/>
        <v/>
      </c>
      <c r="I205" s="5">
        <v>4.0471700000000004</v>
      </c>
      <c r="J205" s="6">
        <f t="shared" si="14"/>
        <v>2.6482282681478662</v>
      </c>
      <c r="K205" s="5">
        <v>4.05</v>
      </c>
      <c r="L205" s="5">
        <v>28.428519999999999</v>
      </c>
      <c r="M205" s="6">
        <f t="shared" si="15"/>
        <v>6.0193876543209877</v>
      </c>
    </row>
    <row r="206" spans="1:13" x14ac:dyDescent="0.2">
      <c r="A206" s="1" t="s">
        <v>25</v>
      </c>
      <c r="B206" s="1" t="s">
        <v>42</v>
      </c>
      <c r="C206" s="5">
        <v>0</v>
      </c>
      <c r="D206" s="5">
        <v>0</v>
      </c>
      <c r="E206" s="6" t="str">
        <f t="shared" si="12"/>
        <v/>
      </c>
      <c r="F206" s="5">
        <v>0</v>
      </c>
      <c r="G206" s="5">
        <v>0</v>
      </c>
      <c r="H206" s="6" t="str">
        <f t="shared" si="13"/>
        <v/>
      </c>
      <c r="I206" s="5">
        <v>12.816269999999999</v>
      </c>
      <c r="J206" s="6">
        <f t="shared" si="14"/>
        <v>-1</v>
      </c>
      <c r="K206" s="5">
        <v>0</v>
      </c>
      <c r="L206" s="5">
        <v>50.127209999999998</v>
      </c>
      <c r="M206" s="6" t="str">
        <f t="shared" si="15"/>
        <v/>
      </c>
    </row>
    <row r="207" spans="1:13" x14ac:dyDescent="0.2">
      <c r="A207" s="1" t="s">
        <v>30</v>
      </c>
      <c r="B207" s="1" t="s">
        <v>42</v>
      </c>
      <c r="C207" s="5">
        <v>0</v>
      </c>
      <c r="D207" s="5">
        <v>0</v>
      </c>
      <c r="E207" s="6" t="str">
        <f t="shared" si="12"/>
        <v/>
      </c>
      <c r="F207" s="5">
        <v>0</v>
      </c>
      <c r="G207" s="5">
        <v>0</v>
      </c>
      <c r="H207" s="6" t="str">
        <f t="shared" si="13"/>
        <v/>
      </c>
      <c r="I207" s="5">
        <v>0</v>
      </c>
      <c r="J207" s="6" t="str">
        <f t="shared" si="14"/>
        <v/>
      </c>
      <c r="K207" s="5">
        <v>0</v>
      </c>
      <c r="L207" s="5">
        <v>0</v>
      </c>
      <c r="M207" s="6" t="str">
        <f t="shared" si="15"/>
        <v/>
      </c>
    </row>
    <row r="208" spans="1:13" x14ac:dyDescent="0.2">
      <c r="A208" s="2" t="s">
        <v>33</v>
      </c>
      <c r="B208" s="2" t="s">
        <v>42</v>
      </c>
      <c r="C208" s="7">
        <v>0</v>
      </c>
      <c r="D208" s="7">
        <v>11.55</v>
      </c>
      <c r="E208" s="8" t="str">
        <f t="shared" si="12"/>
        <v/>
      </c>
      <c r="F208" s="7">
        <v>97.456999999999994</v>
      </c>
      <c r="G208" s="7">
        <v>117.069</v>
      </c>
      <c r="H208" s="8">
        <f t="shared" si="13"/>
        <v>0.20123746883240834</v>
      </c>
      <c r="I208" s="7">
        <v>151.60776999999999</v>
      </c>
      <c r="J208" s="8">
        <f t="shared" si="14"/>
        <v>-0.2278166217997929</v>
      </c>
      <c r="K208" s="7">
        <v>457.87896000000001</v>
      </c>
      <c r="L208" s="7">
        <v>624.56092999999998</v>
      </c>
      <c r="M208" s="8">
        <f t="shared" si="15"/>
        <v>0.36403063814069991</v>
      </c>
    </row>
    <row r="209" spans="1:13" x14ac:dyDescent="0.2">
      <c r="A209" s="1" t="s">
        <v>7</v>
      </c>
      <c r="B209" s="1" t="s">
        <v>43</v>
      </c>
      <c r="C209" s="5">
        <v>0</v>
      </c>
      <c r="D209" s="5">
        <v>46.818150000000003</v>
      </c>
      <c r="E209" s="6" t="str">
        <f t="shared" si="12"/>
        <v/>
      </c>
      <c r="F209" s="5">
        <v>2314.7495100000001</v>
      </c>
      <c r="G209" s="5">
        <v>1984.7948200000001</v>
      </c>
      <c r="H209" s="6">
        <f t="shared" si="13"/>
        <v>-0.14254444749833861</v>
      </c>
      <c r="I209" s="5">
        <v>1715.74785</v>
      </c>
      <c r="J209" s="6">
        <f t="shared" si="14"/>
        <v>0.15681032035097697</v>
      </c>
      <c r="K209" s="5">
        <v>11002.498670000001</v>
      </c>
      <c r="L209" s="5">
        <v>8430.7908499999994</v>
      </c>
      <c r="M209" s="6">
        <f t="shared" si="15"/>
        <v>-0.2337385258688699</v>
      </c>
    </row>
    <row r="210" spans="1:13" x14ac:dyDescent="0.2">
      <c r="A210" s="1" t="s">
        <v>9</v>
      </c>
      <c r="B210" s="1" t="s">
        <v>43</v>
      </c>
      <c r="C210" s="5">
        <v>0</v>
      </c>
      <c r="D210" s="5">
        <v>24.99062</v>
      </c>
      <c r="E210" s="6" t="str">
        <f t="shared" si="12"/>
        <v/>
      </c>
      <c r="F210" s="5">
        <v>582.48761999999999</v>
      </c>
      <c r="G210" s="5">
        <v>483.69580000000002</v>
      </c>
      <c r="H210" s="6">
        <f t="shared" si="13"/>
        <v>-0.16960329560308929</v>
      </c>
      <c r="I210" s="5">
        <v>414.53539999999998</v>
      </c>
      <c r="J210" s="6">
        <f t="shared" si="14"/>
        <v>0.16683834480722282</v>
      </c>
      <c r="K210" s="5">
        <v>2368.3727899999999</v>
      </c>
      <c r="L210" s="5">
        <v>2313.6336000000001</v>
      </c>
      <c r="M210" s="6">
        <f t="shared" si="15"/>
        <v>-2.3112573422193305E-2</v>
      </c>
    </row>
    <row r="211" spans="1:13" x14ac:dyDescent="0.2">
      <c r="A211" s="1" t="s">
        <v>10</v>
      </c>
      <c r="B211" s="1" t="s">
        <v>43</v>
      </c>
      <c r="C211" s="5">
        <v>0</v>
      </c>
      <c r="D211" s="5">
        <v>5.6361999999999997</v>
      </c>
      <c r="E211" s="6" t="str">
        <f t="shared" si="12"/>
        <v/>
      </c>
      <c r="F211" s="5">
        <v>341.50112999999999</v>
      </c>
      <c r="G211" s="5">
        <v>283.68405999999999</v>
      </c>
      <c r="H211" s="6">
        <f t="shared" si="13"/>
        <v>-0.16930271943756092</v>
      </c>
      <c r="I211" s="5">
        <v>280.14515</v>
      </c>
      <c r="J211" s="6">
        <f t="shared" si="14"/>
        <v>1.2632415731630431E-2</v>
      </c>
      <c r="K211" s="5">
        <v>1371.44092</v>
      </c>
      <c r="L211" s="5">
        <v>1153.0443700000001</v>
      </c>
      <c r="M211" s="6">
        <f t="shared" si="15"/>
        <v>-0.15924605049702023</v>
      </c>
    </row>
    <row r="212" spans="1:13" x14ac:dyDescent="0.2">
      <c r="A212" s="1" t="s">
        <v>11</v>
      </c>
      <c r="B212" s="1" t="s">
        <v>43</v>
      </c>
      <c r="C212" s="5">
        <v>0</v>
      </c>
      <c r="D212" s="5">
        <v>0</v>
      </c>
      <c r="E212" s="6" t="str">
        <f t="shared" si="12"/>
        <v/>
      </c>
      <c r="F212" s="5">
        <v>25.721699999999998</v>
      </c>
      <c r="G212" s="5">
        <v>0.89207000000000003</v>
      </c>
      <c r="H212" s="6">
        <f t="shared" si="13"/>
        <v>-0.96531838875346498</v>
      </c>
      <c r="I212" s="5">
        <v>1.5573999999999999</v>
      </c>
      <c r="J212" s="6">
        <f t="shared" si="14"/>
        <v>-0.42720559907538203</v>
      </c>
      <c r="K212" s="5">
        <v>47.432560000000002</v>
      </c>
      <c r="L212" s="5">
        <v>7.7995400000000004</v>
      </c>
      <c r="M212" s="6">
        <f t="shared" si="15"/>
        <v>-0.83556569580052187</v>
      </c>
    </row>
    <row r="213" spans="1:13" x14ac:dyDescent="0.2">
      <c r="A213" s="1" t="s">
        <v>12</v>
      </c>
      <c r="B213" s="1" t="s">
        <v>43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0.02</v>
      </c>
      <c r="H213" s="6" t="str">
        <f t="shared" si="13"/>
        <v/>
      </c>
      <c r="I213" s="5">
        <v>0.27</v>
      </c>
      <c r="J213" s="6">
        <f t="shared" si="14"/>
        <v>-0.92592592592592593</v>
      </c>
      <c r="K213" s="5">
        <v>0.28427999999999998</v>
      </c>
      <c r="L213" s="5">
        <v>0.44785000000000003</v>
      </c>
      <c r="M213" s="6">
        <f t="shared" si="15"/>
        <v>0.5753834247924583</v>
      </c>
    </row>
    <row r="214" spans="1:13" x14ac:dyDescent="0.2">
      <c r="A214" s="1" t="s">
        <v>13</v>
      </c>
      <c r="B214" s="1" t="s">
        <v>43</v>
      </c>
      <c r="C214" s="5">
        <v>0</v>
      </c>
      <c r="D214" s="5">
        <v>0</v>
      </c>
      <c r="E214" s="6" t="str">
        <f t="shared" si="12"/>
        <v/>
      </c>
      <c r="F214" s="5">
        <v>26.540040000000001</v>
      </c>
      <c r="G214" s="5">
        <v>162.80323999999999</v>
      </c>
      <c r="H214" s="6">
        <f t="shared" si="13"/>
        <v>5.1342499860587996</v>
      </c>
      <c r="I214" s="5">
        <v>95.235680000000002</v>
      </c>
      <c r="J214" s="6">
        <f t="shared" si="14"/>
        <v>0.70947737234616248</v>
      </c>
      <c r="K214" s="5">
        <v>444.11910999999998</v>
      </c>
      <c r="L214" s="5">
        <v>347.67683</v>
      </c>
      <c r="M214" s="6">
        <f t="shared" si="15"/>
        <v>-0.21715408733481423</v>
      </c>
    </row>
    <row r="215" spans="1:13" x14ac:dyDescent="0.2">
      <c r="A215" s="1" t="s">
        <v>15</v>
      </c>
      <c r="B215" s="1" t="s">
        <v>43</v>
      </c>
      <c r="C215" s="5">
        <v>0</v>
      </c>
      <c r="D215" s="5">
        <v>0</v>
      </c>
      <c r="E215" s="6" t="str">
        <f t="shared" si="12"/>
        <v/>
      </c>
      <c r="F215" s="5">
        <v>1.55</v>
      </c>
      <c r="G215" s="5">
        <v>0</v>
      </c>
      <c r="H215" s="6">
        <f t="shared" si="13"/>
        <v>-1</v>
      </c>
      <c r="I215" s="5">
        <v>0</v>
      </c>
      <c r="J215" s="6" t="str">
        <f t="shared" si="14"/>
        <v/>
      </c>
      <c r="K215" s="5">
        <v>1.55</v>
      </c>
      <c r="L215" s="5">
        <v>0</v>
      </c>
      <c r="M215" s="6">
        <f t="shared" si="15"/>
        <v>-1</v>
      </c>
    </row>
    <row r="216" spans="1:13" x14ac:dyDescent="0.2">
      <c r="A216" s="1" t="s">
        <v>16</v>
      </c>
      <c r="B216" s="1" t="s">
        <v>43</v>
      </c>
      <c r="C216" s="5">
        <v>0</v>
      </c>
      <c r="D216" s="5">
        <v>5.9859999999999997E-2</v>
      </c>
      <c r="E216" s="6" t="str">
        <f t="shared" si="12"/>
        <v/>
      </c>
      <c r="F216" s="5">
        <v>89.211359999999999</v>
      </c>
      <c r="G216" s="5">
        <v>6.8410299999999999</v>
      </c>
      <c r="H216" s="6">
        <f t="shared" si="13"/>
        <v>-0.92331660452211461</v>
      </c>
      <c r="I216" s="5">
        <v>3.0087799999999998</v>
      </c>
      <c r="J216" s="6">
        <f t="shared" si="14"/>
        <v>1.2736890035163757</v>
      </c>
      <c r="K216" s="5">
        <v>98.316559999999996</v>
      </c>
      <c r="L216" s="5">
        <v>9.9688099999999995</v>
      </c>
      <c r="M216" s="6">
        <f t="shared" si="15"/>
        <v>-0.89860497560126185</v>
      </c>
    </row>
    <row r="217" spans="1:13" x14ac:dyDescent="0.2">
      <c r="A217" s="1" t="s">
        <v>17</v>
      </c>
      <c r="B217" s="1" t="s">
        <v>43</v>
      </c>
      <c r="C217" s="5">
        <v>0</v>
      </c>
      <c r="D217" s="5">
        <v>1.30128</v>
      </c>
      <c r="E217" s="6" t="str">
        <f t="shared" si="12"/>
        <v/>
      </c>
      <c r="F217" s="5">
        <v>36.534100000000002</v>
      </c>
      <c r="G217" s="5">
        <v>13.60271</v>
      </c>
      <c r="H217" s="6">
        <f t="shared" si="13"/>
        <v>-0.62767086092171431</v>
      </c>
      <c r="I217" s="5">
        <v>64.837059999999994</v>
      </c>
      <c r="J217" s="6">
        <f t="shared" si="14"/>
        <v>-0.79020162234376445</v>
      </c>
      <c r="K217" s="5">
        <v>123.93474999999999</v>
      </c>
      <c r="L217" s="5">
        <v>134.14129</v>
      </c>
      <c r="M217" s="6">
        <f t="shared" si="15"/>
        <v>8.2354141998107977E-2</v>
      </c>
    </row>
    <row r="218" spans="1:13" x14ac:dyDescent="0.2">
      <c r="A218" s="1" t="s">
        <v>18</v>
      </c>
      <c r="B218" s="1" t="s">
        <v>43</v>
      </c>
      <c r="C218" s="5">
        <v>0</v>
      </c>
      <c r="D218" s="5">
        <v>0</v>
      </c>
      <c r="E218" s="6" t="str">
        <f t="shared" si="12"/>
        <v/>
      </c>
      <c r="F218" s="5">
        <v>34.462679999999999</v>
      </c>
      <c r="G218" s="5">
        <v>0.36399999999999999</v>
      </c>
      <c r="H218" s="6">
        <f t="shared" si="13"/>
        <v>-0.98943784987122296</v>
      </c>
      <c r="I218" s="5">
        <v>0</v>
      </c>
      <c r="J218" s="6" t="str">
        <f t="shared" si="14"/>
        <v/>
      </c>
      <c r="K218" s="5">
        <v>144.31506999999999</v>
      </c>
      <c r="L218" s="5">
        <v>99.542619999999999</v>
      </c>
      <c r="M218" s="6">
        <f t="shared" si="15"/>
        <v>-0.31024098869231043</v>
      </c>
    </row>
    <row r="219" spans="1:13" x14ac:dyDescent="0.2">
      <c r="A219" s="1" t="s">
        <v>19</v>
      </c>
      <c r="B219" s="1" t="s">
        <v>43</v>
      </c>
      <c r="C219" s="5">
        <v>0</v>
      </c>
      <c r="D219" s="5">
        <v>0</v>
      </c>
      <c r="E219" s="6" t="str">
        <f t="shared" si="12"/>
        <v/>
      </c>
      <c r="F219" s="5">
        <v>134.30796000000001</v>
      </c>
      <c r="G219" s="5">
        <v>314.17962</v>
      </c>
      <c r="H219" s="6">
        <f t="shared" si="13"/>
        <v>1.3392479492652556</v>
      </c>
      <c r="I219" s="5">
        <v>171.11921000000001</v>
      </c>
      <c r="J219" s="6">
        <f t="shared" si="14"/>
        <v>0.8360277609977278</v>
      </c>
      <c r="K219" s="5">
        <v>1102.8029799999999</v>
      </c>
      <c r="L219" s="5">
        <v>922.07578999999998</v>
      </c>
      <c r="M219" s="6">
        <f t="shared" si="15"/>
        <v>-0.16387985277297668</v>
      </c>
    </row>
    <row r="220" spans="1:13" x14ac:dyDescent="0.2">
      <c r="A220" s="1" t="s">
        <v>20</v>
      </c>
      <c r="B220" s="1" t="s">
        <v>43</v>
      </c>
      <c r="C220" s="5">
        <v>0</v>
      </c>
      <c r="D220" s="5">
        <v>0</v>
      </c>
      <c r="E220" s="6" t="str">
        <f t="shared" si="12"/>
        <v/>
      </c>
      <c r="F220" s="5">
        <v>436.42572999999999</v>
      </c>
      <c r="G220" s="5">
        <v>420.90195</v>
      </c>
      <c r="H220" s="6">
        <f t="shared" si="13"/>
        <v>-3.5570267591693017E-2</v>
      </c>
      <c r="I220" s="5">
        <v>692.12275999999997</v>
      </c>
      <c r="J220" s="6">
        <f t="shared" si="14"/>
        <v>-0.39186806976265309</v>
      </c>
      <c r="K220" s="5">
        <v>1853.02298</v>
      </c>
      <c r="L220" s="5">
        <v>2044.0501400000001</v>
      </c>
      <c r="M220" s="6">
        <f t="shared" si="15"/>
        <v>0.10308947166969307</v>
      </c>
    </row>
    <row r="221" spans="1:13" x14ac:dyDescent="0.2">
      <c r="A221" s="1" t="s">
        <v>21</v>
      </c>
      <c r="B221" s="1" t="s">
        <v>43</v>
      </c>
      <c r="C221" s="5">
        <v>0</v>
      </c>
      <c r="D221" s="5">
        <v>0</v>
      </c>
      <c r="E221" s="6" t="str">
        <f t="shared" si="12"/>
        <v/>
      </c>
      <c r="F221" s="5">
        <v>0</v>
      </c>
      <c r="G221" s="5">
        <v>0</v>
      </c>
      <c r="H221" s="6" t="str">
        <f t="shared" si="13"/>
        <v/>
      </c>
      <c r="I221" s="5">
        <v>0</v>
      </c>
      <c r="J221" s="6" t="str">
        <f t="shared" si="14"/>
        <v/>
      </c>
      <c r="K221" s="5">
        <v>1.71736</v>
      </c>
      <c r="L221" s="5">
        <v>0</v>
      </c>
      <c r="M221" s="6">
        <f t="shared" si="15"/>
        <v>-1</v>
      </c>
    </row>
    <row r="222" spans="1:13" x14ac:dyDescent="0.2">
      <c r="A222" s="1" t="s">
        <v>22</v>
      </c>
      <c r="B222" s="1" t="s">
        <v>43</v>
      </c>
      <c r="C222" s="5">
        <v>0</v>
      </c>
      <c r="D222" s="5">
        <v>8.6813400000000005</v>
      </c>
      <c r="E222" s="6" t="str">
        <f t="shared" si="12"/>
        <v/>
      </c>
      <c r="F222" s="5">
        <v>351.1232</v>
      </c>
      <c r="G222" s="5">
        <v>194.4804</v>
      </c>
      <c r="H222" s="6">
        <f t="shared" si="13"/>
        <v>-0.44611919690866342</v>
      </c>
      <c r="I222" s="5">
        <v>300.66498999999999</v>
      </c>
      <c r="J222" s="6">
        <f t="shared" si="14"/>
        <v>-0.3531657942615799</v>
      </c>
      <c r="K222" s="5">
        <v>1341.20208</v>
      </c>
      <c r="L222" s="5">
        <v>1164.5991899999999</v>
      </c>
      <c r="M222" s="6">
        <f t="shared" si="15"/>
        <v>-0.13167507912006826</v>
      </c>
    </row>
    <row r="223" spans="1:13" x14ac:dyDescent="0.2">
      <c r="A223" s="1" t="s">
        <v>23</v>
      </c>
      <c r="B223" s="1" t="s">
        <v>43</v>
      </c>
      <c r="C223" s="5">
        <v>0</v>
      </c>
      <c r="D223" s="5">
        <v>0</v>
      </c>
      <c r="E223" s="6" t="str">
        <f t="shared" si="12"/>
        <v/>
      </c>
      <c r="F223" s="5">
        <v>431.24372</v>
      </c>
      <c r="G223" s="5">
        <v>284.85849000000002</v>
      </c>
      <c r="H223" s="6">
        <f t="shared" si="13"/>
        <v>-0.3394489547581121</v>
      </c>
      <c r="I223" s="5">
        <v>237.30628999999999</v>
      </c>
      <c r="J223" s="6">
        <f t="shared" si="14"/>
        <v>0.20038322625160943</v>
      </c>
      <c r="K223" s="5">
        <v>2749.6345299999998</v>
      </c>
      <c r="L223" s="5">
        <v>1183.30405</v>
      </c>
      <c r="M223" s="6">
        <f t="shared" si="15"/>
        <v>-0.56965042550582168</v>
      </c>
    </row>
    <row r="224" spans="1:13" x14ac:dyDescent="0.2">
      <c r="A224" s="1" t="s">
        <v>24</v>
      </c>
      <c r="B224" s="1" t="s">
        <v>43</v>
      </c>
      <c r="C224" s="5">
        <v>0</v>
      </c>
      <c r="D224" s="5">
        <v>0</v>
      </c>
      <c r="E224" s="6" t="str">
        <f t="shared" si="12"/>
        <v/>
      </c>
      <c r="F224" s="5">
        <v>31.543119999999998</v>
      </c>
      <c r="G224" s="5">
        <v>29.068580000000001</v>
      </c>
      <c r="H224" s="6">
        <f t="shared" si="13"/>
        <v>-7.8449436834403086E-2</v>
      </c>
      <c r="I224" s="5">
        <v>1.8210599999999999</v>
      </c>
      <c r="J224" s="6">
        <f t="shared" si="14"/>
        <v>14.962450440951974</v>
      </c>
      <c r="K224" s="5">
        <v>218.83112</v>
      </c>
      <c r="L224" s="5">
        <v>161.8272</v>
      </c>
      <c r="M224" s="6">
        <f t="shared" si="15"/>
        <v>-0.26049274892894569</v>
      </c>
    </row>
    <row r="225" spans="1:13" x14ac:dyDescent="0.2">
      <c r="A225" s="1" t="s">
        <v>25</v>
      </c>
      <c r="B225" s="1" t="s">
        <v>43</v>
      </c>
      <c r="C225" s="5">
        <v>0</v>
      </c>
      <c r="D225" s="5">
        <v>5.2983099999999999</v>
      </c>
      <c r="E225" s="6" t="str">
        <f t="shared" si="12"/>
        <v/>
      </c>
      <c r="F225" s="5">
        <v>98.512569999999997</v>
      </c>
      <c r="G225" s="5">
        <v>148.20656</v>
      </c>
      <c r="H225" s="6">
        <f t="shared" si="13"/>
        <v>0.50444313857612277</v>
      </c>
      <c r="I225" s="5">
        <v>32.004950000000001</v>
      </c>
      <c r="J225" s="6">
        <f t="shared" si="14"/>
        <v>3.6307386826100334</v>
      </c>
      <c r="K225" s="5">
        <v>362.10005000000001</v>
      </c>
      <c r="L225" s="5">
        <v>374.07123000000001</v>
      </c>
      <c r="M225" s="6">
        <f t="shared" si="15"/>
        <v>3.3060420731783946E-2</v>
      </c>
    </row>
    <row r="226" spans="1:13" x14ac:dyDescent="0.2">
      <c r="A226" s="1" t="s">
        <v>26</v>
      </c>
      <c r="B226" s="1" t="s">
        <v>43</v>
      </c>
      <c r="C226" s="5">
        <v>0</v>
      </c>
      <c r="D226" s="5">
        <v>0</v>
      </c>
      <c r="E226" s="6" t="str">
        <f t="shared" si="12"/>
        <v/>
      </c>
      <c r="F226" s="5">
        <v>0</v>
      </c>
      <c r="G226" s="5">
        <v>0</v>
      </c>
      <c r="H226" s="6" t="str">
        <f t="shared" si="13"/>
        <v/>
      </c>
      <c r="I226" s="5">
        <v>0</v>
      </c>
      <c r="J226" s="6" t="str">
        <f t="shared" si="14"/>
        <v/>
      </c>
      <c r="K226" s="5">
        <v>0</v>
      </c>
      <c r="L226" s="5">
        <v>0</v>
      </c>
      <c r="M226" s="6" t="str">
        <f t="shared" si="15"/>
        <v/>
      </c>
    </row>
    <row r="227" spans="1:13" x14ac:dyDescent="0.2">
      <c r="A227" s="1" t="s">
        <v>27</v>
      </c>
      <c r="B227" s="1" t="s">
        <v>43</v>
      </c>
      <c r="C227" s="5">
        <v>0</v>
      </c>
      <c r="D227" s="5">
        <v>0</v>
      </c>
      <c r="E227" s="6" t="str">
        <f t="shared" si="12"/>
        <v/>
      </c>
      <c r="F227" s="5">
        <v>87.768349999999998</v>
      </c>
      <c r="G227" s="5">
        <v>81.124790000000004</v>
      </c>
      <c r="H227" s="6">
        <f t="shared" si="13"/>
        <v>-7.5694256528691661E-2</v>
      </c>
      <c r="I227" s="5">
        <v>869.00946999999996</v>
      </c>
      <c r="J227" s="6">
        <f t="shared" si="14"/>
        <v>-0.90664682860130397</v>
      </c>
      <c r="K227" s="5">
        <v>915.93557999999996</v>
      </c>
      <c r="L227" s="5">
        <v>1131.3722299999999</v>
      </c>
      <c r="M227" s="6">
        <f t="shared" si="15"/>
        <v>0.23520939103599403</v>
      </c>
    </row>
    <row r="228" spans="1:13" x14ac:dyDescent="0.2">
      <c r="A228" s="1" t="s">
        <v>28</v>
      </c>
      <c r="B228" s="1" t="s">
        <v>43</v>
      </c>
      <c r="C228" s="5">
        <v>0</v>
      </c>
      <c r="D228" s="5">
        <v>0</v>
      </c>
      <c r="E228" s="6" t="str">
        <f t="shared" si="12"/>
        <v/>
      </c>
      <c r="F228" s="5">
        <v>34.047780000000003</v>
      </c>
      <c r="G228" s="5">
        <v>0</v>
      </c>
      <c r="H228" s="6">
        <f t="shared" si="13"/>
        <v>-1</v>
      </c>
      <c r="I228" s="5">
        <v>0</v>
      </c>
      <c r="J228" s="6" t="str">
        <f t="shared" si="14"/>
        <v/>
      </c>
      <c r="K228" s="5">
        <v>469.29935</v>
      </c>
      <c r="L228" s="5">
        <v>167.78523999999999</v>
      </c>
      <c r="M228" s="6">
        <f t="shared" si="15"/>
        <v>-0.64247715237619651</v>
      </c>
    </row>
    <row r="229" spans="1:13" x14ac:dyDescent="0.2">
      <c r="A229" s="1" t="s">
        <v>29</v>
      </c>
      <c r="B229" s="1" t="s">
        <v>43</v>
      </c>
      <c r="C229" s="5">
        <v>0</v>
      </c>
      <c r="D229" s="5">
        <v>0</v>
      </c>
      <c r="E229" s="6" t="str">
        <f t="shared" si="12"/>
        <v/>
      </c>
      <c r="F229" s="5">
        <v>8.6241500000000002</v>
      </c>
      <c r="G229" s="5">
        <v>12.078849999999999</v>
      </c>
      <c r="H229" s="6">
        <f t="shared" si="13"/>
        <v>0.40058440541966434</v>
      </c>
      <c r="I229" s="5">
        <v>9.82653</v>
      </c>
      <c r="J229" s="6">
        <f t="shared" si="14"/>
        <v>0.22920807243248631</v>
      </c>
      <c r="K229" s="5">
        <v>60.44509</v>
      </c>
      <c r="L229" s="5">
        <v>36.474469999999997</v>
      </c>
      <c r="M229" s="6">
        <f t="shared" si="15"/>
        <v>-0.39656852194280801</v>
      </c>
    </row>
    <row r="230" spans="1:13" x14ac:dyDescent="0.2">
      <c r="A230" s="1" t="s">
        <v>30</v>
      </c>
      <c r="B230" s="1" t="s">
        <v>43</v>
      </c>
      <c r="C230" s="5">
        <v>0</v>
      </c>
      <c r="D230" s="5">
        <v>0</v>
      </c>
      <c r="E230" s="6" t="str">
        <f t="shared" si="12"/>
        <v/>
      </c>
      <c r="F230" s="5">
        <v>11.32732</v>
      </c>
      <c r="G230" s="5">
        <v>0.72594000000000003</v>
      </c>
      <c r="H230" s="6">
        <f t="shared" si="13"/>
        <v>-0.93591246649692961</v>
      </c>
      <c r="I230" s="5">
        <v>9.0166199999999996</v>
      </c>
      <c r="J230" s="6">
        <f t="shared" si="14"/>
        <v>-0.91948867757541075</v>
      </c>
      <c r="K230" s="5">
        <v>16.939859999999999</v>
      </c>
      <c r="L230" s="5">
        <v>62.795830000000002</v>
      </c>
      <c r="M230" s="6">
        <f t="shared" si="15"/>
        <v>2.7069863623430184</v>
      </c>
    </row>
    <row r="231" spans="1:13" x14ac:dyDescent="0.2">
      <c r="A231" s="1" t="s">
        <v>31</v>
      </c>
      <c r="B231" s="1" t="s">
        <v>43</v>
      </c>
      <c r="C231" s="5">
        <v>0</v>
      </c>
      <c r="D231" s="5">
        <v>16.126059999999999</v>
      </c>
      <c r="E231" s="6" t="str">
        <f t="shared" si="12"/>
        <v/>
      </c>
      <c r="F231" s="5">
        <v>1207.0178000000001</v>
      </c>
      <c r="G231" s="5">
        <v>1854.54089</v>
      </c>
      <c r="H231" s="6">
        <f t="shared" si="13"/>
        <v>0.53646523688383052</v>
      </c>
      <c r="I231" s="5">
        <v>1875.52953</v>
      </c>
      <c r="J231" s="6">
        <f t="shared" si="14"/>
        <v>-1.1190780877760931E-2</v>
      </c>
      <c r="K231" s="5">
        <v>4020.4400799999999</v>
      </c>
      <c r="L231" s="5">
        <v>5283.3727200000003</v>
      </c>
      <c r="M231" s="6">
        <f t="shared" si="15"/>
        <v>0.31412795984264497</v>
      </c>
    </row>
    <row r="232" spans="1:13" x14ac:dyDescent="0.2">
      <c r="A232" s="1" t="s">
        <v>32</v>
      </c>
      <c r="B232" s="1" t="s">
        <v>43</v>
      </c>
      <c r="C232" s="5">
        <v>0</v>
      </c>
      <c r="D232" s="5">
        <v>0</v>
      </c>
      <c r="E232" s="6" t="str">
        <f t="shared" si="12"/>
        <v/>
      </c>
      <c r="F232" s="5">
        <v>1.284</v>
      </c>
      <c r="G232" s="5">
        <v>0</v>
      </c>
      <c r="H232" s="6">
        <f t="shared" si="13"/>
        <v>-1</v>
      </c>
      <c r="I232" s="5">
        <v>0</v>
      </c>
      <c r="J232" s="6" t="str">
        <f t="shared" si="14"/>
        <v/>
      </c>
      <c r="K232" s="5">
        <v>11.197749999999999</v>
      </c>
      <c r="L232" s="5">
        <v>0</v>
      </c>
      <c r="M232" s="6">
        <f t="shared" si="15"/>
        <v>-1</v>
      </c>
    </row>
    <row r="233" spans="1:13" x14ac:dyDescent="0.2">
      <c r="A233" s="2" t="s">
        <v>33</v>
      </c>
      <c r="B233" s="2" t="s">
        <v>43</v>
      </c>
      <c r="C233" s="7">
        <v>0</v>
      </c>
      <c r="D233" s="7">
        <v>108.91182000000001</v>
      </c>
      <c r="E233" s="8" t="str">
        <f t="shared" si="12"/>
        <v/>
      </c>
      <c r="F233" s="7">
        <v>6295.3064400000003</v>
      </c>
      <c r="G233" s="7">
        <v>6343.0108</v>
      </c>
      <c r="H233" s="8">
        <f t="shared" si="13"/>
        <v>7.5777661428662046E-3</v>
      </c>
      <c r="I233" s="7">
        <v>6773.7587299999996</v>
      </c>
      <c r="J233" s="8">
        <f t="shared" si="14"/>
        <v>-6.3590680915793341E-2</v>
      </c>
      <c r="K233" s="7">
        <v>28756.964469999999</v>
      </c>
      <c r="L233" s="7">
        <v>25105.420849999999</v>
      </c>
      <c r="M233" s="8">
        <f t="shared" si="15"/>
        <v>-0.12697945305768921</v>
      </c>
    </row>
    <row r="234" spans="1:13" x14ac:dyDescent="0.2">
      <c r="A234" s="1" t="s">
        <v>7</v>
      </c>
      <c r="B234" s="1" t="s">
        <v>44</v>
      </c>
      <c r="C234" s="5">
        <v>0</v>
      </c>
      <c r="D234" s="5">
        <v>0.97057000000000004</v>
      </c>
      <c r="E234" s="6" t="str">
        <f t="shared" si="12"/>
        <v/>
      </c>
      <c r="F234" s="5">
        <v>148.46283</v>
      </c>
      <c r="G234" s="5">
        <v>321.19232</v>
      </c>
      <c r="H234" s="6">
        <f t="shared" si="13"/>
        <v>1.1634527645741364</v>
      </c>
      <c r="I234" s="5">
        <v>390.63981000000001</v>
      </c>
      <c r="J234" s="6">
        <f t="shared" si="14"/>
        <v>-0.17777883416439311</v>
      </c>
      <c r="K234" s="5">
        <v>1383.7565099999999</v>
      </c>
      <c r="L234" s="5">
        <v>1220.1245699999999</v>
      </c>
      <c r="M234" s="6">
        <f t="shared" si="15"/>
        <v>-0.11825197483623762</v>
      </c>
    </row>
    <row r="235" spans="1:13" x14ac:dyDescent="0.2">
      <c r="A235" s="1" t="s">
        <v>9</v>
      </c>
      <c r="B235" s="1" t="s">
        <v>44</v>
      </c>
      <c r="C235" s="5">
        <v>0</v>
      </c>
      <c r="D235" s="5">
        <v>0</v>
      </c>
      <c r="E235" s="6" t="str">
        <f t="shared" si="12"/>
        <v/>
      </c>
      <c r="F235" s="5">
        <v>111.16061000000001</v>
      </c>
      <c r="G235" s="5">
        <v>329.96280999999999</v>
      </c>
      <c r="H235" s="6">
        <f t="shared" si="13"/>
        <v>1.9683429229112721</v>
      </c>
      <c r="I235" s="5">
        <v>745.40175999999997</v>
      </c>
      <c r="J235" s="6">
        <f t="shared" si="14"/>
        <v>-0.55733561723814551</v>
      </c>
      <c r="K235" s="5">
        <v>847.34824000000003</v>
      </c>
      <c r="L235" s="5">
        <v>2427.8501000000001</v>
      </c>
      <c r="M235" s="6">
        <f t="shared" si="15"/>
        <v>1.8652329531008407</v>
      </c>
    </row>
    <row r="236" spans="1:13" x14ac:dyDescent="0.2">
      <c r="A236" s="1" t="s">
        <v>10</v>
      </c>
      <c r="B236" s="1" t="s">
        <v>44</v>
      </c>
      <c r="C236" s="5">
        <v>0</v>
      </c>
      <c r="D236" s="5">
        <v>0</v>
      </c>
      <c r="E236" s="6" t="str">
        <f t="shared" si="12"/>
        <v/>
      </c>
      <c r="F236" s="5">
        <v>702.41074000000003</v>
      </c>
      <c r="G236" s="5">
        <v>849.35590999999999</v>
      </c>
      <c r="H236" s="6">
        <f t="shared" si="13"/>
        <v>0.20920120042583634</v>
      </c>
      <c r="I236" s="5">
        <v>1314.5313900000001</v>
      </c>
      <c r="J236" s="6">
        <f t="shared" si="14"/>
        <v>-0.35387171697740905</v>
      </c>
      <c r="K236" s="5">
        <v>4242.3992600000001</v>
      </c>
      <c r="L236" s="5">
        <v>4722.3786399999999</v>
      </c>
      <c r="M236" s="6">
        <f t="shared" si="15"/>
        <v>0.11313866295554642</v>
      </c>
    </row>
    <row r="237" spans="1:13" x14ac:dyDescent="0.2">
      <c r="A237" s="1" t="s">
        <v>11</v>
      </c>
      <c r="B237" s="1" t="s">
        <v>44</v>
      </c>
      <c r="C237" s="5">
        <v>0</v>
      </c>
      <c r="D237" s="5">
        <v>0</v>
      </c>
      <c r="E237" s="6" t="str">
        <f t="shared" si="12"/>
        <v/>
      </c>
      <c r="F237" s="5">
        <v>17.546980000000001</v>
      </c>
      <c r="G237" s="5">
        <v>19.085349999999998</v>
      </c>
      <c r="H237" s="6">
        <f t="shared" si="13"/>
        <v>8.7671496747588229E-2</v>
      </c>
      <c r="I237" s="5">
        <v>59.569110000000002</v>
      </c>
      <c r="J237" s="6">
        <f t="shared" si="14"/>
        <v>-0.67960995220509424</v>
      </c>
      <c r="K237" s="5">
        <v>109.55806</v>
      </c>
      <c r="L237" s="5">
        <v>221.02726999999999</v>
      </c>
      <c r="M237" s="6">
        <f t="shared" si="15"/>
        <v>1.0174441752619567</v>
      </c>
    </row>
    <row r="238" spans="1:13" x14ac:dyDescent="0.2">
      <c r="A238" s="1" t="s">
        <v>12</v>
      </c>
      <c r="B238" s="1" t="s">
        <v>44</v>
      </c>
      <c r="C238" s="5">
        <v>0</v>
      </c>
      <c r="D238" s="5">
        <v>0</v>
      </c>
      <c r="E238" s="6" t="str">
        <f t="shared" si="12"/>
        <v/>
      </c>
      <c r="F238" s="5">
        <v>0</v>
      </c>
      <c r="G238" s="5">
        <v>6.1330900000000002</v>
      </c>
      <c r="H238" s="6" t="str">
        <f t="shared" si="13"/>
        <v/>
      </c>
      <c r="I238" s="5">
        <v>2E-3</v>
      </c>
      <c r="J238" s="6">
        <f t="shared" si="14"/>
        <v>3065.5450000000001</v>
      </c>
      <c r="K238" s="5">
        <v>0.21285000000000001</v>
      </c>
      <c r="L238" s="5">
        <v>17.155090000000001</v>
      </c>
      <c r="M238" s="6">
        <f t="shared" si="15"/>
        <v>79.597087150575518</v>
      </c>
    </row>
    <row r="239" spans="1:13" x14ac:dyDescent="0.2">
      <c r="A239" s="1" t="s">
        <v>13</v>
      </c>
      <c r="B239" s="1" t="s">
        <v>44</v>
      </c>
      <c r="C239" s="5">
        <v>0</v>
      </c>
      <c r="D239" s="5">
        <v>2.8675999999999999</v>
      </c>
      <c r="E239" s="6" t="str">
        <f t="shared" si="12"/>
        <v/>
      </c>
      <c r="F239" s="5">
        <v>81.430000000000007</v>
      </c>
      <c r="G239" s="5">
        <v>124.82223999999999</v>
      </c>
      <c r="H239" s="6">
        <f t="shared" si="13"/>
        <v>0.5328778091612425</v>
      </c>
      <c r="I239" s="5">
        <v>88.637730000000005</v>
      </c>
      <c r="J239" s="6">
        <f t="shared" si="14"/>
        <v>0.40822920442569988</v>
      </c>
      <c r="K239" s="5">
        <v>1336.41337</v>
      </c>
      <c r="L239" s="5">
        <v>419.22672</v>
      </c>
      <c r="M239" s="6">
        <f t="shared" si="15"/>
        <v>-0.68630460498909862</v>
      </c>
    </row>
    <row r="240" spans="1:13" x14ac:dyDescent="0.2">
      <c r="A240" s="1" t="s">
        <v>14</v>
      </c>
      <c r="B240" s="1" t="s">
        <v>44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72.88</v>
      </c>
      <c r="H240" s="6" t="str">
        <f t="shared" si="13"/>
        <v/>
      </c>
      <c r="I240" s="5">
        <v>46.81962</v>
      </c>
      <c r="J240" s="6">
        <f t="shared" si="14"/>
        <v>0.55661237746056025</v>
      </c>
      <c r="K240" s="5">
        <v>905.34867999999994</v>
      </c>
      <c r="L240" s="5">
        <v>119.69962</v>
      </c>
      <c r="M240" s="6">
        <f t="shared" si="15"/>
        <v>-0.8677861660990106</v>
      </c>
    </row>
    <row r="241" spans="1:13" x14ac:dyDescent="0.2">
      <c r="A241" s="1" t="s">
        <v>15</v>
      </c>
      <c r="B241" s="1" t="s">
        <v>44</v>
      </c>
      <c r="C241" s="5">
        <v>0</v>
      </c>
      <c r="D241" s="5">
        <v>0</v>
      </c>
      <c r="E241" s="6" t="str">
        <f t="shared" si="12"/>
        <v/>
      </c>
      <c r="F241" s="5">
        <v>0</v>
      </c>
      <c r="G241" s="5">
        <v>7.4353600000000002</v>
      </c>
      <c r="H241" s="6" t="str">
        <f t="shared" si="13"/>
        <v/>
      </c>
      <c r="I241" s="5">
        <v>0</v>
      </c>
      <c r="J241" s="6" t="str">
        <f t="shared" si="14"/>
        <v/>
      </c>
      <c r="K241" s="5">
        <v>0</v>
      </c>
      <c r="L241" s="5">
        <v>7.4353600000000002</v>
      </c>
      <c r="M241" s="6" t="str">
        <f t="shared" si="15"/>
        <v/>
      </c>
    </row>
    <row r="242" spans="1:13" x14ac:dyDescent="0.2">
      <c r="A242" s="1" t="s">
        <v>16</v>
      </c>
      <c r="B242" s="1" t="s">
        <v>44</v>
      </c>
      <c r="C242" s="5">
        <v>0</v>
      </c>
      <c r="D242" s="5">
        <v>28.24</v>
      </c>
      <c r="E242" s="6" t="str">
        <f t="shared" si="12"/>
        <v/>
      </c>
      <c r="F242" s="5">
        <v>125.17881</v>
      </c>
      <c r="G242" s="5">
        <v>135.53399999999999</v>
      </c>
      <c r="H242" s="6">
        <f t="shared" si="13"/>
        <v>8.2723186136695048E-2</v>
      </c>
      <c r="I242" s="5">
        <v>95.057159999999996</v>
      </c>
      <c r="J242" s="6">
        <f t="shared" si="14"/>
        <v>0.42581579336054221</v>
      </c>
      <c r="K242" s="5">
        <v>205.02947</v>
      </c>
      <c r="L242" s="5">
        <v>254.62585999999999</v>
      </c>
      <c r="M242" s="6">
        <f t="shared" si="15"/>
        <v>0.24189883532352674</v>
      </c>
    </row>
    <row r="243" spans="1:13" x14ac:dyDescent="0.2">
      <c r="A243" s="1" t="s">
        <v>17</v>
      </c>
      <c r="B243" s="1" t="s">
        <v>44</v>
      </c>
      <c r="C243" s="5">
        <v>0</v>
      </c>
      <c r="D243" s="5">
        <v>401.17691000000002</v>
      </c>
      <c r="E243" s="6" t="str">
        <f t="shared" si="12"/>
        <v/>
      </c>
      <c r="F243" s="5">
        <v>3815.2042700000002</v>
      </c>
      <c r="G243" s="5">
        <v>3842.16948</v>
      </c>
      <c r="H243" s="6">
        <f t="shared" si="13"/>
        <v>7.0678286381766764E-3</v>
      </c>
      <c r="I243" s="5">
        <v>3638.0765900000001</v>
      </c>
      <c r="J243" s="6">
        <f t="shared" si="14"/>
        <v>5.6099118572981999E-2</v>
      </c>
      <c r="K243" s="5">
        <v>19667.96125</v>
      </c>
      <c r="L243" s="5">
        <v>16661.530429999999</v>
      </c>
      <c r="M243" s="6">
        <f t="shared" si="15"/>
        <v>-0.15285930157097505</v>
      </c>
    </row>
    <row r="244" spans="1:13" x14ac:dyDescent="0.2">
      <c r="A244" s="1" t="s">
        <v>18</v>
      </c>
      <c r="B244" s="1" t="s">
        <v>44</v>
      </c>
      <c r="C244" s="5">
        <v>0</v>
      </c>
      <c r="D244" s="5">
        <v>0</v>
      </c>
      <c r="E244" s="6" t="str">
        <f t="shared" si="12"/>
        <v/>
      </c>
      <c r="F244" s="5">
        <v>25.67107</v>
      </c>
      <c r="G244" s="5">
        <v>51.033099999999997</v>
      </c>
      <c r="H244" s="6">
        <f t="shared" si="13"/>
        <v>0.98796154581791873</v>
      </c>
      <c r="I244" s="5">
        <v>15.148059999999999</v>
      </c>
      <c r="J244" s="6">
        <f t="shared" si="14"/>
        <v>2.3689528560092845</v>
      </c>
      <c r="K244" s="5">
        <v>407.00542999999999</v>
      </c>
      <c r="L244" s="5">
        <v>217.08177000000001</v>
      </c>
      <c r="M244" s="6">
        <f t="shared" si="15"/>
        <v>-0.4666366736188261</v>
      </c>
    </row>
    <row r="245" spans="1:13" x14ac:dyDescent="0.2">
      <c r="A245" s="1" t="s">
        <v>19</v>
      </c>
      <c r="B245" s="1" t="s">
        <v>44</v>
      </c>
      <c r="C245" s="5">
        <v>0</v>
      </c>
      <c r="D245" s="5">
        <v>97.407409999999999</v>
      </c>
      <c r="E245" s="6" t="str">
        <f t="shared" si="12"/>
        <v/>
      </c>
      <c r="F245" s="5">
        <v>1431.95081</v>
      </c>
      <c r="G245" s="5">
        <v>1899.86195</v>
      </c>
      <c r="H245" s="6">
        <f t="shared" si="13"/>
        <v>0.32676481393938372</v>
      </c>
      <c r="I245" s="5">
        <v>1344.53548</v>
      </c>
      <c r="J245" s="6">
        <f t="shared" si="14"/>
        <v>0.41302477938328552</v>
      </c>
      <c r="K245" s="5">
        <v>6453.2912699999997</v>
      </c>
      <c r="L245" s="5">
        <v>6668.7567499999996</v>
      </c>
      <c r="M245" s="6">
        <f t="shared" si="15"/>
        <v>3.3388463496395016E-2</v>
      </c>
    </row>
    <row r="246" spans="1:13" x14ac:dyDescent="0.2">
      <c r="A246" s="1" t="s">
        <v>20</v>
      </c>
      <c r="B246" s="1" t="s">
        <v>44</v>
      </c>
      <c r="C246" s="5">
        <v>0</v>
      </c>
      <c r="D246" s="5">
        <v>82.227999999999994</v>
      </c>
      <c r="E246" s="6" t="str">
        <f t="shared" si="12"/>
        <v/>
      </c>
      <c r="F246" s="5">
        <v>2562.5877700000001</v>
      </c>
      <c r="G246" s="5">
        <v>1863.3937599999999</v>
      </c>
      <c r="H246" s="6">
        <f t="shared" si="13"/>
        <v>-0.27284685355381999</v>
      </c>
      <c r="I246" s="5">
        <v>1686.2293299999999</v>
      </c>
      <c r="J246" s="6">
        <f t="shared" si="14"/>
        <v>0.10506544207720547</v>
      </c>
      <c r="K246" s="5">
        <v>14001.14788</v>
      </c>
      <c r="L246" s="5">
        <v>8747.6731</v>
      </c>
      <c r="M246" s="6">
        <f t="shared" si="15"/>
        <v>-0.37521743395799345</v>
      </c>
    </row>
    <row r="247" spans="1:13" x14ac:dyDescent="0.2">
      <c r="A247" s="1" t="s">
        <v>21</v>
      </c>
      <c r="B247" s="1" t="s">
        <v>44</v>
      </c>
      <c r="C247" s="5">
        <v>0</v>
      </c>
      <c r="D247" s="5">
        <v>228.22766999999999</v>
      </c>
      <c r="E247" s="6" t="str">
        <f t="shared" si="12"/>
        <v/>
      </c>
      <c r="F247" s="5">
        <v>5103.9117200000001</v>
      </c>
      <c r="G247" s="5">
        <v>7717.7653099999998</v>
      </c>
      <c r="H247" s="6">
        <f t="shared" si="13"/>
        <v>0.51212750795775897</v>
      </c>
      <c r="I247" s="5">
        <v>9293.1426900000006</v>
      </c>
      <c r="J247" s="6">
        <f t="shared" si="14"/>
        <v>-0.16952041226002101</v>
      </c>
      <c r="K247" s="5">
        <v>37328.594440000001</v>
      </c>
      <c r="L247" s="5">
        <v>40511.304040000003</v>
      </c>
      <c r="M247" s="6">
        <f t="shared" si="15"/>
        <v>8.526197269805369E-2</v>
      </c>
    </row>
    <row r="248" spans="1:13" x14ac:dyDescent="0.2">
      <c r="A248" s="1" t="s">
        <v>22</v>
      </c>
      <c r="B248" s="1" t="s">
        <v>44</v>
      </c>
      <c r="C248" s="5">
        <v>0</v>
      </c>
      <c r="D248" s="5">
        <v>379.61360999999999</v>
      </c>
      <c r="E248" s="6" t="str">
        <f t="shared" si="12"/>
        <v/>
      </c>
      <c r="F248" s="5">
        <v>9944.3296699999992</v>
      </c>
      <c r="G248" s="5">
        <v>9296.6297300000006</v>
      </c>
      <c r="H248" s="6">
        <f t="shared" si="13"/>
        <v>-6.5132589273862895E-2</v>
      </c>
      <c r="I248" s="5">
        <v>10802.60706</v>
      </c>
      <c r="J248" s="6">
        <f t="shared" si="14"/>
        <v>-0.13940869288640034</v>
      </c>
      <c r="K248" s="5">
        <v>42732.914129999997</v>
      </c>
      <c r="L248" s="5">
        <v>45220.133459999997</v>
      </c>
      <c r="M248" s="6">
        <f t="shared" si="15"/>
        <v>5.8203831417475982E-2</v>
      </c>
    </row>
    <row r="249" spans="1:13" x14ac:dyDescent="0.2">
      <c r="A249" s="1" t="s">
        <v>23</v>
      </c>
      <c r="B249" s="1" t="s">
        <v>44</v>
      </c>
      <c r="C249" s="5">
        <v>0</v>
      </c>
      <c r="D249" s="5">
        <v>91.620570000000001</v>
      </c>
      <c r="E249" s="6" t="str">
        <f t="shared" si="12"/>
        <v/>
      </c>
      <c r="F249" s="5">
        <v>3434.4447</v>
      </c>
      <c r="G249" s="5">
        <v>3043.5750699999999</v>
      </c>
      <c r="H249" s="6">
        <f t="shared" si="13"/>
        <v>-0.1138086835406027</v>
      </c>
      <c r="I249" s="5">
        <v>3758.9881599999999</v>
      </c>
      <c r="J249" s="6">
        <f t="shared" si="14"/>
        <v>-0.19032065533295006</v>
      </c>
      <c r="K249" s="5">
        <v>18359.929609999999</v>
      </c>
      <c r="L249" s="5">
        <v>13201.76972</v>
      </c>
      <c r="M249" s="6">
        <f t="shared" si="15"/>
        <v>-0.28094660489278422</v>
      </c>
    </row>
    <row r="250" spans="1:13" x14ac:dyDescent="0.2">
      <c r="A250" s="1" t="s">
        <v>24</v>
      </c>
      <c r="B250" s="1" t="s">
        <v>44</v>
      </c>
      <c r="C250" s="5">
        <v>0</v>
      </c>
      <c r="D250" s="5">
        <v>56.573210000000003</v>
      </c>
      <c r="E250" s="6" t="str">
        <f t="shared" si="12"/>
        <v/>
      </c>
      <c r="F250" s="5">
        <v>2326.9967099999999</v>
      </c>
      <c r="G250" s="5">
        <v>2644.0749500000002</v>
      </c>
      <c r="H250" s="6">
        <f t="shared" si="13"/>
        <v>0.13626071693070863</v>
      </c>
      <c r="I250" s="5">
        <v>2524.2694200000001</v>
      </c>
      <c r="J250" s="6">
        <f t="shared" si="14"/>
        <v>4.7461467088564691E-2</v>
      </c>
      <c r="K250" s="5">
        <v>11232.11886</v>
      </c>
      <c r="L250" s="5">
        <v>11007.346240000001</v>
      </c>
      <c r="M250" s="6">
        <f t="shared" si="15"/>
        <v>-2.0011595568175777E-2</v>
      </c>
    </row>
    <row r="251" spans="1:13" x14ac:dyDescent="0.2">
      <c r="A251" s="1" t="s">
        <v>25</v>
      </c>
      <c r="B251" s="1" t="s">
        <v>44</v>
      </c>
      <c r="C251" s="5">
        <v>0</v>
      </c>
      <c r="D251" s="5">
        <v>0.11292000000000001</v>
      </c>
      <c r="E251" s="6" t="str">
        <f t="shared" si="12"/>
        <v/>
      </c>
      <c r="F251" s="5">
        <v>398.19497999999999</v>
      </c>
      <c r="G251" s="5">
        <v>280.60185000000001</v>
      </c>
      <c r="H251" s="6">
        <f t="shared" si="13"/>
        <v>-0.29531545073722421</v>
      </c>
      <c r="I251" s="5">
        <v>344.25301999999999</v>
      </c>
      <c r="J251" s="6">
        <f t="shared" si="14"/>
        <v>-0.18489647527275133</v>
      </c>
      <c r="K251" s="5">
        <v>1832.2508700000001</v>
      </c>
      <c r="L251" s="5">
        <v>1563.0876499999999</v>
      </c>
      <c r="M251" s="6">
        <f t="shared" si="15"/>
        <v>-0.14690303844691321</v>
      </c>
    </row>
    <row r="252" spans="1:13" x14ac:dyDescent="0.2">
      <c r="A252" s="1" t="s">
        <v>26</v>
      </c>
      <c r="B252" s="1" t="s">
        <v>44</v>
      </c>
      <c r="C252" s="5">
        <v>0</v>
      </c>
      <c r="D252" s="5">
        <v>0</v>
      </c>
      <c r="E252" s="6" t="str">
        <f t="shared" ref="E252:E312" si="16">IF(C252=0,"",(D252/C252-1))</f>
        <v/>
      </c>
      <c r="F252" s="5">
        <v>948.53314999999998</v>
      </c>
      <c r="G252" s="5">
        <v>0.91466000000000003</v>
      </c>
      <c r="H252" s="6">
        <f t="shared" ref="H252:H312" si="17">IF(F252=0,"",(G252/F252-1))</f>
        <v>-0.99903571108716649</v>
      </c>
      <c r="I252" s="5">
        <v>1.1087100000000001</v>
      </c>
      <c r="J252" s="6">
        <f t="shared" ref="J252:J312" si="18">IF(I252=0,"",(G252/I252-1))</f>
        <v>-0.17502322518963487</v>
      </c>
      <c r="K252" s="5">
        <v>1336.17155</v>
      </c>
      <c r="L252" s="5">
        <v>2.3781599999999998</v>
      </c>
      <c r="M252" s="6">
        <f t="shared" ref="M252:M312" si="19">IF(K252=0,"",(L252/K252-1))</f>
        <v>-0.99822016866022933</v>
      </c>
    </row>
    <row r="253" spans="1:13" x14ac:dyDescent="0.2">
      <c r="A253" s="1" t="s">
        <v>27</v>
      </c>
      <c r="B253" s="1" t="s">
        <v>44</v>
      </c>
      <c r="C253" s="5">
        <v>0</v>
      </c>
      <c r="D253" s="5">
        <v>29.45909</v>
      </c>
      <c r="E253" s="6" t="str">
        <f t="shared" si="16"/>
        <v/>
      </c>
      <c r="F253" s="5">
        <v>4401.5314500000004</v>
      </c>
      <c r="G253" s="5">
        <v>4157.6766799999996</v>
      </c>
      <c r="H253" s="6">
        <f t="shared" si="17"/>
        <v>-5.5402255503593123E-2</v>
      </c>
      <c r="I253" s="5">
        <v>4831.4259300000003</v>
      </c>
      <c r="J253" s="6">
        <f t="shared" si="18"/>
        <v>-0.13945142899044727</v>
      </c>
      <c r="K253" s="5">
        <v>21604.291850000001</v>
      </c>
      <c r="L253" s="5">
        <v>21795.616190000001</v>
      </c>
      <c r="M253" s="6">
        <f t="shared" si="19"/>
        <v>8.8558487048950862E-3</v>
      </c>
    </row>
    <row r="254" spans="1:13" x14ac:dyDescent="0.2">
      <c r="A254" s="1" t="s">
        <v>28</v>
      </c>
      <c r="B254" s="1" t="s">
        <v>44</v>
      </c>
      <c r="C254" s="5">
        <v>0</v>
      </c>
      <c r="D254" s="5">
        <v>0</v>
      </c>
      <c r="E254" s="6" t="str">
        <f t="shared" si="16"/>
        <v/>
      </c>
      <c r="F254" s="5">
        <v>42.375</v>
      </c>
      <c r="G254" s="5">
        <v>0</v>
      </c>
      <c r="H254" s="6">
        <f t="shared" si="17"/>
        <v>-1</v>
      </c>
      <c r="I254" s="5">
        <v>60</v>
      </c>
      <c r="J254" s="6">
        <f t="shared" si="18"/>
        <v>-1</v>
      </c>
      <c r="K254" s="5">
        <v>421.15350000000001</v>
      </c>
      <c r="L254" s="5">
        <v>265.25</v>
      </c>
      <c r="M254" s="6">
        <f t="shared" si="19"/>
        <v>-0.37018213074330386</v>
      </c>
    </row>
    <row r="255" spans="1:13" x14ac:dyDescent="0.2">
      <c r="A255" s="1" t="s">
        <v>29</v>
      </c>
      <c r="B255" s="1" t="s">
        <v>44</v>
      </c>
      <c r="C255" s="5">
        <v>0</v>
      </c>
      <c r="D255" s="5">
        <v>0</v>
      </c>
      <c r="E255" s="6" t="str">
        <f t="shared" si="16"/>
        <v/>
      </c>
      <c r="F255" s="5">
        <v>0</v>
      </c>
      <c r="G255" s="5">
        <v>1.04817</v>
      </c>
      <c r="H255" s="6" t="str">
        <f t="shared" si="17"/>
        <v/>
      </c>
      <c r="I255" s="5">
        <v>2.9790000000000001</v>
      </c>
      <c r="J255" s="6">
        <f t="shared" si="18"/>
        <v>-0.64814702920443101</v>
      </c>
      <c r="K255" s="5">
        <v>0</v>
      </c>
      <c r="L255" s="5">
        <v>4.0271699999999999</v>
      </c>
      <c r="M255" s="6" t="str">
        <f t="shared" si="19"/>
        <v/>
      </c>
    </row>
    <row r="256" spans="1:13" x14ac:dyDescent="0.2">
      <c r="A256" s="1" t="s">
        <v>30</v>
      </c>
      <c r="B256" s="1" t="s">
        <v>44</v>
      </c>
      <c r="C256" s="5">
        <v>0</v>
      </c>
      <c r="D256" s="5">
        <v>246.28625</v>
      </c>
      <c r="E256" s="6" t="str">
        <f t="shared" si="16"/>
        <v/>
      </c>
      <c r="F256" s="5">
        <v>2148.9637200000002</v>
      </c>
      <c r="G256" s="5">
        <v>1956.61023</v>
      </c>
      <c r="H256" s="6">
        <f t="shared" si="17"/>
        <v>-8.9509882465582113E-2</v>
      </c>
      <c r="I256" s="5">
        <v>1034.7859599999999</v>
      </c>
      <c r="J256" s="6">
        <f t="shared" si="18"/>
        <v>0.89083569514221095</v>
      </c>
      <c r="K256" s="5">
        <v>7505.94157</v>
      </c>
      <c r="L256" s="5">
        <v>6735.78611</v>
      </c>
      <c r="M256" s="6">
        <f t="shared" si="19"/>
        <v>-0.10260610914934154</v>
      </c>
    </row>
    <row r="257" spans="1:13" x14ac:dyDescent="0.2">
      <c r="A257" s="1" t="s">
        <v>35</v>
      </c>
      <c r="B257" s="1" t="s">
        <v>44</v>
      </c>
      <c r="C257" s="5">
        <v>0</v>
      </c>
      <c r="D257" s="5">
        <v>0</v>
      </c>
      <c r="E257" s="6" t="str">
        <f t="shared" si="16"/>
        <v/>
      </c>
      <c r="F257" s="5">
        <v>0</v>
      </c>
      <c r="G257" s="5">
        <v>0</v>
      </c>
      <c r="H257" s="6" t="str">
        <f t="shared" si="17"/>
        <v/>
      </c>
      <c r="I257" s="5">
        <v>1.1132500000000001</v>
      </c>
      <c r="J257" s="6">
        <f t="shared" si="18"/>
        <v>-1</v>
      </c>
      <c r="K257" s="5">
        <v>0</v>
      </c>
      <c r="L257" s="5">
        <v>1.1132500000000001</v>
      </c>
      <c r="M257" s="6" t="str">
        <f t="shared" si="19"/>
        <v/>
      </c>
    </row>
    <row r="258" spans="1:13" x14ac:dyDescent="0.2">
      <c r="A258" s="1" t="s">
        <v>31</v>
      </c>
      <c r="B258" s="1" t="s">
        <v>44</v>
      </c>
      <c r="C258" s="5">
        <v>0</v>
      </c>
      <c r="D258" s="5">
        <v>0</v>
      </c>
      <c r="E258" s="6" t="str">
        <f t="shared" si="16"/>
        <v/>
      </c>
      <c r="F258" s="5">
        <v>52.527259999999998</v>
      </c>
      <c r="G258" s="5">
        <v>197.08501000000001</v>
      </c>
      <c r="H258" s="6">
        <f t="shared" si="17"/>
        <v>2.7520519821517442</v>
      </c>
      <c r="I258" s="5">
        <v>373.21935999999999</v>
      </c>
      <c r="J258" s="6">
        <f t="shared" si="18"/>
        <v>-0.47193251175394546</v>
      </c>
      <c r="K258" s="5">
        <v>1503.3765000000001</v>
      </c>
      <c r="L258" s="5">
        <v>2393.1807699999999</v>
      </c>
      <c r="M258" s="6">
        <f t="shared" si="19"/>
        <v>0.59187054606746869</v>
      </c>
    </row>
    <row r="259" spans="1:13" x14ac:dyDescent="0.2">
      <c r="A259" s="1" t="s">
        <v>32</v>
      </c>
      <c r="B259" s="1" t="s">
        <v>44</v>
      </c>
      <c r="C259" s="5">
        <v>0</v>
      </c>
      <c r="D259" s="5">
        <v>0</v>
      </c>
      <c r="E259" s="6" t="str">
        <f t="shared" si="16"/>
        <v/>
      </c>
      <c r="F259" s="5">
        <v>1251.8063500000001</v>
      </c>
      <c r="G259" s="5">
        <v>1029.12031</v>
      </c>
      <c r="H259" s="6">
        <f t="shared" si="17"/>
        <v>-0.17789176416943409</v>
      </c>
      <c r="I259" s="5">
        <v>1452.40237</v>
      </c>
      <c r="J259" s="6">
        <f t="shared" si="18"/>
        <v>-0.29143580921036361</v>
      </c>
      <c r="K259" s="5">
        <v>7771.7895900000003</v>
      </c>
      <c r="L259" s="5">
        <v>7073.0655200000001</v>
      </c>
      <c r="M259" s="6">
        <f t="shared" si="19"/>
        <v>-8.9905170734299378E-2</v>
      </c>
    </row>
    <row r="260" spans="1:13" x14ac:dyDescent="0.2">
      <c r="A260" s="2" t="s">
        <v>33</v>
      </c>
      <c r="B260" s="2" t="s">
        <v>44</v>
      </c>
      <c r="C260" s="7">
        <v>0</v>
      </c>
      <c r="D260" s="7">
        <v>1644.7838099999999</v>
      </c>
      <c r="E260" s="8" t="str">
        <f t="shared" si="16"/>
        <v/>
      </c>
      <c r="F260" s="7">
        <v>39075.2186</v>
      </c>
      <c r="G260" s="7">
        <v>39847.961340000002</v>
      </c>
      <c r="H260" s="8">
        <f t="shared" si="17"/>
        <v>1.9775775227524939E-2</v>
      </c>
      <c r="I260" s="7">
        <v>43904.942969999996</v>
      </c>
      <c r="J260" s="8">
        <f t="shared" si="18"/>
        <v>-9.2403755831595213E-2</v>
      </c>
      <c r="K260" s="7">
        <v>201188.00474</v>
      </c>
      <c r="L260" s="7">
        <v>191478.71356</v>
      </c>
      <c r="M260" s="8">
        <f t="shared" si="19"/>
        <v>-4.8259791594173596E-2</v>
      </c>
    </row>
    <row r="261" spans="1:13" x14ac:dyDescent="0.2">
      <c r="A261" s="1" t="s">
        <v>7</v>
      </c>
      <c r="B261" s="1" t="s">
        <v>45</v>
      </c>
      <c r="C261" s="5">
        <v>0</v>
      </c>
      <c r="D261" s="5">
        <v>36.276679999999999</v>
      </c>
      <c r="E261" s="6" t="str">
        <f t="shared" si="16"/>
        <v/>
      </c>
      <c r="F261" s="5">
        <v>1274.10625</v>
      </c>
      <c r="G261" s="5">
        <v>1700.44408</v>
      </c>
      <c r="H261" s="6">
        <f t="shared" si="17"/>
        <v>0.33461717184104534</v>
      </c>
      <c r="I261" s="5">
        <v>1971.8669299999999</v>
      </c>
      <c r="J261" s="6">
        <f t="shared" si="18"/>
        <v>-0.13764765049333216</v>
      </c>
      <c r="K261" s="5">
        <v>7386.5907900000002</v>
      </c>
      <c r="L261" s="5">
        <v>8049.0548399999998</v>
      </c>
      <c r="M261" s="6">
        <f t="shared" si="19"/>
        <v>8.9684682532684246E-2</v>
      </c>
    </row>
    <row r="262" spans="1:13" x14ac:dyDescent="0.2">
      <c r="A262" s="1" t="s">
        <v>9</v>
      </c>
      <c r="B262" s="1" t="s">
        <v>45</v>
      </c>
      <c r="C262" s="5">
        <v>0</v>
      </c>
      <c r="D262" s="5">
        <v>0</v>
      </c>
      <c r="E262" s="6" t="str">
        <f t="shared" si="16"/>
        <v/>
      </c>
      <c r="F262" s="5">
        <v>160.00048000000001</v>
      </c>
      <c r="G262" s="5">
        <v>133.48839000000001</v>
      </c>
      <c r="H262" s="6">
        <f t="shared" si="17"/>
        <v>-0.16570006539980375</v>
      </c>
      <c r="I262" s="5">
        <v>82.051419999999993</v>
      </c>
      <c r="J262" s="6">
        <f t="shared" si="18"/>
        <v>0.62688701792120138</v>
      </c>
      <c r="K262" s="5">
        <v>596.43169999999998</v>
      </c>
      <c r="L262" s="5">
        <v>855.83632999999998</v>
      </c>
      <c r="M262" s="6">
        <f t="shared" si="19"/>
        <v>0.4349276371460471</v>
      </c>
    </row>
    <row r="263" spans="1:13" x14ac:dyDescent="0.2">
      <c r="A263" s="1" t="s">
        <v>10</v>
      </c>
      <c r="B263" s="1" t="s">
        <v>45</v>
      </c>
      <c r="C263" s="5">
        <v>0</v>
      </c>
      <c r="D263" s="5">
        <v>37.099710000000002</v>
      </c>
      <c r="E263" s="6" t="str">
        <f t="shared" si="16"/>
        <v/>
      </c>
      <c r="F263" s="5">
        <v>1634.8819800000001</v>
      </c>
      <c r="G263" s="5">
        <v>1514.8925300000001</v>
      </c>
      <c r="H263" s="6">
        <f t="shared" si="17"/>
        <v>-7.339334060064695E-2</v>
      </c>
      <c r="I263" s="5">
        <v>1786.63815</v>
      </c>
      <c r="J263" s="6">
        <f t="shared" si="18"/>
        <v>-0.15209885672708823</v>
      </c>
      <c r="K263" s="5">
        <v>8477.8376200000002</v>
      </c>
      <c r="L263" s="5">
        <v>8859.9640199999994</v>
      </c>
      <c r="M263" s="6">
        <f t="shared" si="19"/>
        <v>4.5073569125519519E-2</v>
      </c>
    </row>
    <row r="264" spans="1:13" x14ac:dyDescent="0.2">
      <c r="A264" s="1" t="s">
        <v>11</v>
      </c>
      <c r="B264" s="1" t="s">
        <v>45</v>
      </c>
      <c r="C264" s="5">
        <v>0</v>
      </c>
      <c r="D264" s="5">
        <v>101.24138000000001</v>
      </c>
      <c r="E264" s="6" t="str">
        <f t="shared" si="16"/>
        <v/>
      </c>
      <c r="F264" s="5">
        <v>389.08242999999999</v>
      </c>
      <c r="G264" s="5">
        <v>203.14142000000001</v>
      </c>
      <c r="H264" s="6">
        <f t="shared" si="17"/>
        <v>-0.4778961877050063</v>
      </c>
      <c r="I264" s="5">
        <v>156.04695000000001</v>
      </c>
      <c r="J264" s="6">
        <f t="shared" si="18"/>
        <v>0.30179679897620559</v>
      </c>
      <c r="K264" s="5">
        <v>1387.58653</v>
      </c>
      <c r="L264" s="5">
        <v>739.49807999999996</v>
      </c>
      <c r="M264" s="6">
        <f t="shared" si="19"/>
        <v>-0.46706164695905494</v>
      </c>
    </row>
    <row r="265" spans="1:13" x14ac:dyDescent="0.2">
      <c r="A265" s="1" t="s">
        <v>12</v>
      </c>
      <c r="B265" s="1" t="s">
        <v>45</v>
      </c>
      <c r="C265" s="5">
        <v>0</v>
      </c>
      <c r="D265" s="5">
        <v>0</v>
      </c>
      <c r="E265" s="6" t="str">
        <f t="shared" si="16"/>
        <v/>
      </c>
      <c r="F265" s="5">
        <v>8.7857000000000003</v>
      </c>
      <c r="G265" s="5">
        <v>0</v>
      </c>
      <c r="H265" s="6">
        <f t="shared" si="17"/>
        <v>-1</v>
      </c>
      <c r="I265" s="5">
        <v>0</v>
      </c>
      <c r="J265" s="6" t="str">
        <f t="shared" si="18"/>
        <v/>
      </c>
      <c r="K265" s="5">
        <v>29.171849999999999</v>
      </c>
      <c r="L265" s="5">
        <v>0</v>
      </c>
      <c r="M265" s="6">
        <f t="shared" si="19"/>
        <v>-1</v>
      </c>
    </row>
    <row r="266" spans="1:13" x14ac:dyDescent="0.2">
      <c r="A266" s="1" t="s">
        <v>13</v>
      </c>
      <c r="B266" s="1" t="s">
        <v>45</v>
      </c>
      <c r="C266" s="5">
        <v>0</v>
      </c>
      <c r="D266" s="5">
        <v>909.29956000000004</v>
      </c>
      <c r="E266" s="6" t="str">
        <f t="shared" si="16"/>
        <v/>
      </c>
      <c r="F266" s="5">
        <v>14465.53709</v>
      </c>
      <c r="G266" s="5">
        <v>9160.0395800000006</v>
      </c>
      <c r="H266" s="6">
        <f t="shared" si="17"/>
        <v>-0.36676809695975132</v>
      </c>
      <c r="I266" s="5">
        <v>10528.38184</v>
      </c>
      <c r="J266" s="6">
        <f t="shared" si="18"/>
        <v>-0.12996700545199824</v>
      </c>
      <c r="K266" s="5">
        <v>37421.865290000002</v>
      </c>
      <c r="L266" s="5">
        <v>59310.271390000002</v>
      </c>
      <c r="M266" s="6">
        <f t="shared" si="19"/>
        <v>0.58490954233243664</v>
      </c>
    </row>
    <row r="267" spans="1:13" x14ac:dyDescent="0.2">
      <c r="A267" s="1" t="s">
        <v>14</v>
      </c>
      <c r="B267" s="1" t="s">
        <v>45</v>
      </c>
      <c r="C267" s="5">
        <v>0</v>
      </c>
      <c r="D267" s="5">
        <v>0</v>
      </c>
      <c r="E267" s="6" t="str">
        <f t="shared" si="16"/>
        <v/>
      </c>
      <c r="F267" s="5">
        <v>1.9924999999999999</v>
      </c>
      <c r="G267" s="5">
        <v>0</v>
      </c>
      <c r="H267" s="6">
        <f t="shared" si="17"/>
        <v>-1</v>
      </c>
      <c r="I267" s="5">
        <v>0</v>
      </c>
      <c r="J267" s="6" t="str">
        <f t="shared" si="18"/>
        <v/>
      </c>
      <c r="K267" s="5">
        <v>4.9129199999999997</v>
      </c>
      <c r="L267" s="5">
        <v>0.30548999999999998</v>
      </c>
      <c r="M267" s="6">
        <f t="shared" si="19"/>
        <v>-0.93781905669133636</v>
      </c>
    </row>
    <row r="268" spans="1:13" x14ac:dyDescent="0.2">
      <c r="A268" s="1" t="s">
        <v>15</v>
      </c>
      <c r="B268" s="1" t="s">
        <v>45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90.441270000000003</v>
      </c>
      <c r="H268" s="6" t="str">
        <f t="shared" si="17"/>
        <v/>
      </c>
      <c r="I268" s="5">
        <v>0</v>
      </c>
      <c r="J268" s="6" t="str">
        <f t="shared" si="18"/>
        <v/>
      </c>
      <c r="K268" s="5">
        <v>0</v>
      </c>
      <c r="L268" s="5">
        <v>249.53006999999999</v>
      </c>
      <c r="M268" s="6" t="str">
        <f t="shared" si="19"/>
        <v/>
      </c>
    </row>
    <row r="269" spans="1:13" x14ac:dyDescent="0.2">
      <c r="A269" s="1" t="s">
        <v>16</v>
      </c>
      <c r="B269" s="1" t="s">
        <v>45</v>
      </c>
      <c r="C269" s="5">
        <v>0</v>
      </c>
      <c r="D269" s="5">
        <v>0</v>
      </c>
      <c r="E269" s="6" t="str">
        <f t="shared" si="16"/>
        <v/>
      </c>
      <c r="F269" s="5">
        <v>1.48387</v>
      </c>
      <c r="G269" s="5">
        <v>1.6602600000000001</v>
      </c>
      <c r="H269" s="6">
        <f t="shared" si="17"/>
        <v>0.11887159926408652</v>
      </c>
      <c r="I269" s="5">
        <v>9.5553299999999997</v>
      </c>
      <c r="J269" s="6">
        <f t="shared" si="18"/>
        <v>-0.8262477591040811</v>
      </c>
      <c r="K269" s="5">
        <v>318.77368000000001</v>
      </c>
      <c r="L269" s="5">
        <v>13.74173</v>
      </c>
      <c r="M269" s="6">
        <f t="shared" si="19"/>
        <v>-0.95689189270582187</v>
      </c>
    </row>
    <row r="270" spans="1:13" x14ac:dyDescent="0.2">
      <c r="A270" s="1" t="s">
        <v>17</v>
      </c>
      <c r="B270" s="1" t="s">
        <v>45</v>
      </c>
      <c r="C270" s="5">
        <v>0</v>
      </c>
      <c r="D270" s="5">
        <v>182.07211000000001</v>
      </c>
      <c r="E270" s="6" t="str">
        <f t="shared" si="16"/>
        <v/>
      </c>
      <c r="F270" s="5">
        <v>5030.8681100000003</v>
      </c>
      <c r="G270" s="5">
        <v>3562.5633899999998</v>
      </c>
      <c r="H270" s="6">
        <f t="shared" si="17"/>
        <v>-0.2918591161396995</v>
      </c>
      <c r="I270" s="5">
        <v>3957.16894</v>
      </c>
      <c r="J270" s="6">
        <f t="shared" si="18"/>
        <v>-9.9719156796980291E-2</v>
      </c>
      <c r="K270" s="5">
        <v>23982.855500000001</v>
      </c>
      <c r="L270" s="5">
        <v>20751.03845</v>
      </c>
      <c r="M270" s="6">
        <f t="shared" si="19"/>
        <v>-0.13475530676486802</v>
      </c>
    </row>
    <row r="271" spans="1:13" x14ac:dyDescent="0.2">
      <c r="A271" s="1" t="s">
        <v>18</v>
      </c>
      <c r="B271" s="1" t="s">
        <v>45</v>
      </c>
      <c r="C271" s="5">
        <v>0</v>
      </c>
      <c r="D271" s="5">
        <v>0</v>
      </c>
      <c r="E271" s="6" t="str">
        <f t="shared" si="16"/>
        <v/>
      </c>
      <c r="F271" s="5">
        <v>480.02055999999999</v>
      </c>
      <c r="G271" s="5">
        <v>607.19313</v>
      </c>
      <c r="H271" s="6">
        <f t="shared" si="17"/>
        <v>0.26493150626714823</v>
      </c>
      <c r="I271" s="5">
        <v>774.98933</v>
      </c>
      <c r="J271" s="6">
        <f t="shared" si="18"/>
        <v>-0.21651420671817512</v>
      </c>
      <c r="K271" s="5">
        <v>2495.3491600000002</v>
      </c>
      <c r="L271" s="5">
        <v>3363.0892100000001</v>
      </c>
      <c r="M271" s="6">
        <f t="shared" si="19"/>
        <v>0.34774293870762341</v>
      </c>
    </row>
    <row r="272" spans="1:13" x14ac:dyDescent="0.2">
      <c r="A272" s="1" t="s">
        <v>19</v>
      </c>
      <c r="B272" s="1" t="s">
        <v>45</v>
      </c>
      <c r="C272" s="5">
        <v>0</v>
      </c>
      <c r="D272" s="5">
        <v>0</v>
      </c>
      <c r="E272" s="6" t="str">
        <f t="shared" si="16"/>
        <v/>
      </c>
      <c r="F272" s="5">
        <v>214.40718000000001</v>
      </c>
      <c r="G272" s="5">
        <v>154.36152999999999</v>
      </c>
      <c r="H272" s="6">
        <f t="shared" si="17"/>
        <v>-0.28005428736108562</v>
      </c>
      <c r="I272" s="5">
        <v>79.375829999999993</v>
      </c>
      <c r="J272" s="6">
        <f t="shared" si="18"/>
        <v>0.9446918539308502</v>
      </c>
      <c r="K272" s="5">
        <v>484.72005999999999</v>
      </c>
      <c r="L272" s="5">
        <v>656.20917999999995</v>
      </c>
      <c r="M272" s="6">
        <f t="shared" si="19"/>
        <v>0.35379002057393705</v>
      </c>
    </row>
    <row r="273" spans="1:13" x14ac:dyDescent="0.2">
      <c r="A273" s="1" t="s">
        <v>20</v>
      </c>
      <c r="B273" s="1" t="s">
        <v>45</v>
      </c>
      <c r="C273" s="5">
        <v>0</v>
      </c>
      <c r="D273" s="5">
        <v>18.906369999999999</v>
      </c>
      <c r="E273" s="6" t="str">
        <f t="shared" si="16"/>
        <v/>
      </c>
      <c r="F273" s="5">
        <v>2336.77979</v>
      </c>
      <c r="G273" s="5">
        <v>1102.96217</v>
      </c>
      <c r="H273" s="6">
        <f t="shared" si="17"/>
        <v>-0.52799909742458018</v>
      </c>
      <c r="I273" s="5">
        <v>1118.38006</v>
      </c>
      <c r="J273" s="6">
        <f t="shared" si="18"/>
        <v>-1.3785912813931933E-2</v>
      </c>
      <c r="K273" s="5">
        <v>6222.4859399999996</v>
      </c>
      <c r="L273" s="5">
        <v>5483.2765099999997</v>
      </c>
      <c r="M273" s="6">
        <f t="shared" si="19"/>
        <v>-0.11879648055902237</v>
      </c>
    </row>
    <row r="274" spans="1:13" x14ac:dyDescent="0.2">
      <c r="A274" s="1" t="s">
        <v>21</v>
      </c>
      <c r="B274" s="1" t="s">
        <v>45</v>
      </c>
      <c r="C274" s="5">
        <v>0</v>
      </c>
      <c r="D274" s="5">
        <v>0</v>
      </c>
      <c r="E274" s="6" t="str">
        <f t="shared" si="16"/>
        <v/>
      </c>
      <c r="F274" s="5">
        <v>18.350300000000001</v>
      </c>
      <c r="G274" s="5">
        <v>1.34964</v>
      </c>
      <c r="H274" s="6">
        <f t="shared" si="17"/>
        <v>-0.92645133867021245</v>
      </c>
      <c r="I274" s="5">
        <v>0.75065999999999999</v>
      </c>
      <c r="J274" s="6">
        <f t="shared" si="18"/>
        <v>0.79793781472304359</v>
      </c>
      <c r="K274" s="5">
        <v>46.5199</v>
      </c>
      <c r="L274" s="5">
        <v>16.737539999999999</v>
      </c>
      <c r="M274" s="6">
        <f t="shared" si="19"/>
        <v>-0.64020687920653319</v>
      </c>
    </row>
    <row r="275" spans="1:13" x14ac:dyDescent="0.2">
      <c r="A275" s="1" t="s">
        <v>22</v>
      </c>
      <c r="B275" s="1" t="s">
        <v>45</v>
      </c>
      <c r="C275" s="5">
        <v>0</v>
      </c>
      <c r="D275" s="5">
        <v>97.611869999999996</v>
      </c>
      <c r="E275" s="6" t="str">
        <f t="shared" si="16"/>
        <v/>
      </c>
      <c r="F275" s="5">
        <v>2710.5875799999999</v>
      </c>
      <c r="G275" s="5">
        <v>1784.0186200000001</v>
      </c>
      <c r="H275" s="6">
        <f t="shared" si="17"/>
        <v>-0.34183324930604153</v>
      </c>
      <c r="I275" s="5">
        <v>2126.5525699999998</v>
      </c>
      <c r="J275" s="6">
        <f t="shared" si="18"/>
        <v>-0.16107476242639973</v>
      </c>
      <c r="K275" s="5">
        <v>11436.397859999999</v>
      </c>
      <c r="L275" s="5">
        <v>10457.22615</v>
      </c>
      <c r="M275" s="6">
        <f t="shared" si="19"/>
        <v>-8.5618891716311651E-2</v>
      </c>
    </row>
    <row r="276" spans="1:13" x14ac:dyDescent="0.2">
      <c r="A276" s="1" t="s">
        <v>23</v>
      </c>
      <c r="B276" s="1" t="s">
        <v>45</v>
      </c>
      <c r="C276" s="5">
        <v>0</v>
      </c>
      <c r="D276" s="5">
        <v>140.48794000000001</v>
      </c>
      <c r="E276" s="6" t="str">
        <f t="shared" si="16"/>
        <v/>
      </c>
      <c r="F276" s="5">
        <v>3158.5425399999999</v>
      </c>
      <c r="G276" s="5">
        <v>3583.5396999999998</v>
      </c>
      <c r="H276" s="6">
        <f t="shared" si="17"/>
        <v>0.13455483173577898</v>
      </c>
      <c r="I276" s="5">
        <v>3270.81621</v>
      </c>
      <c r="J276" s="6">
        <f t="shared" si="18"/>
        <v>9.5610229961530013E-2</v>
      </c>
      <c r="K276" s="5">
        <v>15735.01369</v>
      </c>
      <c r="L276" s="5">
        <v>14214.83988</v>
      </c>
      <c r="M276" s="6">
        <f t="shared" si="19"/>
        <v>-9.6610898468179274E-2</v>
      </c>
    </row>
    <row r="277" spans="1:13" x14ac:dyDescent="0.2">
      <c r="A277" s="1" t="s">
        <v>24</v>
      </c>
      <c r="B277" s="1" t="s">
        <v>45</v>
      </c>
      <c r="C277" s="5">
        <v>0</v>
      </c>
      <c r="D277" s="5">
        <v>2.1196799999999998</v>
      </c>
      <c r="E277" s="6" t="str">
        <f t="shared" si="16"/>
        <v/>
      </c>
      <c r="F277" s="5">
        <v>1161.03181</v>
      </c>
      <c r="G277" s="5">
        <v>1242.01253</v>
      </c>
      <c r="H277" s="6">
        <f t="shared" si="17"/>
        <v>6.9748924450226735E-2</v>
      </c>
      <c r="I277" s="5">
        <v>1329.2708700000001</v>
      </c>
      <c r="J277" s="6">
        <f t="shared" si="18"/>
        <v>-6.5643761530710498E-2</v>
      </c>
      <c r="K277" s="5">
        <v>5191.7566500000003</v>
      </c>
      <c r="L277" s="5">
        <v>5506.5447199999999</v>
      </c>
      <c r="M277" s="6">
        <f t="shared" si="19"/>
        <v>6.0632285220841409E-2</v>
      </c>
    </row>
    <row r="278" spans="1:13" x14ac:dyDescent="0.2">
      <c r="A278" s="1" t="s">
        <v>25</v>
      </c>
      <c r="B278" s="1" t="s">
        <v>45</v>
      </c>
      <c r="C278" s="5">
        <v>0</v>
      </c>
      <c r="D278" s="5">
        <v>0</v>
      </c>
      <c r="E278" s="6" t="str">
        <f t="shared" si="16"/>
        <v/>
      </c>
      <c r="F278" s="5">
        <v>1003.80904</v>
      </c>
      <c r="G278" s="5">
        <v>984.23442999999997</v>
      </c>
      <c r="H278" s="6">
        <f t="shared" si="17"/>
        <v>-1.9500332453670666E-2</v>
      </c>
      <c r="I278" s="5">
        <v>1685.4783600000001</v>
      </c>
      <c r="J278" s="6">
        <f t="shared" si="18"/>
        <v>-0.41605039058466464</v>
      </c>
      <c r="K278" s="5">
        <v>6818.22415</v>
      </c>
      <c r="L278" s="5">
        <v>7011.7362800000001</v>
      </c>
      <c r="M278" s="6">
        <f t="shared" si="19"/>
        <v>2.8381602854754995E-2</v>
      </c>
    </row>
    <row r="279" spans="1:13" x14ac:dyDescent="0.2">
      <c r="A279" s="1" t="s">
        <v>26</v>
      </c>
      <c r="B279" s="1" t="s">
        <v>45</v>
      </c>
      <c r="C279" s="5">
        <v>0</v>
      </c>
      <c r="D279" s="5">
        <v>0</v>
      </c>
      <c r="E279" s="6" t="str">
        <f t="shared" si="16"/>
        <v/>
      </c>
      <c r="F279" s="5">
        <v>6.1740000000000004</v>
      </c>
      <c r="G279" s="5">
        <v>186.84711999999999</v>
      </c>
      <c r="H279" s="6">
        <f t="shared" si="17"/>
        <v>29.263543893747972</v>
      </c>
      <c r="I279" s="5">
        <v>0</v>
      </c>
      <c r="J279" s="6" t="str">
        <f t="shared" si="18"/>
        <v/>
      </c>
      <c r="K279" s="5">
        <v>6.1740000000000004</v>
      </c>
      <c r="L279" s="5">
        <v>186.84711999999999</v>
      </c>
      <c r="M279" s="6">
        <f t="shared" si="19"/>
        <v>29.263543893747972</v>
      </c>
    </row>
    <row r="280" spans="1:13" x14ac:dyDescent="0.2">
      <c r="A280" s="1" t="s">
        <v>27</v>
      </c>
      <c r="B280" s="1" t="s">
        <v>45</v>
      </c>
      <c r="C280" s="5">
        <v>0</v>
      </c>
      <c r="D280" s="5">
        <v>60.421810000000001</v>
      </c>
      <c r="E280" s="6" t="str">
        <f t="shared" si="16"/>
        <v/>
      </c>
      <c r="F280" s="5">
        <v>2746.9739199999999</v>
      </c>
      <c r="G280" s="5">
        <v>4767.5656300000001</v>
      </c>
      <c r="H280" s="6">
        <f t="shared" si="17"/>
        <v>0.7355700377381087</v>
      </c>
      <c r="I280" s="5">
        <v>3367.0071200000002</v>
      </c>
      <c r="J280" s="6">
        <f t="shared" si="18"/>
        <v>0.41596541381831109</v>
      </c>
      <c r="K280" s="5">
        <v>15269.45523</v>
      </c>
      <c r="L280" s="5">
        <v>15693.110559999999</v>
      </c>
      <c r="M280" s="6">
        <f t="shared" si="19"/>
        <v>2.7745281257162357E-2</v>
      </c>
    </row>
    <row r="281" spans="1:13" x14ac:dyDescent="0.2">
      <c r="A281" s="1" t="s">
        <v>28</v>
      </c>
      <c r="B281" s="1" t="s">
        <v>45</v>
      </c>
      <c r="C281" s="5">
        <v>0</v>
      </c>
      <c r="D281" s="5">
        <v>177.03016</v>
      </c>
      <c r="E281" s="6" t="str">
        <f t="shared" si="16"/>
        <v/>
      </c>
      <c r="F281" s="5">
        <v>7752.3371299999999</v>
      </c>
      <c r="G281" s="5">
        <v>8504.4040399999994</v>
      </c>
      <c r="H281" s="6">
        <f t="shared" si="17"/>
        <v>9.7011636283160341E-2</v>
      </c>
      <c r="I281" s="5">
        <v>7849.9404199999999</v>
      </c>
      <c r="J281" s="6">
        <f t="shared" si="18"/>
        <v>8.3371794559429224E-2</v>
      </c>
      <c r="K281" s="5">
        <v>65142.870869999999</v>
      </c>
      <c r="L281" s="5">
        <v>47383.121520000001</v>
      </c>
      <c r="M281" s="6">
        <f t="shared" si="19"/>
        <v>-0.27262767380089215</v>
      </c>
    </row>
    <row r="282" spans="1:13" x14ac:dyDescent="0.2">
      <c r="A282" s="1" t="s">
        <v>29</v>
      </c>
      <c r="B282" s="1" t="s">
        <v>45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63.461570000000002</v>
      </c>
      <c r="J282" s="6">
        <f t="shared" si="18"/>
        <v>-1</v>
      </c>
      <c r="K282" s="5">
        <v>1109.09907</v>
      </c>
      <c r="L282" s="5">
        <v>718.08090000000004</v>
      </c>
      <c r="M282" s="6">
        <f t="shared" si="19"/>
        <v>-0.35255477222607345</v>
      </c>
    </row>
    <row r="283" spans="1:13" x14ac:dyDescent="0.2">
      <c r="A283" s="1" t="s">
        <v>30</v>
      </c>
      <c r="B283" s="1" t="s">
        <v>45</v>
      </c>
      <c r="C283" s="5">
        <v>0</v>
      </c>
      <c r="D283" s="5">
        <v>0</v>
      </c>
      <c r="E283" s="6" t="str">
        <f t="shared" si="16"/>
        <v/>
      </c>
      <c r="F283" s="5">
        <v>91.553079999999994</v>
      </c>
      <c r="G283" s="5">
        <v>99.653859999999995</v>
      </c>
      <c r="H283" s="6">
        <f t="shared" si="17"/>
        <v>8.8481785648281797E-2</v>
      </c>
      <c r="I283" s="5">
        <v>225.81316000000001</v>
      </c>
      <c r="J283" s="6">
        <f t="shared" si="18"/>
        <v>-0.55868887358026442</v>
      </c>
      <c r="K283" s="5">
        <v>1289.7591399999999</v>
      </c>
      <c r="L283" s="5">
        <v>927.26644999999996</v>
      </c>
      <c r="M283" s="6">
        <f t="shared" si="19"/>
        <v>-0.28105456186183719</v>
      </c>
    </row>
    <row r="284" spans="1:13" x14ac:dyDescent="0.2">
      <c r="A284" s="1" t="s">
        <v>31</v>
      </c>
      <c r="B284" s="1" t="s">
        <v>45</v>
      </c>
      <c r="C284" s="5">
        <v>0</v>
      </c>
      <c r="D284" s="5">
        <v>0</v>
      </c>
      <c r="E284" s="6" t="str">
        <f t="shared" si="16"/>
        <v/>
      </c>
      <c r="F284" s="5">
        <v>0</v>
      </c>
      <c r="G284" s="5">
        <v>0.55769999999999997</v>
      </c>
      <c r="H284" s="6" t="str">
        <f t="shared" si="17"/>
        <v/>
      </c>
      <c r="I284" s="5">
        <v>0.12288</v>
      </c>
      <c r="J284" s="6">
        <f t="shared" si="18"/>
        <v>3.53857421875</v>
      </c>
      <c r="K284" s="5">
        <v>0.80117000000000005</v>
      </c>
      <c r="L284" s="5">
        <v>1.0180400000000001</v>
      </c>
      <c r="M284" s="6">
        <f t="shared" si="19"/>
        <v>0.27069161351523396</v>
      </c>
    </row>
    <row r="285" spans="1:13" x14ac:dyDescent="0.2">
      <c r="A285" s="1" t="s">
        <v>32</v>
      </c>
      <c r="B285" s="1" t="s">
        <v>45</v>
      </c>
      <c r="C285" s="5">
        <v>0</v>
      </c>
      <c r="D285" s="5">
        <v>0</v>
      </c>
      <c r="E285" s="6" t="str">
        <f t="shared" si="16"/>
        <v/>
      </c>
      <c r="F285" s="5">
        <v>171.48946000000001</v>
      </c>
      <c r="G285" s="5">
        <v>31.909130000000001</v>
      </c>
      <c r="H285" s="6">
        <f t="shared" si="17"/>
        <v>-0.81392949747465526</v>
      </c>
      <c r="I285" s="5">
        <v>80.969080000000005</v>
      </c>
      <c r="J285" s="6">
        <f t="shared" si="18"/>
        <v>-0.60590968799447897</v>
      </c>
      <c r="K285" s="5">
        <v>570.10643000000005</v>
      </c>
      <c r="L285" s="5">
        <v>396.94558999999998</v>
      </c>
      <c r="M285" s="6">
        <f t="shared" si="19"/>
        <v>-0.30373423432533475</v>
      </c>
    </row>
    <row r="286" spans="1:13" x14ac:dyDescent="0.2">
      <c r="A286" s="2" t="s">
        <v>33</v>
      </c>
      <c r="B286" s="2" t="s">
        <v>45</v>
      </c>
      <c r="C286" s="7">
        <v>0</v>
      </c>
      <c r="D286" s="7">
        <v>1762.56727</v>
      </c>
      <c r="E286" s="8" t="str">
        <f t="shared" si="16"/>
        <v/>
      </c>
      <c r="F286" s="7">
        <v>46142.099029999998</v>
      </c>
      <c r="G286" s="7">
        <v>39843.427499999998</v>
      </c>
      <c r="H286" s="8">
        <f t="shared" si="17"/>
        <v>-0.13650596011908389</v>
      </c>
      <c r="I286" s="7">
        <v>40917.295839999999</v>
      </c>
      <c r="J286" s="8">
        <f t="shared" si="18"/>
        <v>-2.6244851179784146E-2</v>
      </c>
      <c r="K286" s="7">
        <v>218857.14783999999</v>
      </c>
      <c r="L286" s="7">
        <v>213765.64970000001</v>
      </c>
      <c r="M286" s="8">
        <f t="shared" si="19"/>
        <v>-2.3264024914197545E-2</v>
      </c>
    </row>
    <row r="287" spans="1:13" x14ac:dyDescent="0.2">
      <c r="A287" s="1" t="s">
        <v>7</v>
      </c>
      <c r="B287" s="1" t="s">
        <v>46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0</v>
      </c>
      <c r="J287" s="6" t="str">
        <f t="shared" si="18"/>
        <v/>
      </c>
      <c r="K287" s="5">
        <v>0</v>
      </c>
      <c r="L287" s="5">
        <v>0</v>
      </c>
      <c r="M287" s="6" t="str">
        <f t="shared" si="19"/>
        <v/>
      </c>
    </row>
    <row r="288" spans="1:13" x14ac:dyDescent="0.2">
      <c r="A288" s="1" t="s">
        <v>9</v>
      </c>
      <c r="B288" s="1" t="s">
        <v>46</v>
      </c>
      <c r="C288" s="5">
        <v>0</v>
      </c>
      <c r="D288" s="5">
        <v>6.1328100000000001</v>
      </c>
      <c r="E288" s="6" t="str">
        <f t="shared" si="16"/>
        <v/>
      </c>
      <c r="F288" s="5">
        <v>106.5566</v>
      </c>
      <c r="G288" s="5">
        <v>66.380430000000004</v>
      </c>
      <c r="H288" s="6">
        <f t="shared" si="17"/>
        <v>-0.37704065257337416</v>
      </c>
      <c r="I288" s="5">
        <v>112.01902</v>
      </c>
      <c r="J288" s="6">
        <f t="shared" si="18"/>
        <v>-0.40741822236973679</v>
      </c>
      <c r="K288" s="5">
        <v>387.40624000000003</v>
      </c>
      <c r="L288" s="5">
        <v>341.72032000000002</v>
      </c>
      <c r="M288" s="6">
        <f t="shared" si="19"/>
        <v>-0.11792768232127604</v>
      </c>
    </row>
    <row r="289" spans="1:13" x14ac:dyDescent="0.2">
      <c r="A289" s="1" t="s">
        <v>10</v>
      </c>
      <c r="B289" s="1" t="s">
        <v>46</v>
      </c>
      <c r="C289" s="5">
        <v>0</v>
      </c>
      <c r="D289" s="5">
        <v>0</v>
      </c>
      <c r="E289" s="6" t="str">
        <f t="shared" si="16"/>
        <v/>
      </c>
      <c r="F289" s="5">
        <v>72.713480000000004</v>
      </c>
      <c r="G289" s="5">
        <v>274.00292000000002</v>
      </c>
      <c r="H289" s="6">
        <f t="shared" si="17"/>
        <v>2.7682547995227296</v>
      </c>
      <c r="I289" s="5">
        <v>399.33778000000001</v>
      </c>
      <c r="J289" s="6">
        <f t="shared" si="18"/>
        <v>-0.31385675555165349</v>
      </c>
      <c r="K289" s="5">
        <v>800.49594999999999</v>
      </c>
      <c r="L289" s="5">
        <v>1910.6039699999999</v>
      </c>
      <c r="M289" s="6">
        <f t="shared" si="19"/>
        <v>1.3867753109806489</v>
      </c>
    </row>
    <row r="290" spans="1:13" x14ac:dyDescent="0.2">
      <c r="A290" s="1" t="s">
        <v>11</v>
      </c>
      <c r="B290" s="1" t="s">
        <v>46</v>
      </c>
      <c r="C290" s="5">
        <v>0</v>
      </c>
      <c r="D290" s="5">
        <v>0</v>
      </c>
      <c r="E290" s="6" t="str">
        <f t="shared" si="16"/>
        <v/>
      </c>
      <c r="F290" s="5">
        <v>76.047899999999998</v>
      </c>
      <c r="G290" s="5">
        <v>39.481259999999999</v>
      </c>
      <c r="H290" s="6">
        <f t="shared" si="17"/>
        <v>-0.48083694618786321</v>
      </c>
      <c r="I290" s="5">
        <v>89.090419999999995</v>
      </c>
      <c r="J290" s="6">
        <f t="shared" si="18"/>
        <v>-0.55684056714515429</v>
      </c>
      <c r="K290" s="5">
        <v>486.43540000000002</v>
      </c>
      <c r="L290" s="5">
        <v>287.75887999999998</v>
      </c>
      <c r="M290" s="6">
        <f t="shared" si="19"/>
        <v>-0.40843351450161736</v>
      </c>
    </row>
    <row r="291" spans="1:13" x14ac:dyDescent="0.2">
      <c r="A291" s="1" t="s">
        <v>13</v>
      </c>
      <c r="B291" s="1" t="s">
        <v>46</v>
      </c>
      <c r="C291" s="5">
        <v>0</v>
      </c>
      <c r="D291" s="5">
        <v>0</v>
      </c>
      <c r="E291" s="6" t="str">
        <f t="shared" si="16"/>
        <v/>
      </c>
      <c r="F291" s="5">
        <v>8.0174000000000003</v>
      </c>
      <c r="G291" s="5">
        <v>0</v>
      </c>
      <c r="H291" s="6">
        <f t="shared" si="17"/>
        <v>-1</v>
      </c>
      <c r="I291" s="5">
        <v>2.6939099999999998</v>
      </c>
      <c r="J291" s="6">
        <f t="shared" si="18"/>
        <v>-1</v>
      </c>
      <c r="K291" s="5">
        <v>12.587809999999999</v>
      </c>
      <c r="L291" s="5">
        <v>4.2304199999999996</v>
      </c>
      <c r="M291" s="6">
        <f t="shared" si="19"/>
        <v>-0.66392724389707181</v>
      </c>
    </row>
    <row r="292" spans="1:13" x14ac:dyDescent="0.2">
      <c r="A292" s="1" t="s">
        <v>14</v>
      </c>
      <c r="B292" s="1" t="s">
        <v>46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0</v>
      </c>
      <c r="L292" s="5">
        <v>0</v>
      </c>
      <c r="M292" s="6" t="str">
        <f t="shared" si="19"/>
        <v/>
      </c>
    </row>
    <row r="293" spans="1:13" x14ac:dyDescent="0.2">
      <c r="A293" s="1" t="s">
        <v>15</v>
      </c>
      <c r="B293" s="1" t="s">
        <v>46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0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0</v>
      </c>
      <c r="L293" s="5">
        <v>0</v>
      </c>
      <c r="M293" s="6" t="str">
        <f t="shared" si="19"/>
        <v/>
      </c>
    </row>
    <row r="294" spans="1:13" x14ac:dyDescent="0.2">
      <c r="A294" s="1" t="s">
        <v>16</v>
      </c>
      <c r="B294" s="1" t="s">
        <v>46</v>
      </c>
      <c r="C294" s="5">
        <v>0</v>
      </c>
      <c r="D294" s="5">
        <v>0</v>
      </c>
      <c r="E294" s="6" t="str">
        <f t="shared" si="16"/>
        <v/>
      </c>
      <c r="F294" s="5">
        <v>0.10836999999999999</v>
      </c>
      <c r="G294" s="5">
        <v>0</v>
      </c>
      <c r="H294" s="6">
        <f t="shared" si="17"/>
        <v>-1</v>
      </c>
      <c r="I294" s="5">
        <v>4.9790000000000001E-2</v>
      </c>
      <c r="J294" s="6">
        <f t="shared" si="18"/>
        <v>-1</v>
      </c>
      <c r="K294" s="5">
        <v>0.10836999999999999</v>
      </c>
      <c r="L294" s="5">
        <v>4.9790000000000001E-2</v>
      </c>
      <c r="M294" s="6">
        <f t="shared" si="19"/>
        <v>-0.54055550429085542</v>
      </c>
    </row>
    <row r="295" spans="1:13" x14ac:dyDescent="0.2">
      <c r="A295" s="1" t="s">
        <v>17</v>
      </c>
      <c r="B295" s="1" t="s">
        <v>46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21.783899999999999</v>
      </c>
      <c r="J295" s="6">
        <f t="shared" si="18"/>
        <v>-1</v>
      </c>
      <c r="K295" s="5">
        <v>3.7761900000000002</v>
      </c>
      <c r="L295" s="5">
        <v>21.783899999999999</v>
      </c>
      <c r="M295" s="6">
        <f t="shared" si="19"/>
        <v>4.7687510427176596</v>
      </c>
    </row>
    <row r="296" spans="1:13" x14ac:dyDescent="0.2">
      <c r="A296" s="1" t="s">
        <v>18</v>
      </c>
      <c r="B296" s="1" t="s">
        <v>46</v>
      </c>
      <c r="C296" s="5">
        <v>0</v>
      </c>
      <c r="D296" s="5">
        <v>0</v>
      </c>
      <c r="E296" s="6" t="str">
        <f t="shared" si="16"/>
        <v/>
      </c>
      <c r="F296" s="5">
        <v>9.8254199999999994</v>
      </c>
      <c r="G296" s="5">
        <v>0</v>
      </c>
      <c r="H296" s="6">
        <f t="shared" si="17"/>
        <v>-1</v>
      </c>
      <c r="I296" s="5">
        <v>0</v>
      </c>
      <c r="J296" s="6" t="str">
        <f t="shared" si="18"/>
        <v/>
      </c>
      <c r="K296" s="5">
        <v>9.8254199999999994</v>
      </c>
      <c r="L296" s="5">
        <v>1.79701</v>
      </c>
      <c r="M296" s="6">
        <f t="shared" si="19"/>
        <v>-0.81710603719739205</v>
      </c>
    </row>
    <row r="297" spans="1:13" x14ac:dyDescent="0.2">
      <c r="A297" s="1" t="s">
        <v>19</v>
      </c>
      <c r="B297" s="1" t="s">
        <v>46</v>
      </c>
      <c r="C297" s="5">
        <v>0</v>
      </c>
      <c r="D297" s="5">
        <v>0</v>
      </c>
      <c r="E297" s="6" t="str">
        <f t="shared" si="16"/>
        <v/>
      </c>
      <c r="F297" s="5">
        <v>9.7336600000000004</v>
      </c>
      <c r="G297" s="5">
        <v>18.28558</v>
      </c>
      <c r="H297" s="6">
        <f t="shared" si="17"/>
        <v>0.87859243080197991</v>
      </c>
      <c r="I297" s="5">
        <v>37.655079999999998</v>
      </c>
      <c r="J297" s="6">
        <f t="shared" si="18"/>
        <v>-0.51439274594556694</v>
      </c>
      <c r="K297" s="5">
        <v>107.9273</v>
      </c>
      <c r="L297" s="5">
        <v>93.405199999999994</v>
      </c>
      <c r="M297" s="6">
        <f t="shared" si="19"/>
        <v>-0.13455446397714022</v>
      </c>
    </row>
    <row r="298" spans="1:13" x14ac:dyDescent="0.2">
      <c r="A298" s="1" t="s">
        <v>20</v>
      </c>
      <c r="B298" s="1" t="s">
        <v>46</v>
      </c>
      <c r="C298" s="5">
        <v>0</v>
      </c>
      <c r="D298" s="5">
        <v>0</v>
      </c>
      <c r="E298" s="6" t="str">
        <f t="shared" si="16"/>
        <v/>
      </c>
      <c r="F298" s="5">
        <v>92.753820000000005</v>
      </c>
      <c r="G298" s="5">
        <v>54.267679999999999</v>
      </c>
      <c r="H298" s="6">
        <f t="shared" si="17"/>
        <v>-0.41492781645003951</v>
      </c>
      <c r="I298" s="5">
        <v>46.825279999999999</v>
      </c>
      <c r="J298" s="6">
        <f t="shared" si="18"/>
        <v>0.15893978637180606</v>
      </c>
      <c r="K298" s="5">
        <v>362.72919999999999</v>
      </c>
      <c r="L298" s="5">
        <v>165.07328999999999</v>
      </c>
      <c r="M298" s="6">
        <f t="shared" si="19"/>
        <v>-0.54491314732864082</v>
      </c>
    </row>
    <row r="299" spans="1:13" x14ac:dyDescent="0.2">
      <c r="A299" s="1" t="s">
        <v>21</v>
      </c>
      <c r="B299" s="1" t="s">
        <v>46</v>
      </c>
      <c r="C299" s="5">
        <v>0</v>
      </c>
      <c r="D299" s="5">
        <v>0</v>
      </c>
      <c r="E299" s="6" t="str">
        <f t="shared" si="16"/>
        <v/>
      </c>
      <c r="F299" s="5">
        <v>1.7976300000000001</v>
      </c>
      <c r="G299" s="5">
        <v>0</v>
      </c>
      <c r="H299" s="6">
        <f t="shared" si="17"/>
        <v>-1</v>
      </c>
      <c r="I299" s="5">
        <v>0</v>
      </c>
      <c r="J299" s="6" t="str">
        <f t="shared" si="18"/>
        <v/>
      </c>
      <c r="K299" s="5">
        <v>1.7976300000000001</v>
      </c>
      <c r="L299" s="5">
        <v>0.37598999999999999</v>
      </c>
      <c r="M299" s="6">
        <f t="shared" si="19"/>
        <v>-0.79084127434455365</v>
      </c>
    </row>
    <row r="300" spans="1:13" x14ac:dyDescent="0.2">
      <c r="A300" s="1" t="s">
        <v>22</v>
      </c>
      <c r="B300" s="1" t="s">
        <v>46</v>
      </c>
      <c r="C300" s="5">
        <v>0</v>
      </c>
      <c r="D300" s="5">
        <v>0</v>
      </c>
      <c r="E300" s="6" t="str">
        <f t="shared" si="16"/>
        <v/>
      </c>
      <c r="F300" s="5">
        <v>0</v>
      </c>
      <c r="G300" s="5">
        <v>0</v>
      </c>
      <c r="H300" s="6" t="str">
        <f t="shared" si="17"/>
        <v/>
      </c>
      <c r="I300" s="5">
        <v>0</v>
      </c>
      <c r="J300" s="6" t="str">
        <f t="shared" si="18"/>
        <v/>
      </c>
      <c r="K300" s="5">
        <v>3.3271799999999998</v>
      </c>
      <c r="L300" s="5">
        <v>0</v>
      </c>
      <c r="M300" s="6">
        <f t="shared" si="19"/>
        <v>-1</v>
      </c>
    </row>
    <row r="301" spans="1:13" x14ac:dyDescent="0.2">
      <c r="A301" s="1" t="s">
        <v>23</v>
      </c>
      <c r="B301" s="1" t="s">
        <v>46</v>
      </c>
      <c r="C301" s="5">
        <v>0</v>
      </c>
      <c r="D301" s="5">
        <v>0</v>
      </c>
      <c r="E301" s="6" t="str">
        <f t="shared" si="16"/>
        <v/>
      </c>
      <c r="F301" s="5">
        <v>19.385999999999999</v>
      </c>
      <c r="G301" s="5">
        <v>0</v>
      </c>
      <c r="H301" s="6">
        <f t="shared" si="17"/>
        <v>-1</v>
      </c>
      <c r="I301" s="5">
        <v>0</v>
      </c>
      <c r="J301" s="6" t="str">
        <f t="shared" si="18"/>
        <v/>
      </c>
      <c r="K301" s="5">
        <v>70.264849999999996</v>
      </c>
      <c r="L301" s="5">
        <v>1.0584800000000001</v>
      </c>
      <c r="M301" s="6">
        <f t="shared" si="19"/>
        <v>-0.98493585341746259</v>
      </c>
    </row>
    <row r="302" spans="1:13" x14ac:dyDescent="0.2">
      <c r="A302" s="1" t="s">
        <v>24</v>
      </c>
      <c r="B302" s="1" t="s">
        <v>46</v>
      </c>
      <c r="C302" s="5">
        <v>0</v>
      </c>
      <c r="D302" s="5">
        <v>0</v>
      </c>
      <c r="E302" s="6" t="str">
        <f t="shared" si="16"/>
        <v/>
      </c>
      <c r="F302" s="5">
        <v>0</v>
      </c>
      <c r="G302" s="5">
        <v>5.13</v>
      </c>
      <c r="H302" s="6" t="str">
        <f t="shared" si="17"/>
        <v/>
      </c>
      <c r="I302" s="5">
        <v>0</v>
      </c>
      <c r="J302" s="6" t="str">
        <f t="shared" si="18"/>
        <v/>
      </c>
      <c r="K302" s="5">
        <v>0</v>
      </c>
      <c r="L302" s="5">
        <v>5.13</v>
      </c>
      <c r="M302" s="6" t="str">
        <f t="shared" si="19"/>
        <v/>
      </c>
    </row>
    <row r="303" spans="1:13" x14ac:dyDescent="0.2">
      <c r="A303" s="1" t="s">
        <v>25</v>
      </c>
      <c r="B303" s="1" t="s">
        <v>46</v>
      </c>
      <c r="C303" s="5">
        <v>0</v>
      </c>
      <c r="D303" s="5">
        <v>1.0519700000000001</v>
      </c>
      <c r="E303" s="6" t="str">
        <f t="shared" si="16"/>
        <v/>
      </c>
      <c r="F303" s="5">
        <v>466.17675000000003</v>
      </c>
      <c r="G303" s="5">
        <v>145.47309000000001</v>
      </c>
      <c r="H303" s="6">
        <f t="shared" si="17"/>
        <v>-0.68794434728887699</v>
      </c>
      <c r="I303" s="5">
        <v>130.32216</v>
      </c>
      <c r="J303" s="6">
        <f t="shared" si="18"/>
        <v>0.11625751138563101</v>
      </c>
      <c r="K303" s="5">
        <v>1372.89075</v>
      </c>
      <c r="L303" s="5">
        <v>699.99986999999999</v>
      </c>
      <c r="M303" s="6">
        <f t="shared" si="19"/>
        <v>-0.49012704033441845</v>
      </c>
    </row>
    <row r="304" spans="1:13" x14ac:dyDescent="0.2">
      <c r="A304" s="1" t="s">
        <v>27</v>
      </c>
      <c r="B304" s="1" t="s">
        <v>46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23.791360000000001</v>
      </c>
      <c r="H304" s="6" t="str">
        <f t="shared" si="17"/>
        <v/>
      </c>
      <c r="I304" s="5">
        <v>28.302299999999999</v>
      </c>
      <c r="J304" s="6">
        <f t="shared" si="18"/>
        <v>-0.15938421965705962</v>
      </c>
      <c r="K304" s="5">
        <v>0.34377000000000002</v>
      </c>
      <c r="L304" s="5">
        <v>112.21708</v>
      </c>
      <c r="M304" s="6">
        <f t="shared" si="19"/>
        <v>325.43069494138518</v>
      </c>
    </row>
    <row r="305" spans="1:13" x14ac:dyDescent="0.2">
      <c r="A305" s="1" t="s">
        <v>28</v>
      </c>
      <c r="B305" s="1" t="s">
        <v>46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0</v>
      </c>
      <c r="H305" s="6" t="str">
        <f t="shared" si="17"/>
        <v/>
      </c>
      <c r="I305" s="5">
        <v>0</v>
      </c>
      <c r="J305" s="6" t="str">
        <f t="shared" si="18"/>
        <v/>
      </c>
      <c r="K305" s="5">
        <v>0</v>
      </c>
      <c r="L305" s="5">
        <v>0</v>
      </c>
      <c r="M305" s="6" t="str">
        <f t="shared" si="19"/>
        <v/>
      </c>
    </row>
    <row r="306" spans="1:13" x14ac:dyDescent="0.2">
      <c r="A306" s="1" t="s">
        <v>30</v>
      </c>
      <c r="B306" s="1" t="s">
        <v>46</v>
      </c>
      <c r="C306" s="5">
        <v>0</v>
      </c>
      <c r="D306" s="5">
        <v>0</v>
      </c>
      <c r="E306" s="6" t="str">
        <f t="shared" si="16"/>
        <v/>
      </c>
      <c r="F306" s="5">
        <v>13.661759999999999</v>
      </c>
      <c r="G306" s="5">
        <v>0.13377</v>
      </c>
      <c r="H306" s="6">
        <f t="shared" si="17"/>
        <v>-0.99020843580914908</v>
      </c>
      <c r="I306" s="5">
        <v>0.38129000000000002</v>
      </c>
      <c r="J306" s="6">
        <f t="shared" si="18"/>
        <v>-0.64916467780429599</v>
      </c>
      <c r="K306" s="5">
        <v>101.85890000000001</v>
      </c>
      <c r="L306" s="5">
        <v>0.51505999999999996</v>
      </c>
      <c r="M306" s="6">
        <f t="shared" si="19"/>
        <v>-0.99494339718964175</v>
      </c>
    </row>
    <row r="307" spans="1:13" x14ac:dyDescent="0.2">
      <c r="A307" s="1" t="s">
        <v>32</v>
      </c>
      <c r="B307" s="1" t="s">
        <v>46</v>
      </c>
      <c r="C307" s="5">
        <v>0</v>
      </c>
      <c r="D307" s="5">
        <v>0</v>
      </c>
      <c r="E307" s="6" t="str">
        <f t="shared" si="16"/>
        <v/>
      </c>
      <c r="F307" s="5">
        <v>0</v>
      </c>
      <c r="G307" s="5">
        <v>0</v>
      </c>
      <c r="H307" s="6" t="str">
        <f t="shared" si="17"/>
        <v/>
      </c>
      <c r="I307" s="5">
        <v>0</v>
      </c>
      <c r="J307" s="6" t="str">
        <f t="shared" si="18"/>
        <v/>
      </c>
      <c r="K307" s="5">
        <v>0</v>
      </c>
      <c r="L307" s="5">
        <v>0</v>
      </c>
      <c r="M307" s="6" t="str">
        <f t="shared" si="19"/>
        <v/>
      </c>
    </row>
    <row r="308" spans="1:13" x14ac:dyDescent="0.2">
      <c r="A308" s="2" t="s">
        <v>33</v>
      </c>
      <c r="B308" s="2" t="s">
        <v>46</v>
      </c>
      <c r="C308" s="7">
        <v>0</v>
      </c>
      <c r="D308" s="7">
        <v>7.1847799999999999</v>
      </c>
      <c r="E308" s="8" t="str">
        <f t="shared" si="16"/>
        <v/>
      </c>
      <c r="F308" s="7">
        <v>876.77878999999996</v>
      </c>
      <c r="G308" s="7">
        <v>735.14868999999999</v>
      </c>
      <c r="H308" s="8">
        <f t="shared" si="17"/>
        <v>-0.16153458730451264</v>
      </c>
      <c r="I308" s="7">
        <v>868.46092999999996</v>
      </c>
      <c r="J308" s="8">
        <f t="shared" si="18"/>
        <v>-0.1535040154310684</v>
      </c>
      <c r="K308" s="7">
        <v>3722.5749599999999</v>
      </c>
      <c r="L308" s="7">
        <v>3753.9218599999999</v>
      </c>
      <c r="M308" s="8">
        <f t="shared" si="19"/>
        <v>8.4207572276797649E-3</v>
      </c>
    </row>
    <row r="309" spans="1:13" x14ac:dyDescent="0.2">
      <c r="A309" s="1" t="s">
        <v>7</v>
      </c>
      <c r="B309" s="1" t="s">
        <v>47</v>
      </c>
      <c r="C309" s="5">
        <v>0</v>
      </c>
      <c r="D309" s="5">
        <v>0</v>
      </c>
      <c r="E309" s="6" t="str">
        <f t="shared" si="16"/>
        <v/>
      </c>
      <c r="F309" s="5">
        <v>409.20184999999998</v>
      </c>
      <c r="G309" s="5">
        <v>58.388199999999998</v>
      </c>
      <c r="H309" s="6">
        <f t="shared" si="17"/>
        <v>-0.85731198429332611</v>
      </c>
      <c r="I309" s="5">
        <v>129.97865999999999</v>
      </c>
      <c r="J309" s="6">
        <f t="shared" si="18"/>
        <v>-0.55078625983680707</v>
      </c>
      <c r="K309" s="5">
        <v>2105.81041</v>
      </c>
      <c r="L309" s="5">
        <v>844.49630000000002</v>
      </c>
      <c r="M309" s="6">
        <f t="shared" si="19"/>
        <v>-0.59896850353209152</v>
      </c>
    </row>
    <row r="310" spans="1:13" x14ac:dyDescent="0.2">
      <c r="A310" s="1" t="s">
        <v>9</v>
      </c>
      <c r="B310" s="1" t="s">
        <v>47</v>
      </c>
      <c r="C310" s="5">
        <v>0</v>
      </c>
      <c r="D310" s="5">
        <v>46.972799999999999</v>
      </c>
      <c r="E310" s="6" t="str">
        <f t="shared" si="16"/>
        <v/>
      </c>
      <c r="F310" s="5">
        <v>225.92554000000001</v>
      </c>
      <c r="G310" s="5">
        <v>290.69540999999998</v>
      </c>
      <c r="H310" s="6">
        <f t="shared" si="17"/>
        <v>0.2866867995535165</v>
      </c>
      <c r="I310" s="5">
        <v>191.19514000000001</v>
      </c>
      <c r="J310" s="6">
        <f t="shared" si="18"/>
        <v>0.52041212972254414</v>
      </c>
      <c r="K310" s="5">
        <v>618.18061999999998</v>
      </c>
      <c r="L310" s="5">
        <v>670.46115999999995</v>
      </c>
      <c r="M310" s="6">
        <f t="shared" si="19"/>
        <v>8.4571625684415563E-2</v>
      </c>
    </row>
    <row r="311" spans="1:13" x14ac:dyDescent="0.2">
      <c r="A311" s="1" t="s">
        <v>10</v>
      </c>
      <c r="B311" s="1" t="s">
        <v>47</v>
      </c>
      <c r="C311" s="5">
        <v>0</v>
      </c>
      <c r="D311" s="5">
        <v>0</v>
      </c>
      <c r="E311" s="6" t="str">
        <f t="shared" si="16"/>
        <v/>
      </c>
      <c r="F311" s="5">
        <v>102.98636</v>
      </c>
      <c r="G311" s="5">
        <v>246.04107999999999</v>
      </c>
      <c r="H311" s="6">
        <f t="shared" si="17"/>
        <v>1.3890647266298175</v>
      </c>
      <c r="I311" s="5">
        <v>1.96394</v>
      </c>
      <c r="J311" s="6">
        <f t="shared" si="18"/>
        <v>124.2793262523295</v>
      </c>
      <c r="K311" s="5">
        <v>630.35437999999999</v>
      </c>
      <c r="L311" s="5">
        <v>620.47272999999996</v>
      </c>
      <c r="M311" s="6">
        <f t="shared" si="19"/>
        <v>-1.5676340664119826E-2</v>
      </c>
    </row>
    <row r="312" spans="1:13" x14ac:dyDescent="0.2">
      <c r="A312" s="1" t="s">
        <v>11</v>
      </c>
      <c r="B312" s="1" t="s">
        <v>47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0</v>
      </c>
      <c r="H312" s="6" t="str">
        <f t="shared" si="17"/>
        <v/>
      </c>
      <c r="I312" s="5">
        <v>0</v>
      </c>
      <c r="J312" s="6" t="str">
        <f t="shared" si="18"/>
        <v/>
      </c>
      <c r="K312" s="5">
        <v>0</v>
      </c>
      <c r="L312" s="5">
        <v>0</v>
      </c>
      <c r="M312" s="6" t="str">
        <f t="shared" si="19"/>
        <v/>
      </c>
    </row>
    <row r="313" spans="1:13" x14ac:dyDescent="0.2">
      <c r="A313" s="1" t="s">
        <v>13</v>
      </c>
      <c r="B313" s="1" t="s">
        <v>47</v>
      </c>
      <c r="C313" s="5">
        <v>0</v>
      </c>
      <c r="D313" s="5">
        <v>0</v>
      </c>
      <c r="E313" s="6" t="str">
        <f t="shared" ref="E313:E374" si="20">IF(C313=0,"",(D313/C313-1))</f>
        <v/>
      </c>
      <c r="F313" s="5">
        <v>6.6660300000000001</v>
      </c>
      <c r="G313" s="5">
        <v>0</v>
      </c>
      <c r="H313" s="6">
        <f t="shared" ref="H313:H374" si="21">IF(F313=0,"",(G313/F313-1))</f>
        <v>-1</v>
      </c>
      <c r="I313" s="5">
        <v>33.825040000000001</v>
      </c>
      <c r="J313" s="6">
        <f t="shared" ref="J313:J374" si="22">IF(I313=0,"",(G313/I313-1))</f>
        <v>-1</v>
      </c>
      <c r="K313" s="5">
        <v>26.462260000000001</v>
      </c>
      <c r="L313" s="5">
        <v>33.825040000000001</v>
      </c>
      <c r="M313" s="6">
        <f t="shared" ref="M313:M374" si="23">IF(K313=0,"",(L313/K313-1))</f>
        <v>0.27823700621186553</v>
      </c>
    </row>
    <row r="314" spans="1:13" x14ac:dyDescent="0.2">
      <c r="A314" s="1" t="s">
        <v>14</v>
      </c>
      <c r="B314" s="1" t="s">
        <v>47</v>
      </c>
      <c r="C314" s="5">
        <v>0</v>
      </c>
      <c r="D314" s="5">
        <v>0</v>
      </c>
      <c r="E314" s="6" t="str">
        <f t="shared" si="20"/>
        <v/>
      </c>
      <c r="F314" s="5">
        <v>1.33</v>
      </c>
      <c r="G314" s="5">
        <v>0</v>
      </c>
      <c r="H314" s="6">
        <f t="shared" si="21"/>
        <v>-1</v>
      </c>
      <c r="I314" s="5">
        <v>0</v>
      </c>
      <c r="J314" s="6" t="str">
        <f t="shared" si="22"/>
        <v/>
      </c>
      <c r="K314" s="5">
        <v>1.33</v>
      </c>
      <c r="L314" s="5">
        <v>0</v>
      </c>
      <c r="M314" s="6">
        <f t="shared" si="23"/>
        <v>-1</v>
      </c>
    </row>
    <row r="315" spans="1:13" x14ac:dyDescent="0.2">
      <c r="A315" s="1" t="s">
        <v>16</v>
      </c>
      <c r="B315" s="1" t="s">
        <v>47</v>
      </c>
      <c r="C315" s="5">
        <v>0</v>
      </c>
      <c r="D315" s="5">
        <v>0</v>
      </c>
      <c r="E315" s="6" t="str">
        <f t="shared" si="20"/>
        <v/>
      </c>
      <c r="F315" s="5">
        <v>0</v>
      </c>
      <c r="G315" s="5">
        <v>8.1546500000000002</v>
      </c>
      <c r="H315" s="6" t="str">
        <f t="shared" si="21"/>
        <v/>
      </c>
      <c r="I315" s="5">
        <v>56.826509999999999</v>
      </c>
      <c r="J315" s="6">
        <f t="shared" si="22"/>
        <v>-0.85649919377417338</v>
      </c>
      <c r="K315" s="5">
        <v>0</v>
      </c>
      <c r="L315" s="5">
        <v>346.17347999999998</v>
      </c>
      <c r="M315" s="6" t="str">
        <f t="shared" si="23"/>
        <v/>
      </c>
    </row>
    <row r="316" spans="1:13" x14ac:dyDescent="0.2">
      <c r="A316" s="1" t="s">
        <v>17</v>
      </c>
      <c r="B316" s="1" t="s">
        <v>47</v>
      </c>
      <c r="C316" s="5">
        <v>0</v>
      </c>
      <c r="D316" s="5">
        <v>0</v>
      </c>
      <c r="E316" s="6" t="str">
        <f t="shared" si="20"/>
        <v/>
      </c>
      <c r="F316" s="5">
        <v>6.61</v>
      </c>
      <c r="G316" s="5">
        <v>0</v>
      </c>
      <c r="H316" s="6">
        <f t="shared" si="21"/>
        <v>-1</v>
      </c>
      <c r="I316" s="5">
        <v>7.8079999999999997E-2</v>
      </c>
      <c r="J316" s="6">
        <f t="shared" si="22"/>
        <v>-1</v>
      </c>
      <c r="K316" s="5">
        <v>887.36702000000002</v>
      </c>
      <c r="L316" s="5">
        <v>126.9062</v>
      </c>
      <c r="M316" s="6">
        <f t="shared" si="23"/>
        <v>-0.85698566980774205</v>
      </c>
    </row>
    <row r="317" spans="1:13" x14ac:dyDescent="0.2">
      <c r="A317" s="1" t="s">
        <v>18</v>
      </c>
      <c r="B317" s="1" t="s">
        <v>47</v>
      </c>
      <c r="C317" s="5">
        <v>0</v>
      </c>
      <c r="D317" s="5">
        <v>44</v>
      </c>
      <c r="E317" s="6" t="str">
        <f t="shared" si="20"/>
        <v/>
      </c>
      <c r="F317" s="5">
        <v>303.62900000000002</v>
      </c>
      <c r="G317" s="5">
        <v>46.126730000000002</v>
      </c>
      <c r="H317" s="6">
        <f t="shared" si="21"/>
        <v>-0.84808193551999311</v>
      </c>
      <c r="I317" s="5">
        <v>258.45</v>
      </c>
      <c r="J317" s="6">
        <f t="shared" si="22"/>
        <v>-0.82152551750822211</v>
      </c>
      <c r="K317" s="5">
        <v>761.30165</v>
      </c>
      <c r="L317" s="5">
        <v>1485.55927</v>
      </c>
      <c r="M317" s="6">
        <f t="shared" si="23"/>
        <v>0.951341193073731</v>
      </c>
    </row>
    <row r="318" spans="1:13" x14ac:dyDescent="0.2">
      <c r="A318" s="1" t="s">
        <v>19</v>
      </c>
      <c r="B318" s="1" t="s">
        <v>47</v>
      </c>
      <c r="C318" s="5">
        <v>0</v>
      </c>
      <c r="D318" s="5">
        <v>0</v>
      </c>
      <c r="E318" s="6" t="str">
        <f t="shared" si="20"/>
        <v/>
      </c>
      <c r="F318" s="5">
        <v>73.983519999999999</v>
      </c>
      <c r="G318" s="5">
        <v>6.0217099999999997</v>
      </c>
      <c r="H318" s="6">
        <f t="shared" si="21"/>
        <v>-0.91860741419170111</v>
      </c>
      <c r="I318" s="5">
        <v>84.368570000000005</v>
      </c>
      <c r="J318" s="6">
        <f t="shared" si="22"/>
        <v>-0.92862614596881277</v>
      </c>
      <c r="K318" s="5">
        <v>1096.2509</v>
      </c>
      <c r="L318" s="5">
        <v>167.79574</v>
      </c>
      <c r="M318" s="6">
        <f t="shared" si="23"/>
        <v>-0.84693673683643045</v>
      </c>
    </row>
    <row r="319" spans="1:13" x14ac:dyDescent="0.2">
      <c r="A319" s="1" t="s">
        <v>20</v>
      </c>
      <c r="B319" s="1" t="s">
        <v>47</v>
      </c>
      <c r="C319" s="5">
        <v>0</v>
      </c>
      <c r="D319" s="5">
        <v>6.8045200000000001</v>
      </c>
      <c r="E319" s="6" t="str">
        <f t="shared" si="20"/>
        <v/>
      </c>
      <c r="F319" s="5">
        <v>127.94708</v>
      </c>
      <c r="G319" s="5">
        <v>126.73529000000001</v>
      </c>
      <c r="H319" s="6">
        <f t="shared" si="21"/>
        <v>-9.4710250519198791E-3</v>
      </c>
      <c r="I319" s="5">
        <v>330.14706999999999</v>
      </c>
      <c r="J319" s="6">
        <f t="shared" si="22"/>
        <v>-0.61612474707105536</v>
      </c>
      <c r="K319" s="5">
        <v>908.05202999999995</v>
      </c>
      <c r="L319" s="5">
        <v>1187.19623</v>
      </c>
      <c r="M319" s="6">
        <f t="shared" si="23"/>
        <v>0.30740991790965988</v>
      </c>
    </row>
    <row r="320" spans="1:13" x14ac:dyDescent="0.2">
      <c r="A320" s="1" t="s">
        <v>21</v>
      </c>
      <c r="B320" s="1" t="s">
        <v>47</v>
      </c>
      <c r="C320" s="5">
        <v>0</v>
      </c>
      <c r="D320" s="5">
        <v>0</v>
      </c>
      <c r="E320" s="6" t="str">
        <f t="shared" si="20"/>
        <v/>
      </c>
      <c r="F320" s="5">
        <v>2.8</v>
      </c>
      <c r="G320" s="5">
        <v>0</v>
      </c>
      <c r="H320" s="6">
        <f t="shared" si="21"/>
        <v>-1</v>
      </c>
      <c r="I320" s="5">
        <v>0</v>
      </c>
      <c r="J320" s="6" t="str">
        <f t="shared" si="22"/>
        <v/>
      </c>
      <c r="K320" s="5">
        <v>2.8</v>
      </c>
      <c r="L320" s="5">
        <v>0</v>
      </c>
      <c r="M320" s="6">
        <f t="shared" si="23"/>
        <v>-1</v>
      </c>
    </row>
    <row r="321" spans="1:13" x14ac:dyDescent="0.2">
      <c r="A321" s="1" t="s">
        <v>22</v>
      </c>
      <c r="B321" s="1" t="s">
        <v>47</v>
      </c>
      <c r="C321" s="5">
        <v>0</v>
      </c>
      <c r="D321" s="5">
        <v>46.101239999999997</v>
      </c>
      <c r="E321" s="6" t="str">
        <f t="shared" si="20"/>
        <v/>
      </c>
      <c r="F321" s="5">
        <v>641.8152</v>
      </c>
      <c r="G321" s="5">
        <v>747.13004000000001</v>
      </c>
      <c r="H321" s="6">
        <f t="shared" si="21"/>
        <v>0.16408903996041224</v>
      </c>
      <c r="I321" s="5">
        <v>615.71749999999997</v>
      </c>
      <c r="J321" s="6">
        <f t="shared" si="22"/>
        <v>0.21342992524981019</v>
      </c>
      <c r="K321" s="5">
        <v>3339.4129200000002</v>
      </c>
      <c r="L321" s="5">
        <v>2568.6875700000001</v>
      </c>
      <c r="M321" s="6">
        <f t="shared" si="23"/>
        <v>-0.23079666051001568</v>
      </c>
    </row>
    <row r="322" spans="1:13" x14ac:dyDescent="0.2">
      <c r="A322" s="1" t="s">
        <v>23</v>
      </c>
      <c r="B322" s="1" t="s">
        <v>47</v>
      </c>
      <c r="C322" s="5">
        <v>0</v>
      </c>
      <c r="D322" s="5">
        <v>26.247409999999999</v>
      </c>
      <c r="E322" s="6" t="str">
        <f t="shared" si="20"/>
        <v/>
      </c>
      <c r="F322" s="5">
        <v>25.17323</v>
      </c>
      <c r="G322" s="5">
        <v>129.21773999999999</v>
      </c>
      <c r="H322" s="6">
        <f t="shared" si="21"/>
        <v>4.133141039111786</v>
      </c>
      <c r="I322" s="5">
        <v>39.670340000000003</v>
      </c>
      <c r="J322" s="6">
        <f t="shared" si="22"/>
        <v>2.2572884427005158</v>
      </c>
      <c r="K322" s="5">
        <v>261.75893000000002</v>
      </c>
      <c r="L322" s="5">
        <v>586.83668999999998</v>
      </c>
      <c r="M322" s="6">
        <f t="shared" si="23"/>
        <v>1.2418974970596035</v>
      </c>
    </row>
    <row r="323" spans="1:13" x14ac:dyDescent="0.2">
      <c r="A323" s="1" t="s">
        <v>24</v>
      </c>
      <c r="B323" s="1" t="s">
        <v>47</v>
      </c>
      <c r="C323" s="5">
        <v>0</v>
      </c>
      <c r="D323" s="5">
        <v>11.0448</v>
      </c>
      <c r="E323" s="6" t="str">
        <f t="shared" si="20"/>
        <v/>
      </c>
      <c r="F323" s="5">
        <v>0</v>
      </c>
      <c r="G323" s="5">
        <v>118.18895999999999</v>
      </c>
      <c r="H323" s="6" t="str">
        <f t="shared" si="21"/>
        <v/>
      </c>
      <c r="I323" s="5">
        <v>52.467350000000003</v>
      </c>
      <c r="J323" s="6">
        <f t="shared" si="22"/>
        <v>1.2526192003217238</v>
      </c>
      <c r="K323" s="5">
        <v>3.72316</v>
      </c>
      <c r="L323" s="5">
        <v>223.52385000000001</v>
      </c>
      <c r="M323" s="6">
        <f t="shared" si="23"/>
        <v>59.036058079695742</v>
      </c>
    </row>
    <row r="324" spans="1:13" x14ac:dyDescent="0.2">
      <c r="A324" s="1" t="s">
        <v>25</v>
      </c>
      <c r="B324" s="1" t="s">
        <v>47</v>
      </c>
      <c r="C324" s="5">
        <v>0</v>
      </c>
      <c r="D324" s="5">
        <v>0</v>
      </c>
      <c r="E324" s="6" t="str">
        <f t="shared" si="20"/>
        <v/>
      </c>
      <c r="F324" s="5">
        <v>72.009979999999999</v>
      </c>
      <c r="G324" s="5">
        <v>85.241209999999995</v>
      </c>
      <c r="H324" s="6">
        <f t="shared" si="21"/>
        <v>0.18374161470396189</v>
      </c>
      <c r="I324" s="5">
        <v>0</v>
      </c>
      <c r="J324" s="6" t="str">
        <f t="shared" si="22"/>
        <v/>
      </c>
      <c r="K324" s="5">
        <v>220.28802999999999</v>
      </c>
      <c r="L324" s="5">
        <v>254.31066000000001</v>
      </c>
      <c r="M324" s="6">
        <f t="shared" si="23"/>
        <v>0.15444611311835699</v>
      </c>
    </row>
    <row r="325" spans="1:13" x14ac:dyDescent="0.2">
      <c r="A325" s="1" t="s">
        <v>26</v>
      </c>
      <c r="B325" s="1" t="s">
        <v>47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67.910640000000001</v>
      </c>
      <c r="H325" s="6" t="str">
        <f t="shared" si="21"/>
        <v/>
      </c>
      <c r="I325" s="5">
        <v>0</v>
      </c>
      <c r="J325" s="6" t="str">
        <f t="shared" si="22"/>
        <v/>
      </c>
      <c r="K325" s="5">
        <v>0</v>
      </c>
      <c r="L325" s="5">
        <v>67.910640000000001</v>
      </c>
      <c r="M325" s="6" t="str">
        <f t="shared" si="23"/>
        <v/>
      </c>
    </row>
    <row r="326" spans="1:13" x14ac:dyDescent="0.2">
      <c r="A326" s="1" t="s">
        <v>27</v>
      </c>
      <c r="B326" s="1" t="s">
        <v>47</v>
      </c>
      <c r="C326" s="5">
        <v>0</v>
      </c>
      <c r="D326" s="5">
        <v>0</v>
      </c>
      <c r="E326" s="6" t="str">
        <f t="shared" si="20"/>
        <v/>
      </c>
      <c r="F326" s="5">
        <v>7.6528400000000003</v>
      </c>
      <c r="G326" s="5">
        <v>201.53790000000001</v>
      </c>
      <c r="H326" s="6">
        <f t="shared" si="21"/>
        <v>25.335046858421187</v>
      </c>
      <c r="I326" s="5">
        <v>2.2743699999999998</v>
      </c>
      <c r="J326" s="6">
        <f t="shared" si="22"/>
        <v>87.612626793353769</v>
      </c>
      <c r="K326" s="5">
        <v>111.95547999999999</v>
      </c>
      <c r="L326" s="5">
        <v>503.19072999999997</v>
      </c>
      <c r="M326" s="6">
        <f t="shared" si="23"/>
        <v>3.4945609629827858</v>
      </c>
    </row>
    <row r="327" spans="1:13" x14ac:dyDescent="0.2">
      <c r="A327" s="1" t="s">
        <v>28</v>
      </c>
      <c r="B327" s="1" t="s">
        <v>47</v>
      </c>
      <c r="C327" s="5">
        <v>0</v>
      </c>
      <c r="D327" s="5">
        <v>0</v>
      </c>
      <c r="E327" s="6" t="str">
        <f t="shared" si="20"/>
        <v/>
      </c>
      <c r="F327" s="5">
        <v>0</v>
      </c>
      <c r="G327" s="5">
        <v>0</v>
      </c>
      <c r="H327" s="6" t="str">
        <f t="shared" si="21"/>
        <v/>
      </c>
      <c r="I327" s="5">
        <v>0</v>
      </c>
      <c r="J327" s="6" t="str">
        <f t="shared" si="22"/>
        <v/>
      </c>
      <c r="K327" s="5">
        <v>0</v>
      </c>
      <c r="L327" s="5">
        <v>0</v>
      </c>
      <c r="M327" s="6" t="str">
        <f t="shared" si="23"/>
        <v/>
      </c>
    </row>
    <row r="328" spans="1:13" x14ac:dyDescent="0.2">
      <c r="A328" s="1" t="s">
        <v>30</v>
      </c>
      <c r="B328" s="1" t="s">
        <v>47</v>
      </c>
      <c r="C328" s="5">
        <v>0</v>
      </c>
      <c r="D328" s="5">
        <v>0</v>
      </c>
      <c r="E328" s="6" t="str">
        <f t="shared" si="20"/>
        <v/>
      </c>
      <c r="F328" s="5">
        <v>0</v>
      </c>
      <c r="G328" s="5">
        <v>0.35261999999999999</v>
      </c>
      <c r="H328" s="6" t="str">
        <f t="shared" si="21"/>
        <v/>
      </c>
      <c r="I328" s="5">
        <v>0.37220999999999999</v>
      </c>
      <c r="J328" s="6">
        <f t="shared" si="22"/>
        <v>-5.2631578947368363E-2</v>
      </c>
      <c r="K328" s="5">
        <v>27.75168</v>
      </c>
      <c r="L328" s="5">
        <v>0.78483000000000003</v>
      </c>
      <c r="M328" s="6">
        <f t="shared" si="23"/>
        <v>-0.9717195499515705</v>
      </c>
    </row>
    <row r="329" spans="1:13" x14ac:dyDescent="0.2">
      <c r="A329" s="1" t="s">
        <v>31</v>
      </c>
      <c r="B329" s="1" t="s">
        <v>47</v>
      </c>
      <c r="C329" s="5">
        <v>0</v>
      </c>
      <c r="D329" s="5">
        <v>0</v>
      </c>
      <c r="E329" s="6" t="str">
        <f t="shared" si="20"/>
        <v/>
      </c>
      <c r="F329" s="5">
        <v>0</v>
      </c>
      <c r="G329" s="5">
        <v>178.125</v>
      </c>
      <c r="H329" s="6" t="str">
        <f t="shared" si="21"/>
        <v/>
      </c>
      <c r="I329" s="5">
        <v>171</v>
      </c>
      <c r="J329" s="6">
        <f t="shared" si="22"/>
        <v>4.1666666666666741E-2</v>
      </c>
      <c r="K329" s="5">
        <v>182.875</v>
      </c>
      <c r="L329" s="5">
        <v>539.125</v>
      </c>
      <c r="M329" s="6">
        <f t="shared" si="23"/>
        <v>1.948051948051948</v>
      </c>
    </row>
    <row r="330" spans="1:13" x14ac:dyDescent="0.2">
      <c r="A330" s="1" t="s">
        <v>32</v>
      </c>
      <c r="B330" s="1" t="s">
        <v>47</v>
      </c>
      <c r="C330" s="5">
        <v>0</v>
      </c>
      <c r="D330" s="5">
        <v>0</v>
      </c>
      <c r="E330" s="6" t="str">
        <f t="shared" si="20"/>
        <v/>
      </c>
      <c r="F330" s="5">
        <v>121.91092</v>
      </c>
      <c r="G330" s="5">
        <v>59.103999999999999</v>
      </c>
      <c r="H330" s="6">
        <f t="shared" si="21"/>
        <v>-0.51518699063217643</v>
      </c>
      <c r="I330" s="5">
        <v>78.001999999999995</v>
      </c>
      <c r="J330" s="6">
        <f t="shared" si="22"/>
        <v>-0.24227583908104922</v>
      </c>
      <c r="K330" s="5">
        <v>765.98866999999996</v>
      </c>
      <c r="L330" s="5">
        <v>581.93664999999999</v>
      </c>
      <c r="M330" s="6">
        <f t="shared" si="23"/>
        <v>-0.24028034252778174</v>
      </c>
    </row>
    <row r="331" spans="1:13" x14ac:dyDescent="0.2">
      <c r="A331" s="2" t="s">
        <v>33</v>
      </c>
      <c r="B331" s="2" t="s">
        <v>47</v>
      </c>
      <c r="C331" s="7">
        <v>0</v>
      </c>
      <c r="D331" s="7">
        <v>181.17077</v>
      </c>
      <c r="E331" s="8" t="str">
        <f t="shared" si="20"/>
        <v/>
      </c>
      <c r="F331" s="7">
        <v>2129.6415499999998</v>
      </c>
      <c r="G331" s="7">
        <v>2368.97118</v>
      </c>
      <c r="H331" s="8">
        <f t="shared" si="21"/>
        <v>0.11238024070294839</v>
      </c>
      <c r="I331" s="7">
        <v>2046.3367800000001</v>
      </c>
      <c r="J331" s="8">
        <f t="shared" si="22"/>
        <v>0.15766437037797854</v>
      </c>
      <c r="K331" s="7">
        <v>11956.67447</v>
      </c>
      <c r="L331" s="7">
        <v>10809.19277</v>
      </c>
      <c r="M331" s="8">
        <f t="shared" si="23"/>
        <v>-9.5969970820824702E-2</v>
      </c>
    </row>
    <row r="332" spans="1:13" x14ac:dyDescent="0.2">
      <c r="A332" s="1" t="s">
        <v>9</v>
      </c>
      <c r="B332" s="1" t="s">
        <v>48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</v>
      </c>
      <c r="L332" s="5">
        <v>0</v>
      </c>
      <c r="M332" s="6" t="str">
        <f t="shared" si="23"/>
        <v/>
      </c>
    </row>
    <row r="333" spans="1:13" x14ac:dyDescent="0.2">
      <c r="A333" s="1" t="s">
        <v>10</v>
      </c>
      <c r="B333" s="1" t="s">
        <v>48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0</v>
      </c>
      <c r="M333" s="6" t="str">
        <f t="shared" si="23"/>
        <v/>
      </c>
    </row>
    <row r="334" spans="1:13" x14ac:dyDescent="0.2">
      <c r="A334" s="1" t="s">
        <v>12</v>
      </c>
      <c r="B334" s="1" t="s">
        <v>48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</v>
      </c>
      <c r="M334" s="6" t="str">
        <f t="shared" si="23"/>
        <v/>
      </c>
    </row>
    <row r="335" spans="1:13" x14ac:dyDescent="0.2">
      <c r="A335" s="1" t="s">
        <v>13</v>
      </c>
      <c r="B335" s="1" t="s">
        <v>48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0.46196999999999999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0.46196999999999999</v>
      </c>
      <c r="M335" s="6" t="str">
        <f t="shared" si="23"/>
        <v/>
      </c>
    </row>
    <row r="336" spans="1:13" x14ac:dyDescent="0.2">
      <c r="A336" s="1" t="s">
        <v>16</v>
      </c>
      <c r="B336" s="1" t="s">
        <v>48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0.45967000000000002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0.45967000000000002</v>
      </c>
      <c r="M336" s="6" t="str">
        <f t="shared" si="23"/>
        <v/>
      </c>
    </row>
    <row r="337" spans="1:13" x14ac:dyDescent="0.2">
      <c r="A337" s="1" t="s">
        <v>17</v>
      </c>
      <c r="B337" s="1" t="s">
        <v>48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7.0904299999999996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</v>
      </c>
      <c r="L337" s="5">
        <v>7.0904299999999996</v>
      </c>
      <c r="M337" s="6" t="str">
        <f t="shared" si="23"/>
        <v/>
      </c>
    </row>
    <row r="338" spans="1:13" x14ac:dyDescent="0.2">
      <c r="A338" s="1" t="s">
        <v>18</v>
      </c>
      <c r="B338" s="1" t="s">
        <v>48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</v>
      </c>
      <c r="L338" s="5">
        <v>0</v>
      </c>
      <c r="M338" s="6" t="str">
        <f t="shared" si="23"/>
        <v/>
      </c>
    </row>
    <row r="339" spans="1:13" x14ac:dyDescent="0.2">
      <c r="A339" s="1" t="s">
        <v>19</v>
      </c>
      <c r="B339" s="1" t="s">
        <v>48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0</v>
      </c>
      <c r="L339" s="5">
        <v>0</v>
      </c>
      <c r="M339" s="6" t="str">
        <f t="shared" si="23"/>
        <v/>
      </c>
    </row>
    <row r="340" spans="1:13" x14ac:dyDescent="0.2">
      <c r="A340" s="1" t="s">
        <v>20</v>
      </c>
      <c r="B340" s="1" t="s">
        <v>48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2.6309300000000002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4.9657099999999996</v>
      </c>
      <c r="L340" s="5">
        <v>2.6309300000000002</v>
      </c>
      <c r="M340" s="6">
        <f t="shared" si="23"/>
        <v>-0.47018049785428462</v>
      </c>
    </row>
    <row r="341" spans="1:13" x14ac:dyDescent="0.2">
      <c r="A341" s="1" t="s">
        <v>22</v>
      </c>
      <c r="B341" s="1" t="s">
        <v>48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0</v>
      </c>
      <c r="L341" s="5">
        <v>0</v>
      </c>
      <c r="M341" s="6" t="str">
        <f t="shared" si="23"/>
        <v/>
      </c>
    </row>
    <row r="342" spans="1:13" x14ac:dyDescent="0.2">
      <c r="A342" s="1" t="s">
        <v>23</v>
      </c>
      <c r="B342" s="1" t="s">
        <v>48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0.63205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0</v>
      </c>
      <c r="L342" s="5">
        <v>0.63205</v>
      </c>
      <c r="M342" s="6" t="str">
        <f t="shared" si="23"/>
        <v/>
      </c>
    </row>
    <row r="343" spans="1:13" x14ac:dyDescent="0.2">
      <c r="A343" s="1" t="s">
        <v>24</v>
      </c>
      <c r="B343" s="1" t="s">
        <v>48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0</v>
      </c>
      <c r="L343" s="5">
        <v>0</v>
      </c>
      <c r="M343" s="6" t="str">
        <f t="shared" si="23"/>
        <v/>
      </c>
    </row>
    <row r="344" spans="1:13" x14ac:dyDescent="0.2">
      <c r="A344" s="1" t="s">
        <v>25</v>
      </c>
      <c r="B344" s="1" t="s">
        <v>48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0</v>
      </c>
      <c r="L344" s="5">
        <v>9.9720000000000003E-2</v>
      </c>
      <c r="M344" s="6" t="str">
        <f t="shared" si="23"/>
        <v/>
      </c>
    </row>
    <row r="345" spans="1:13" x14ac:dyDescent="0.2">
      <c r="A345" s="1" t="s">
        <v>27</v>
      </c>
      <c r="B345" s="1" t="s">
        <v>48</v>
      </c>
      <c r="C345" s="5">
        <v>0</v>
      </c>
      <c r="D345" s="5">
        <v>75.382670000000005</v>
      </c>
      <c r="E345" s="6" t="str">
        <f t="shared" si="20"/>
        <v/>
      </c>
      <c r="F345" s="5">
        <v>597.31669999999997</v>
      </c>
      <c r="G345" s="5">
        <v>836.11053000000004</v>
      </c>
      <c r="H345" s="6">
        <f t="shared" si="21"/>
        <v>0.39977758867280966</v>
      </c>
      <c r="I345" s="5">
        <v>623.51577999999995</v>
      </c>
      <c r="J345" s="6">
        <f t="shared" si="22"/>
        <v>0.34096129852559653</v>
      </c>
      <c r="K345" s="5">
        <v>2057.4961600000001</v>
      </c>
      <c r="L345" s="5">
        <v>4350.9900500000003</v>
      </c>
      <c r="M345" s="6">
        <f t="shared" si="23"/>
        <v>1.114701419418445</v>
      </c>
    </row>
    <row r="346" spans="1:13" x14ac:dyDescent="0.2">
      <c r="A346" s="1" t="s">
        <v>30</v>
      </c>
      <c r="B346" s="1" t="s">
        <v>48</v>
      </c>
      <c r="C346" s="5">
        <v>0</v>
      </c>
      <c r="D346" s="5">
        <v>0</v>
      </c>
      <c r="E346" s="6" t="str">
        <f t="shared" si="20"/>
        <v/>
      </c>
      <c r="F346" s="5">
        <v>0</v>
      </c>
      <c r="G346" s="5">
        <v>0</v>
      </c>
      <c r="H346" s="6" t="str">
        <f t="shared" si="21"/>
        <v/>
      </c>
      <c r="I346" s="5">
        <v>0</v>
      </c>
      <c r="J346" s="6" t="str">
        <f t="shared" si="22"/>
        <v/>
      </c>
      <c r="K346" s="5">
        <v>0</v>
      </c>
      <c r="L346" s="5">
        <v>0</v>
      </c>
      <c r="M346" s="6" t="str">
        <f t="shared" si="23"/>
        <v/>
      </c>
    </row>
    <row r="347" spans="1:13" x14ac:dyDescent="0.2">
      <c r="A347" s="2" t="s">
        <v>33</v>
      </c>
      <c r="B347" s="2" t="s">
        <v>48</v>
      </c>
      <c r="C347" s="7">
        <v>0</v>
      </c>
      <c r="D347" s="7">
        <v>75.382670000000005</v>
      </c>
      <c r="E347" s="8" t="str">
        <f t="shared" si="20"/>
        <v/>
      </c>
      <c r="F347" s="7">
        <v>597.31669999999997</v>
      </c>
      <c r="G347" s="7">
        <v>847.38558</v>
      </c>
      <c r="H347" s="8">
        <f t="shared" si="21"/>
        <v>0.41865375603930044</v>
      </c>
      <c r="I347" s="7">
        <v>623.51577999999995</v>
      </c>
      <c r="J347" s="8">
        <f t="shared" si="22"/>
        <v>0.3590443212199057</v>
      </c>
      <c r="K347" s="7">
        <v>2062.4618700000001</v>
      </c>
      <c r="L347" s="7">
        <v>4362.3648199999998</v>
      </c>
      <c r="M347" s="8">
        <f t="shared" si="23"/>
        <v>1.1151250762274696</v>
      </c>
    </row>
    <row r="348" spans="1:13" x14ac:dyDescent="0.2">
      <c r="A348" s="1" t="s">
        <v>7</v>
      </c>
      <c r="B348" s="1" t="s">
        <v>49</v>
      </c>
      <c r="C348" s="5">
        <v>0</v>
      </c>
      <c r="D348" s="5">
        <v>0</v>
      </c>
      <c r="E348" s="6" t="str">
        <f t="shared" si="20"/>
        <v/>
      </c>
      <c r="F348" s="5">
        <v>129.66385</v>
      </c>
      <c r="G348" s="5">
        <v>56.91046</v>
      </c>
      <c r="H348" s="6">
        <f t="shared" si="21"/>
        <v>-0.56109231678682991</v>
      </c>
      <c r="I348" s="5">
        <v>0</v>
      </c>
      <c r="J348" s="6" t="str">
        <f t="shared" si="22"/>
        <v/>
      </c>
      <c r="K348" s="5">
        <v>3150.8536800000002</v>
      </c>
      <c r="L348" s="5">
        <v>75.518510000000006</v>
      </c>
      <c r="M348" s="6">
        <f t="shared" si="23"/>
        <v>-0.9760323652985371</v>
      </c>
    </row>
    <row r="349" spans="1:13" x14ac:dyDescent="0.2">
      <c r="A349" s="1" t="s">
        <v>9</v>
      </c>
      <c r="B349" s="1" t="s">
        <v>49</v>
      </c>
      <c r="C349" s="5">
        <v>0</v>
      </c>
      <c r="D349" s="5">
        <v>175.63571999999999</v>
      </c>
      <c r="E349" s="6" t="str">
        <f t="shared" si="20"/>
        <v/>
      </c>
      <c r="F349" s="5">
        <v>2363.0052900000001</v>
      </c>
      <c r="G349" s="5">
        <v>2854.7610300000001</v>
      </c>
      <c r="H349" s="6">
        <f t="shared" si="21"/>
        <v>0.20810606818404542</v>
      </c>
      <c r="I349" s="5">
        <v>3049.8054099999999</v>
      </c>
      <c r="J349" s="6">
        <f t="shared" si="22"/>
        <v>-6.3953057254233059E-2</v>
      </c>
      <c r="K349" s="5">
        <v>13156.17836</v>
      </c>
      <c r="L349" s="5">
        <v>15368.83361</v>
      </c>
      <c r="M349" s="6">
        <f t="shared" si="23"/>
        <v>0.16818373766711381</v>
      </c>
    </row>
    <row r="350" spans="1:13" x14ac:dyDescent="0.2">
      <c r="A350" s="1" t="s">
        <v>10</v>
      </c>
      <c r="B350" s="1" t="s">
        <v>49</v>
      </c>
      <c r="C350" s="5">
        <v>0</v>
      </c>
      <c r="D350" s="5">
        <v>203.40929</v>
      </c>
      <c r="E350" s="6" t="str">
        <f t="shared" si="20"/>
        <v/>
      </c>
      <c r="F350" s="5">
        <v>3188.83023</v>
      </c>
      <c r="G350" s="5">
        <v>1186.8900799999999</v>
      </c>
      <c r="H350" s="6">
        <f t="shared" si="21"/>
        <v>-0.6277976579518314</v>
      </c>
      <c r="I350" s="5">
        <v>1752.90227</v>
      </c>
      <c r="J350" s="6">
        <f t="shared" si="22"/>
        <v>-0.32290002682237395</v>
      </c>
      <c r="K350" s="5">
        <v>24483.158230000001</v>
      </c>
      <c r="L350" s="5">
        <v>13343.79262</v>
      </c>
      <c r="M350" s="6">
        <f t="shared" si="23"/>
        <v>-0.4549807465750304</v>
      </c>
    </row>
    <row r="351" spans="1:13" x14ac:dyDescent="0.2">
      <c r="A351" s="1" t="s">
        <v>11</v>
      </c>
      <c r="B351" s="1" t="s">
        <v>49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8.6569999999999994E-2</v>
      </c>
      <c r="J351" s="6">
        <f t="shared" si="22"/>
        <v>-1</v>
      </c>
      <c r="K351" s="5">
        <v>0</v>
      </c>
      <c r="L351" s="5">
        <v>8.6569999999999994E-2</v>
      </c>
      <c r="M351" s="6" t="str">
        <f t="shared" si="23"/>
        <v/>
      </c>
    </row>
    <row r="352" spans="1:13" x14ac:dyDescent="0.2">
      <c r="A352" s="1" t="s">
        <v>13</v>
      </c>
      <c r="B352" s="1" t="s">
        <v>49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12.56155</v>
      </c>
      <c r="H352" s="6" t="str">
        <f t="shared" si="21"/>
        <v/>
      </c>
      <c r="I352" s="5">
        <v>0.83604999999999996</v>
      </c>
      <c r="J352" s="6">
        <f t="shared" si="22"/>
        <v>14.024878894802944</v>
      </c>
      <c r="K352" s="5">
        <v>14.640940000000001</v>
      </c>
      <c r="L352" s="5">
        <v>14.094950000000001</v>
      </c>
      <c r="M352" s="6">
        <f t="shared" si="23"/>
        <v>-3.7292004475122487E-2</v>
      </c>
    </row>
    <row r="353" spans="1:13" x14ac:dyDescent="0.2">
      <c r="A353" s="1" t="s">
        <v>16</v>
      </c>
      <c r="B353" s="1" t="s">
        <v>49</v>
      </c>
      <c r="C353" s="5">
        <v>0</v>
      </c>
      <c r="D353" s="5">
        <v>0</v>
      </c>
      <c r="E353" s="6" t="str">
        <f t="shared" si="20"/>
        <v/>
      </c>
      <c r="F353" s="5">
        <v>0</v>
      </c>
      <c r="G353" s="5">
        <v>0</v>
      </c>
      <c r="H353" s="6" t="str">
        <f t="shared" si="21"/>
        <v/>
      </c>
      <c r="I353" s="5">
        <v>0</v>
      </c>
      <c r="J353" s="6" t="str">
        <f t="shared" si="22"/>
        <v/>
      </c>
      <c r="K353" s="5">
        <v>9.9940000000000001E-2</v>
      </c>
      <c r="L353" s="5">
        <v>0</v>
      </c>
      <c r="M353" s="6">
        <f t="shared" si="23"/>
        <v>-1</v>
      </c>
    </row>
    <row r="354" spans="1:13" x14ac:dyDescent="0.2">
      <c r="A354" s="1" t="s">
        <v>17</v>
      </c>
      <c r="B354" s="1" t="s">
        <v>49</v>
      </c>
      <c r="C354" s="5">
        <v>0</v>
      </c>
      <c r="D354" s="5">
        <v>0</v>
      </c>
      <c r="E354" s="6" t="str">
        <f t="shared" si="20"/>
        <v/>
      </c>
      <c r="F354" s="5">
        <v>4.8039999999999999E-2</v>
      </c>
      <c r="G354" s="5">
        <v>0</v>
      </c>
      <c r="H354" s="6">
        <f t="shared" si="21"/>
        <v>-1</v>
      </c>
      <c r="I354" s="5">
        <v>0.61380000000000001</v>
      </c>
      <c r="J354" s="6">
        <f t="shared" si="22"/>
        <v>-1</v>
      </c>
      <c r="K354" s="5">
        <v>0.28804000000000002</v>
      </c>
      <c r="L354" s="5">
        <v>0.61380000000000001</v>
      </c>
      <c r="M354" s="6">
        <f t="shared" si="23"/>
        <v>1.1309540341619218</v>
      </c>
    </row>
    <row r="355" spans="1:13" x14ac:dyDescent="0.2">
      <c r="A355" s="1" t="s">
        <v>18</v>
      </c>
      <c r="B355" s="1" t="s">
        <v>49</v>
      </c>
      <c r="C355" s="5">
        <v>0</v>
      </c>
      <c r="D355" s="5">
        <v>0</v>
      </c>
      <c r="E355" s="6" t="str">
        <f t="shared" si="20"/>
        <v/>
      </c>
      <c r="F355" s="5">
        <v>381.52132999999998</v>
      </c>
      <c r="G355" s="5">
        <v>566.94771000000003</v>
      </c>
      <c r="H355" s="6">
        <f t="shared" si="21"/>
        <v>0.4860183832972067</v>
      </c>
      <c r="I355" s="5">
        <v>994.56714999999997</v>
      </c>
      <c r="J355" s="6">
        <f t="shared" si="22"/>
        <v>-0.42995532277533999</v>
      </c>
      <c r="K355" s="5">
        <v>1574.0805600000001</v>
      </c>
      <c r="L355" s="5">
        <v>4338.0898699999998</v>
      </c>
      <c r="M355" s="6">
        <f t="shared" si="23"/>
        <v>1.7559516204176995</v>
      </c>
    </row>
    <row r="356" spans="1:13" x14ac:dyDescent="0.2">
      <c r="A356" s="1" t="s">
        <v>19</v>
      </c>
      <c r="B356" s="1" t="s">
        <v>49</v>
      </c>
      <c r="C356" s="5">
        <v>0</v>
      </c>
      <c r="D356" s="5">
        <v>0</v>
      </c>
      <c r="E356" s="6" t="str">
        <f t="shared" si="20"/>
        <v/>
      </c>
      <c r="F356" s="5">
        <v>2.15</v>
      </c>
      <c r="G356" s="5">
        <v>8.7397500000000008</v>
      </c>
      <c r="H356" s="6">
        <f t="shared" si="21"/>
        <v>3.0650000000000004</v>
      </c>
      <c r="I356" s="5">
        <v>4.8192599999999999</v>
      </c>
      <c r="J356" s="6">
        <f t="shared" si="22"/>
        <v>0.81350456294119855</v>
      </c>
      <c r="K356" s="5">
        <v>13.68238</v>
      </c>
      <c r="L356" s="5">
        <v>16.356539999999999</v>
      </c>
      <c r="M356" s="6">
        <f t="shared" si="23"/>
        <v>0.19544552921348468</v>
      </c>
    </row>
    <row r="357" spans="1:13" x14ac:dyDescent="0.2">
      <c r="A357" s="1" t="s">
        <v>20</v>
      </c>
      <c r="B357" s="1" t="s">
        <v>49</v>
      </c>
      <c r="C357" s="5">
        <v>0</v>
      </c>
      <c r="D357" s="5">
        <v>0</v>
      </c>
      <c r="E357" s="6" t="str">
        <f t="shared" si="20"/>
        <v/>
      </c>
      <c r="F357" s="5">
        <v>9.7448499999999996</v>
      </c>
      <c r="G357" s="5">
        <v>4.2153299999999998</v>
      </c>
      <c r="H357" s="6">
        <f t="shared" si="21"/>
        <v>-0.56742997583338894</v>
      </c>
      <c r="I357" s="5">
        <v>2.8256999999999999</v>
      </c>
      <c r="J357" s="6">
        <f t="shared" si="22"/>
        <v>0.49178256715150237</v>
      </c>
      <c r="K357" s="5">
        <v>308.68795999999998</v>
      </c>
      <c r="L357" s="5">
        <v>42.58484</v>
      </c>
      <c r="M357" s="6">
        <f t="shared" si="23"/>
        <v>-0.86204567227047013</v>
      </c>
    </row>
    <row r="358" spans="1:13" x14ac:dyDescent="0.2">
      <c r="A358" s="1" t="s">
        <v>22</v>
      </c>
      <c r="B358" s="1" t="s">
        <v>49</v>
      </c>
      <c r="C358" s="5">
        <v>0</v>
      </c>
      <c r="D358" s="5">
        <v>108.64144</v>
      </c>
      <c r="E358" s="6" t="str">
        <f t="shared" si="20"/>
        <v/>
      </c>
      <c r="F358" s="5">
        <v>1535.94517</v>
      </c>
      <c r="G358" s="5">
        <v>1547.2711899999999</v>
      </c>
      <c r="H358" s="6">
        <f t="shared" si="21"/>
        <v>7.3739741634135658E-3</v>
      </c>
      <c r="I358" s="5">
        <v>1979.11239</v>
      </c>
      <c r="J358" s="6">
        <f t="shared" si="22"/>
        <v>-0.21819943232228467</v>
      </c>
      <c r="K358" s="5">
        <v>9600.5496299999995</v>
      </c>
      <c r="L358" s="5">
        <v>7454.4475000000002</v>
      </c>
      <c r="M358" s="6">
        <f t="shared" si="23"/>
        <v>-0.22353950687300383</v>
      </c>
    </row>
    <row r="359" spans="1:13" x14ac:dyDescent="0.2">
      <c r="A359" s="1" t="s">
        <v>23</v>
      </c>
      <c r="B359" s="1" t="s">
        <v>49</v>
      </c>
      <c r="C359" s="5">
        <v>0</v>
      </c>
      <c r="D359" s="5">
        <v>0</v>
      </c>
      <c r="E359" s="6" t="str">
        <f t="shared" si="20"/>
        <v/>
      </c>
      <c r="F359" s="5">
        <v>139.36914999999999</v>
      </c>
      <c r="G359" s="5">
        <v>4.37296</v>
      </c>
      <c r="H359" s="6">
        <f t="shared" si="21"/>
        <v>-0.96862318526015256</v>
      </c>
      <c r="I359" s="5">
        <v>12.5</v>
      </c>
      <c r="J359" s="6">
        <f t="shared" si="22"/>
        <v>-0.65016319999999994</v>
      </c>
      <c r="K359" s="5">
        <v>597.64557000000002</v>
      </c>
      <c r="L359" s="5">
        <v>30.32009</v>
      </c>
      <c r="M359" s="6">
        <f t="shared" si="23"/>
        <v>-0.9492674395628834</v>
      </c>
    </row>
    <row r="360" spans="1:13" x14ac:dyDescent="0.2">
      <c r="A360" s="1" t="s">
        <v>25</v>
      </c>
      <c r="B360" s="1" t="s">
        <v>49</v>
      </c>
      <c r="C360" s="5">
        <v>0</v>
      </c>
      <c r="D360" s="5">
        <v>0</v>
      </c>
      <c r="E360" s="6" t="str">
        <f t="shared" si="20"/>
        <v/>
      </c>
      <c r="F360" s="5">
        <v>3.97071</v>
      </c>
      <c r="G360" s="5">
        <v>8.7821400000000001</v>
      </c>
      <c r="H360" s="6">
        <f t="shared" si="21"/>
        <v>1.2117303958234169</v>
      </c>
      <c r="I360" s="5">
        <v>1.99651</v>
      </c>
      <c r="J360" s="6">
        <f t="shared" si="22"/>
        <v>3.3987458114409641</v>
      </c>
      <c r="K360" s="5">
        <v>93.79195</v>
      </c>
      <c r="L360" s="5">
        <v>13.95227</v>
      </c>
      <c r="M360" s="6">
        <f t="shared" si="23"/>
        <v>-0.85124235075611498</v>
      </c>
    </row>
    <row r="361" spans="1:13" x14ac:dyDescent="0.2">
      <c r="A361" s="1" t="s">
        <v>27</v>
      </c>
      <c r="B361" s="1" t="s">
        <v>49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0</v>
      </c>
      <c r="H361" s="6" t="str">
        <f t="shared" si="21"/>
        <v/>
      </c>
      <c r="I361" s="5">
        <v>0.97274000000000005</v>
      </c>
      <c r="J361" s="6">
        <f t="shared" si="22"/>
        <v>-1</v>
      </c>
      <c r="K361" s="5">
        <v>0</v>
      </c>
      <c r="L361" s="5">
        <v>0.97274000000000005</v>
      </c>
      <c r="M361" s="6" t="str">
        <f t="shared" si="23"/>
        <v/>
      </c>
    </row>
    <row r="362" spans="1:13" x14ac:dyDescent="0.2">
      <c r="A362" s="1" t="s">
        <v>28</v>
      </c>
      <c r="B362" s="1" t="s">
        <v>49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100.35</v>
      </c>
      <c r="J362" s="6">
        <f t="shared" si="22"/>
        <v>-1</v>
      </c>
      <c r="K362" s="5">
        <v>293.05500000000001</v>
      </c>
      <c r="L362" s="5">
        <v>447.88</v>
      </c>
      <c r="M362" s="6">
        <f t="shared" si="23"/>
        <v>0.52831379775127529</v>
      </c>
    </row>
    <row r="363" spans="1:13" x14ac:dyDescent="0.2">
      <c r="A363" s="1" t="s">
        <v>29</v>
      </c>
      <c r="B363" s="1" t="s">
        <v>49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0</v>
      </c>
      <c r="J363" s="6" t="str">
        <f t="shared" si="22"/>
        <v/>
      </c>
      <c r="K363" s="5">
        <v>0</v>
      </c>
      <c r="L363" s="5">
        <v>11.19103</v>
      </c>
      <c r="M363" s="6" t="str">
        <f t="shared" si="23"/>
        <v/>
      </c>
    </row>
    <row r="364" spans="1:13" x14ac:dyDescent="0.2">
      <c r="A364" s="1" t="s">
        <v>30</v>
      </c>
      <c r="B364" s="1" t="s">
        <v>49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0.01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64.25</v>
      </c>
      <c r="L364" s="5">
        <v>26.146999999999998</v>
      </c>
      <c r="M364" s="6">
        <f t="shared" si="23"/>
        <v>-0.5930428015564202</v>
      </c>
    </row>
    <row r="365" spans="1:13" x14ac:dyDescent="0.2">
      <c r="A365" s="2" t="s">
        <v>33</v>
      </c>
      <c r="B365" s="2" t="s">
        <v>49</v>
      </c>
      <c r="C365" s="7">
        <v>0</v>
      </c>
      <c r="D365" s="7">
        <v>487.68644999999998</v>
      </c>
      <c r="E365" s="8" t="str">
        <f t="shared" si="20"/>
        <v/>
      </c>
      <c r="F365" s="7">
        <v>7754.2486200000003</v>
      </c>
      <c r="G365" s="7">
        <v>6251.4621999999999</v>
      </c>
      <c r="H365" s="8">
        <f t="shared" si="21"/>
        <v>-0.1938016813291189</v>
      </c>
      <c r="I365" s="7">
        <v>7901.3878500000001</v>
      </c>
      <c r="J365" s="8">
        <f t="shared" si="22"/>
        <v>-0.20881466412258198</v>
      </c>
      <c r="K365" s="7">
        <v>53350.962240000001</v>
      </c>
      <c r="L365" s="7">
        <v>41184.881939999999</v>
      </c>
      <c r="M365" s="8">
        <f t="shared" si="23"/>
        <v>-0.22803862928040042</v>
      </c>
    </row>
    <row r="366" spans="1:13" x14ac:dyDescent="0.2">
      <c r="A366" s="1" t="s">
        <v>7</v>
      </c>
      <c r="B366" s="1" t="s">
        <v>50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0</v>
      </c>
      <c r="L366" s="5">
        <v>5.56053</v>
      </c>
      <c r="M366" s="6" t="str">
        <f t="shared" si="23"/>
        <v/>
      </c>
    </row>
    <row r="367" spans="1:13" x14ac:dyDescent="0.2">
      <c r="A367" s="1" t="s">
        <v>9</v>
      </c>
      <c r="B367" s="1" t="s">
        <v>50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33.083840000000002</v>
      </c>
      <c r="J367" s="6">
        <f t="shared" si="22"/>
        <v>-1</v>
      </c>
      <c r="K367" s="5">
        <v>0</v>
      </c>
      <c r="L367" s="5">
        <v>79.386470000000003</v>
      </c>
      <c r="M367" s="6" t="str">
        <f t="shared" si="23"/>
        <v/>
      </c>
    </row>
    <row r="368" spans="1:13" x14ac:dyDescent="0.2">
      <c r="A368" s="1" t="s">
        <v>10</v>
      </c>
      <c r="B368" s="1" t="s">
        <v>50</v>
      </c>
      <c r="C368" s="5">
        <v>0</v>
      </c>
      <c r="D368" s="5">
        <v>0</v>
      </c>
      <c r="E368" s="6" t="str">
        <f t="shared" si="20"/>
        <v/>
      </c>
      <c r="F368" s="5">
        <v>2.3639700000000001</v>
      </c>
      <c r="G368" s="5">
        <v>0</v>
      </c>
      <c r="H368" s="6">
        <f t="shared" si="21"/>
        <v>-1</v>
      </c>
      <c r="I368" s="5">
        <v>12.3604</v>
      </c>
      <c r="J368" s="6">
        <f t="shared" si="22"/>
        <v>-1</v>
      </c>
      <c r="K368" s="5">
        <v>7.3159400000000003</v>
      </c>
      <c r="L368" s="5">
        <v>23.166450000000001</v>
      </c>
      <c r="M368" s="6">
        <f t="shared" si="23"/>
        <v>2.1665718964343612</v>
      </c>
    </row>
    <row r="369" spans="1:13" x14ac:dyDescent="0.2">
      <c r="A369" s="1" t="s">
        <v>13</v>
      </c>
      <c r="B369" s="1" t="s">
        <v>50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42.714500000000001</v>
      </c>
      <c r="J369" s="6">
        <f t="shared" si="22"/>
        <v>-1</v>
      </c>
      <c r="K369" s="5">
        <v>0</v>
      </c>
      <c r="L369" s="5">
        <v>88.989900000000006</v>
      </c>
      <c r="M369" s="6" t="str">
        <f t="shared" si="23"/>
        <v/>
      </c>
    </row>
    <row r="370" spans="1:13" x14ac:dyDescent="0.2">
      <c r="A370" s="1" t="s">
        <v>16</v>
      </c>
      <c r="B370" s="1" t="s">
        <v>50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0.24723000000000001</v>
      </c>
      <c r="J370" s="6">
        <f t="shared" si="22"/>
        <v>-1</v>
      </c>
      <c r="K370" s="5">
        <v>0.84874000000000005</v>
      </c>
      <c r="L370" s="5">
        <v>1.02284</v>
      </c>
      <c r="M370" s="6">
        <f t="shared" si="23"/>
        <v>0.20512760091429638</v>
      </c>
    </row>
    <row r="371" spans="1:13" x14ac:dyDescent="0.2">
      <c r="A371" s="1" t="s">
        <v>17</v>
      </c>
      <c r="B371" s="1" t="s">
        <v>50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2.2540000000000001E-2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0</v>
      </c>
      <c r="L371" s="5">
        <v>2.2540000000000001E-2</v>
      </c>
      <c r="M371" s="6" t="str">
        <f t="shared" si="23"/>
        <v/>
      </c>
    </row>
    <row r="372" spans="1:13" x14ac:dyDescent="0.2">
      <c r="A372" s="1" t="s">
        <v>18</v>
      </c>
      <c r="B372" s="1" t="s">
        <v>50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0</v>
      </c>
      <c r="L372" s="5">
        <v>0</v>
      </c>
      <c r="M372" s="6" t="str">
        <f t="shared" si="23"/>
        <v/>
      </c>
    </row>
    <row r="373" spans="1:13" x14ac:dyDescent="0.2">
      <c r="A373" s="1" t="s">
        <v>19</v>
      </c>
      <c r="B373" s="1" t="s">
        <v>50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1.69563</v>
      </c>
      <c r="J373" s="6">
        <f t="shared" si="22"/>
        <v>-1</v>
      </c>
      <c r="K373" s="5">
        <v>0</v>
      </c>
      <c r="L373" s="5">
        <v>8.8270700000000009</v>
      </c>
      <c r="M373" s="6" t="str">
        <f t="shared" si="23"/>
        <v/>
      </c>
    </row>
    <row r="374" spans="1:13" x14ac:dyDescent="0.2">
      <c r="A374" s="1" t="s">
        <v>20</v>
      </c>
      <c r="B374" s="1" t="s">
        <v>50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5.8158200000000004</v>
      </c>
      <c r="J374" s="6">
        <f t="shared" si="22"/>
        <v>-1</v>
      </c>
      <c r="K374" s="5">
        <v>5.0470000000000001E-2</v>
      </c>
      <c r="L374" s="5">
        <v>12.200480000000001</v>
      </c>
      <c r="M374" s="6">
        <f t="shared" si="23"/>
        <v>240.73726966514761</v>
      </c>
    </row>
    <row r="375" spans="1:13" x14ac:dyDescent="0.2">
      <c r="A375" s="1" t="s">
        <v>22</v>
      </c>
      <c r="B375" s="1" t="s">
        <v>50</v>
      </c>
      <c r="C375" s="5">
        <v>0</v>
      </c>
      <c r="D375" s="5">
        <v>0</v>
      </c>
      <c r="E375" s="6" t="str">
        <f t="shared" ref="E375:E436" si="24">IF(C375=0,"",(D375/C375-1))</f>
        <v/>
      </c>
      <c r="F375" s="5">
        <v>22.491</v>
      </c>
      <c r="G375" s="5">
        <v>0</v>
      </c>
      <c r="H375" s="6">
        <f t="shared" ref="H375:H436" si="25">IF(F375=0,"",(G375/F375-1))</f>
        <v>-1</v>
      </c>
      <c r="I375" s="5">
        <v>42.3628</v>
      </c>
      <c r="J375" s="6">
        <f t="shared" ref="J375:J436" si="26">IF(I375=0,"",(G375/I375-1))</f>
        <v>-1</v>
      </c>
      <c r="K375" s="5">
        <v>768.74932999999999</v>
      </c>
      <c r="L375" s="5">
        <v>172.95124999999999</v>
      </c>
      <c r="M375" s="6">
        <f t="shared" ref="M375:M436" si="27">IF(K375=0,"",(L375/K375-1))</f>
        <v>-0.77502256814975046</v>
      </c>
    </row>
    <row r="376" spans="1:13" x14ac:dyDescent="0.2">
      <c r="A376" s="1" t="s">
        <v>23</v>
      </c>
      <c r="B376" s="1" t="s">
        <v>50</v>
      </c>
      <c r="C376" s="5">
        <v>0</v>
      </c>
      <c r="D376" s="5">
        <v>0</v>
      </c>
      <c r="E376" s="6" t="str">
        <f t="shared" si="24"/>
        <v/>
      </c>
      <c r="F376" s="5">
        <v>0</v>
      </c>
      <c r="G376" s="5">
        <v>0</v>
      </c>
      <c r="H376" s="6" t="str">
        <f t="shared" si="25"/>
        <v/>
      </c>
      <c r="I376" s="5">
        <v>3.54027</v>
      </c>
      <c r="J376" s="6">
        <f t="shared" si="26"/>
        <v>-1</v>
      </c>
      <c r="K376" s="5">
        <v>0</v>
      </c>
      <c r="L376" s="5">
        <v>4.2134400000000003</v>
      </c>
      <c r="M376" s="6" t="str">
        <f t="shared" si="27"/>
        <v/>
      </c>
    </row>
    <row r="377" spans="1:13" x14ac:dyDescent="0.2">
      <c r="A377" s="1" t="s">
        <v>24</v>
      </c>
      <c r="B377" s="1" t="s">
        <v>50</v>
      </c>
      <c r="C377" s="5">
        <v>0</v>
      </c>
      <c r="D377" s="5">
        <v>0</v>
      </c>
      <c r="E377" s="6" t="str">
        <f t="shared" si="24"/>
        <v/>
      </c>
      <c r="F377" s="5">
        <v>0</v>
      </c>
      <c r="G377" s="5">
        <v>0</v>
      </c>
      <c r="H377" s="6" t="str">
        <f t="shared" si="25"/>
        <v/>
      </c>
      <c r="I377" s="5">
        <v>0</v>
      </c>
      <c r="J377" s="6" t="str">
        <f t="shared" si="26"/>
        <v/>
      </c>
      <c r="K377" s="5">
        <v>72.602500000000006</v>
      </c>
      <c r="L377" s="5">
        <v>47.145000000000003</v>
      </c>
      <c r="M377" s="6">
        <f t="shared" si="27"/>
        <v>-0.3506421955166833</v>
      </c>
    </row>
    <row r="378" spans="1:13" x14ac:dyDescent="0.2">
      <c r="A378" s="1" t="s">
        <v>25</v>
      </c>
      <c r="B378" s="1" t="s">
        <v>50</v>
      </c>
      <c r="C378" s="5">
        <v>0</v>
      </c>
      <c r="D378" s="5">
        <v>0</v>
      </c>
      <c r="E378" s="6" t="str">
        <f t="shared" si="24"/>
        <v/>
      </c>
      <c r="F378" s="5">
        <v>17.148980000000002</v>
      </c>
      <c r="G378" s="5">
        <v>12.49893</v>
      </c>
      <c r="H378" s="6">
        <f t="shared" si="25"/>
        <v>-0.27115606875744225</v>
      </c>
      <c r="I378" s="5">
        <v>27.70842</v>
      </c>
      <c r="J378" s="6">
        <f t="shared" si="26"/>
        <v>-0.54891220791369555</v>
      </c>
      <c r="K378" s="5">
        <v>62.85915</v>
      </c>
      <c r="L378" s="5">
        <v>75.051850000000002</v>
      </c>
      <c r="M378" s="6">
        <f t="shared" si="27"/>
        <v>0.19396857895787645</v>
      </c>
    </row>
    <row r="379" spans="1:13" x14ac:dyDescent="0.2">
      <c r="A379" s="1" t="s">
        <v>27</v>
      </c>
      <c r="B379" s="1" t="s">
        <v>50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0</v>
      </c>
      <c r="L379" s="5">
        <v>0</v>
      </c>
      <c r="M379" s="6" t="str">
        <f t="shared" si="27"/>
        <v/>
      </c>
    </row>
    <row r="380" spans="1:13" x14ac:dyDescent="0.2">
      <c r="A380" s="1" t="s">
        <v>28</v>
      </c>
      <c r="B380" s="1" t="s">
        <v>50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61.051569999999998</v>
      </c>
      <c r="H380" s="6" t="str">
        <f t="shared" si="25"/>
        <v/>
      </c>
      <c r="I380" s="5">
        <v>5.1007100000000003</v>
      </c>
      <c r="J380" s="6">
        <f t="shared" si="26"/>
        <v>10.969229773894222</v>
      </c>
      <c r="K380" s="5">
        <v>1997.5868</v>
      </c>
      <c r="L380" s="5">
        <v>92.125709999999998</v>
      </c>
      <c r="M380" s="6">
        <f t="shared" si="27"/>
        <v>-0.95388149841598868</v>
      </c>
    </row>
    <row r="381" spans="1:13" x14ac:dyDescent="0.2">
      <c r="A381" s="1" t="s">
        <v>30</v>
      </c>
      <c r="B381" s="1" t="s">
        <v>50</v>
      </c>
      <c r="C381" s="5">
        <v>0</v>
      </c>
      <c r="D381" s="5">
        <v>0</v>
      </c>
      <c r="E381" s="6" t="str">
        <f t="shared" si="24"/>
        <v/>
      </c>
      <c r="F381" s="5">
        <v>0</v>
      </c>
      <c r="G381" s="5">
        <v>0</v>
      </c>
      <c r="H381" s="6" t="str">
        <f t="shared" si="25"/>
        <v/>
      </c>
      <c r="I381" s="5">
        <v>0</v>
      </c>
      <c r="J381" s="6" t="str">
        <f t="shared" si="26"/>
        <v/>
      </c>
      <c r="K381" s="5">
        <v>0</v>
      </c>
      <c r="L381" s="5">
        <v>0.18007999999999999</v>
      </c>
      <c r="M381" s="6" t="str">
        <f t="shared" si="27"/>
        <v/>
      </c>
    </row>
    <row r="382" spans="1:13" x14ac:dyDescent="0.2">
      <c r="A382" s="2" t="s">
        <v>33</v>
      </c>
      <c r="B382" s="2" t="s">
        <v>50</v>
      </c>
      <c r="C382" s="7">
        <v>0</v>
      </c>
      <c r="D382" s="7">
        <v>0</v>
      </c>
      <c r="E382" s="8" t="str">
        <f t="shared" si="24"/>
        <v/>
      </c>
      <c r="F382" s="7">
        <v>42.003950000000003</v>
      </c>
      <c r="G382" s="7">
        <v>73.573040000000006</v>
      </c>
      <c r="H382" s="8">
        <f t="shared" si="25"/>
        <v>0.75157431622502169</v>
      </c>
      <c r="I382" s="7">
        <v>175.92753999999999</v>
      </c>
      <c r="J382" s="8">
        <f t="shared" si="26"/>
        <v>-0.58179918846134027</v>
      </c>
      <c r="K382" s="7">
        <v>2910.0129299999999</v>
      </c>
      <c r="L382" s="7">
        <v>612.14152999999999</v>
      </c>
      <c r="M382" s="8">
        <f t="shared" si="27"/>
        <v>-0.78964302058960267</v>
      </c>
    </row>
    <row r="383" spans="1:13" x14ac:dyDescent="0.2">
      <c r="A383" s="1" t="s">
        <v>7</v>
      </c>
      <c r="B383" s="1" t="s">
        <v>51</v>
      </c>
      <c r="C383" s="5">
        <v>0</v>
      </c>
      <c r="D383" s="5">
        <v>0</v>
      </c>
      <c r="E383" s="6" t="str">
        <f t="shared" si="24"/>
        <v/>
      </c>
      <c r="F383" s="5">
        <v>17.909300000000002</v>
      </c>
      <c r="G383" s="5">
        <v>0</v>
      </c>
      <c r="H383" s="6">
        <f t="shared" si="25"/>
        <v>-1</v>
      </c>
      <c r="I383" s="5">
        <v>0</v>
      </c>
      <c r="J383" s="6" t="str">
        <f t="shared" si="26"/>
        <v/>
      </c>
      <c r="K383" s="5">
        <v>56.795299999999997</v>
      </c>
      <c r="L383" s="5">
        <v>44.602530000000002</v>
      </c>
      <c r="M383" s="6">
        <f t="shared" si="27"/>
        <v>-0.21467920761048886</v>
      </c>
    </row>
    <row r="384" spans="1:13" x14ac:dyDescent="0.2">
      <c r="A384" s="1" t="s">
        <v>9</v>
      </c>
      <c r="B384" s="1" t="s">
        <v>51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0.40571000000000002</v>
      </c>
      <c r="H384" s="6" t="str">
        <f t="shared" si="25"/>
        <v/>
      </c>
      <c r="I384" s="5">
        <v>0</v>
      </c>
      <c r="J384" s="6" t="str">
        <f t="shared" si="26"/>
        <v/>
      </c>
      <c r="K384" s="5">
        <v>7.64818</v>
      </c>
      <c r="L384" s="5">
        <v>15.838229999999999</v>
      </c>
      <c r="M384" s="6">
        <f t="shared" si="27"/>
        <v>1.070849535445034</v>
      </c>
    </row>
    <row r="385" spans="1:13" x14ac:dyDescent="0.2">
      <c r="A385" s="1" t="s">
        <v>10</v>
      </c>
      <c r="B385" s="1" t="s">
        <v>51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27.894079999999999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0</v>
      </c>
      <c r="L385" s="5">
        <v>30.707080000000001</v>
      </c>
      <c r="M385" s="6" t="str">
        <f t="shared" si="27"/>
        <v/>
      </c>
    </row>
    <row r="386" spans="1:13" x14ac:dyDescent="0.2">
      <c r="A386" s="1" t="s">
        <v>12</v>
      </c>
      <c r="B386" s="1" t="s">
        <v>51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0</v>
      </c>
      <c r="H386" s="6" t="str">
        <f t="shared" si="25"/>
        <v/>
      </c>
      <c r="I386" s="5">
        <v>0</v>
      </c>
      <c r="J386" s="6" t="str">
        <f t="shared" si="26"/>
        <v/>
      </c>
      <c r="K386" s="5">
        <v>0</v>
      </c>
      <c r="L386" s="5">
        <v>61.151240000000001</v>
      </c>
      <c r="M386" s="6" t="str">
        <f t="shared" si="27"/>
        <v/>
      </c>
    </row>
    <row r="387" spans="1:13" x14ac:dyDescent="0.2">
      <c r="A387" s="1" t="s">
        <v>13</v>
      </c>
      <c r="B387" s="1" t="s">
        <v>51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0</v>
      </c>
      <c r="H387" s="6" t="str">
        <f t="shared" si="25"/>
        <v/>
      </c>
      <c r="I387" s="5">
        <v>0</v>
      </c>
      <c r="J387" s="6" t="str">
        <f t="shared" si="26"/>
        <v/>
      </c>
      <c r="K387" s="5">
        <v>31.355049999999999</v>
      </c>
      <c r="L387" s="5">
        <v>26.92989</v>
      </c>
      <c r="M387" s="6">
        <f t="shared" si="27"/>
        <v>-0.14113069505550135</v>
      </c>
    </row>
    <row r="388" spans="1:13" x14ac:dyDescent="0.2">
      <c r="A388" s="1" t="s">
        <v>16</v>
      </c>
      <c r="B388" s="1" t="s">
        <v>51</v>
      </c>
      <c r="C388" s="5">
        <v>0</v>
      </c>
      <c r="D388" s="5">
        <v>0</v>
      </c>
      <c r="E388" s="6" t="str">
        <f t="shared" si="24"/>
        <v/>
      </c>
      <c r="F388" s="5">
        <v>0</v>
      </c>
      <c r="G388" s="5">
        <v>7.3212400000000004</v>
      </c>
      <c r="H388" s="6" t="str">
        <f t="shared" si="25"/>
        <v/>
      </c>
      <c r="I388" s="5">
        <v>0</v>
      </c>
      <c r="J388" s="6" t="str">
        <f t="shared" si="26"/>
        <v/>
      </c>
      <c r="K388" s="5">
        <v>0</v>
      </c>
      <c r="L388" s="5">
        <v>7.3212400000000004</v>
      </c>
      <c r="M388" s="6" t="str">
        <f t="shared" si="27"/>
        <v/>
      </c>
    </row>
    <row r="389" spans="1:13" x14ac:dyDescent="0.2">
      <c r="A389" s="1" t="s">
        <v>17</v>
      </c>
      <c r="B389" s="1" t="s">
        <v>51</v>
      </c>
      <c r="C389" s="5">
        <v>0</v>
      </c>
      <c r="D389" s="5">
        <v>0</v>
      </c>
      <c r="E389" s="6" t="str">
        <f t="shared" si="24"/>
        <v/>
      </c>
      <c r="F389" s="5">
        <v>0</v>
      </c>
      <c r="G389" s="5">
        <v>0</v>
      </c>
      <c r="H389" s="6" t="str">
        <f t="shared" si="25"/>
        <v/>
      </c>
      <c r="I389" s="5">
        <v>0</v>
      </c>
      <c r="J389" s="6" t="str">
        <f t="shared" si="26"/>
        <v/>
      </c>
      <c r="K389" s="5">
        <v>0</v>
      </c>
      <c r="L389" s="5">
        <v>0</v>
      </c>
      <c r="M389" s="6" t="str">
        <f t="shared" si="27"/>
        <v/>
      </c>
    </row>
    <row r="390" spans="1:13" x14ac:dyDescent="0.2">
      <c r="A390" s="1" t="s">
        <v>18</v>
      </c>
      <c r="B390" s="1" t="s">
        <v>51</v>
      </c>
      <c r="C390" s="5">
        <v>0</v>
      </c>
      <c r="D390" s="5">
        <v>0</v>
      </c>
      <c r="E390" s="6" t="str">
        <f t="shared" si="24"/>
        <v/>
      </c>
      <c r="F390" s="5">
        <v>0</v>
      </c>
      <c r="G390" s="5">
        <v>0</v>
      </c>
      <c r="H390" s="6" t="str">
        <f t="shared" si="25"/>
        <v/>
      </c>
      <c r="I390" s="5">
        <v>0</v>
      </c>
      <c r="J390" s="6" t="str">
        <f t="shared" si="26"/>
        <v/>
      </c>
      <c r="K390" s="5">
        <v>0</v>
      </c>
      <c r="L390" s="5">
        <v>0</v>
      </c>
      <c r="M390" s="6" t="str">
        <f t="shared" si="27"/>
        <v/>
      </c>
    </row>
    <row r="391" spans="1:13" x14ac:dyDescent="0.2">
      <c r="A391" s="1" t="s">
        <v>19</v>
      </c>
      <c r="B391" s="1" t="s">
        <v>51</v>
      </c>
      <c r="C391" s="5">
        <v>0</v>
      </c>
      <c r="D391" s="5">
        <v>0</v>
      </c>
      <c r="E391" s="6" t="str">
        <f t="shared" si="24"/>
        <v/>
      </c>
      <c r="F391" s="5">
        <v>7.8292200000000003</v>
      </c>
      <c r="G391" s="5">
        <v>0.14136000000000001</v>
      </c>
      <c r="H391" s="6">
        <f t="shared" si="25"/>
        <v>-0.981944561527202</v>
      </c>
      <c r="I391" s="5">
        <v>0</v>
      </c>
      <c r="J391" s="6" t="str">
        <f t="shared" si="26"/>
        <v/>
      </c>
      <c r="K391" s="5">
        <v>7.8292200000000003</v>
      </c>
      <c r="L391" s="5">
        <v>10.79092</v>
      </c>
      <c r="M391" s="6">
        <f t="shared" si="27"/>
        <v>0.37828800314718447</v>
      </c>
    </row>
    <row r="392" spans="1:13" x14ac:dyDescent="0.2">
      <c r="A392" s="1" t="s">
        <v>20</v>
      </c>
      <c r="B392" s="1" t="s">
        <v>51</v>
      </c>
      <c r="C392" s="5">
        <v>0</v>
      </c>
      <c r="D392" s="5">
        <v>130.16040000000001</v>
      </c>
      <c r="E392" s="6" t="str">
        <f t="shared" si="24"/>
        <v/>
      </c>
      <c r="F392" s="5">
        <v>117.15053</v>
      </c>
      <c r="G392" s="5">
        <v>179.75082</v>
      </c>
      <c r="H392" s="6">
        <f t="shared" si="25"/>
        <v>0.53435771908159535</v>
      </c>
      <c r="I392" s="5">
        <v>50.91151</v>
      </c>
      <c r="J392" s="6">
        <f t="shared" si="26"/>
        <v>2.5306519095583693</v>
      </c>
      <c r="K392" s="5">
        <v>461.13427000000001</v>
      </c>
      <c r="L392" s="5">
        <v>610.63756999999998</v>
      </c>
      <c r="M392" s="6">
        <f t="shared" si="27"/>
        <v>0.32420774105554973</v>
      </c>
    </row>
    <row r="393" spans="1:13" x14ac:dyDescent="0.2">
      <c r="A393" s="1" t="s">
        <v>22</v>
      </c>
      <c r="B393" s="1" t="s">
        <v>51</v>
      </c>
      <c r="C393" s="5">
        <v>0</v>
      </c>
      <c r="D393" s="5">
        <v>0</v>
      </c>
      <c r="E393" s="6" t="str">
        <f t="shared" si="24"/>
        <v/>
      </c>
      <c r="F393" s="5">
        <v>2.0249999999999999</v>
      </c>
      <c r="G393" s="5">
        <v>42.680729999999997</v>
      </c>
      <c r="H393" s="6">
        <f t="shared" si="25"/>
        <v>20.076903703703703</v>
      </c>
      <c r="I393" s="5">
        <v>1.68</v>
      </c>
      <c r="J393" s="6">
        <f t="shared" si="26"/>
        <v>24.405196428571429</v>
      </c>
      <c r="K393" s="5">
        <v>86.982399999999998</v>
      </c>
      <c r="L393" s="5">
        <v>71.128979999999999</v>
      </c>
      <c r="M393" s="6">
        <f t="shared" si="27"/>
        <v>-0.18226008939739535</v>
      </c>
    </row>
    <row r="394" spans="1:13" x14ac:dyDescent="0.2">
      <c r="A394" s="1" t="s">
        <v>23</v>
      </c>
      <c r="B394" s="1" t="s">
        <v>51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7.0680000000000007E-2</v>
      </c>
      <c r="H394" s="6" t="str">
        <f t="shared" si="25"/>
        <v/>
      </c>
      <c r="I394" s="5">
        <v>0</v>
      </c>
      <c r="J394" s="6" t="str">
        <f t="shared" si="26"/>
        <v/>
      </c>
      <c r="K394" s="5">
        <v>1068.0157400000001</v>
      </c>
      <c r="L394" s="5">
        <v>0.15529999999999999</v>
      </c>
      <c r="M394" s="6">
        <f t="shared" si="27"/>
        <v>-0.99985459015800648</v>
      </c>
    </row>
    <row r="395" spans="1:13" x14ac:dyDescent="0.2">
      <c r="A395" s="1" t="s">
        <v>25</v>
      </c>
      <c r="B395" s="1" t="s">
        <v>51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13.969580000000001</v>
      </c>
      <c r="H395" s="6" t="str">
        <f t="shared" si="25"/>
        <v/>
      </c>
      <c r="I395" s="5">
        <v>0</v>
      </c>
      <c r="J395" s="6" t="str">
        <f t="shared" si="26"/>
        <v/>
      </c>
      <c r="K395" s="5">
        <v>0</v>
      </c>
      <c r="L395" s="5">
        <v>13.97067</v>
      </c>
      <c r="M395" s="6" t="str">
        <f t="shared" si="27"/>
        <v/>
      </c>
    </row>
    <row r="396" spans="1:13" x14ac:dyDescent="0.2">
      <c r="A396" s="1" t="s">
        <v>30</v>
      </c>
      <c r="B396" s="1" t="s">
        <v>51</v>
      </c>
      <c r="C396" s="5">
        <v>0</v>
      </c>
      <c r="D396" s="5">
        <v>0</v>
      </c>
      <c r="E396" s="6" t="str">
        <f t="shared" si="24"/>
        <v/>
      </c>
      <c r="F396" s="5">
        <v>0</v>
      </c>
      <c r="G396" s="5">
        <v>0</v>
      </c>
      <c r="H396" s="6" t="str">
        <f t="shared" si="25"/>
        <v/>
      </c>
      <c r="I396" s="5">
        <v>0</v>
      </c>
      <c r="J396" s="6" t="str">
        <f t="shared" si="26"/>
        <v/>
      </c>
      <c r="K396" s="5">
        <v>0</v>
      </c>
      <c r="L396" s="5">
        <v>4.4359999999999997E-2</v>
      </c>
      <c r="M396" s="6" t="str">
        <f t="shared" si="27"/>
        <v/>
      </c>
    </row>
    <row r="397" spans="1:13" x14ac:dyDescent="0.2">
      <c r="A397" s="2" t="s">
        <v>33</v>
      </c>
      <c r="B397" s="2" t="s">
        <v>51</v>
      </c>
      <c r="C397" s="7">
        <v>0</v>
      </c>
      <c r="D397" s="7">
        <v>130.16040000000001</v>
      </c>
      <c r="E397" s="8" t="str">
        <f t="shared" si="24"/>
        <v/>
      </c>
      <c r="F397" s="7">
        <v>144.91405</v>
      </c>
      <c r="G397" s="7">
        <v>750.14164000000005</v>
      </c>
      <c r="H397" s="8">
        <f t="shared" si="25"/>
        <v>4.1764590113933053</v>
      </c>
      <c r="I397" s="7">
        <v>72.879980000000003</v>
      </c>
      <c r="J397" s="8">
        <f t="shared" si="26"/>
        <v>9.2928354261348591</v>
      </c>
      <c r="K397" s="7">
        <v>1997.97515</v>
      </c>
      <c r="L397" s="7">
        <v>1499.67173</v>
      </c>
      <c r="M397" s="8">
        <f t="shared" si="27"/>
        <v>-0.24940421306040772</v>
      </c>
    </row>
    <row r="398" spans="1:13" x14ac:dyDescent="0.2">
      <c r="A398" s="1" t="s">
        <v>7</v>
      </c>
      <c r="B398" s="1" t="s">
        <v>52</v>
      </c>
      <c r="C398" s="5">
        <v>0</v>
      </c>
      <c r="D398" s="5">
        <v>0</v>
      </c>
      <c r="E398" s="6" t="str">
        <f t="shared" si="24"/>
        <v/>
      </c>
      <c r="F398" s="5">
        <v>0.54183999999999999</v>
      </c>
      <c r="G398" s="5">
        <v>23.669789999999999</v>
      </c>
      <c r="H398" s="6">
        <f t="shared" si="25"/>
        <v>42.684094935774397</v>
      </c>
      <c r="I398" s="5">
        <v>0</v>
      </c>
      <c r="J398" s="6" t="str">
        <f t="shared" si="26"/>
        <v/>
      </c>
      <c r="K398" s="5">
        <v>1.71329</v>
      </c>
      <c r="L398" s="5">
        <v>98.767930000000007</v>
      </c>
      <c r="M398" s="6">
        <f t="shared" si="27"/>
        <v>56.648109777095534</v>
      </c>
    </row>
    <row r="399" spans="1:13" x14ac:dyDescent="0.2">
      <c r="A399" s="1" t="s">
        <v>9</v>
      </c>
      <c r="B399" s="1" t="s">
        <v>52</v>
      </c>
      <c r="C399" s="5">
        <v>0</v>
      </c>
      <c r="D399" s="5">
        <v>0</v>
      </c>
      <c r="E399" s="6" t="str">
        <f t="shared" si="24"/>
        <v/>
      </c>
      <c r="F399" s="5">
        <v>14.818519999999999</v>
      </c>
      <c r="G399" s="5">
        <v>0</v>
      </c>
      <c r="H399" s="6">
        <f t="shared" si="25"/>
        <v>-1</v>
      </c>
      <c r="I399" s="5">
        <v>0</v>
      </c>
      <c r="J399" s="6" t="str">
        <f t="shared" si="26"/>
        <v/>
      </c>
      <c r="K399" s="5">
        <v>293.52733000000001</v>
      </c>
      <c r="L399" s="5">
        <v>85.127290000000002</v>
      </c>
      <c r="M399" s="6">
        <f t="shared" si="27"/>
        <v>-0.70998513153783671</v>
      </c>
    </row>
    <row r="400" spans="1:13" x14ac:dyDescent="0.2">
      <c r="A400" s="1" t="s">
        <v>10</v>
      </c>
      <c r="B400" s="1" t="s">
        <v>52</v>
      </c>
      <c r="C400" s="5">
        <v>0</v>
      </c>
      <c r="D400" s="5">
        <v>0</v>
      </c>
      <c r="E400" s="6" t="str">
        <f t="shared" si="24"/>
        <v/>
      </c>
      <c r="F400" s="5">
        <v>376.70407</v>
      </c>
      <c r="G400" s="5">
        <v>490.58994000000001</v>
      </c>
      <c r="H400" s="6">
        <f t="shared" si="25"/>
        <v>0.30232184642974524</v>
      </c>
      <c r="I400" s="5">
        <v>388.08747</v>
      </c>
      <c r="J400" s="6">
        <f t="shared" si="26"/>
        <v>0.26412208051963137</v>
      </c>
      <c r="K400" s="5">
        <v>2004.4996699999999</v>
      </c>
      <c r="L400" s="5">
        <v>2121.35934</v>
      </c>
      <c r="M400" s="6">
        <f t="shared" si="27"/>
        <v>5.829867260591759E-2</v>
      </c>
    </row>
    <row r="401" spans="1:13" x14ac:dyDescent="0.2">
      <c r="A401" s="1" t="s">
        <v>11</v>
      </c>
      <c r="B401" s="1" t="s">
        <v>52</v>
      </c>
      <c r="C401" s="5">
        <v>0</v>
      </c>
      <c r="D401" s="5">
        <v>0</v>
      </c>
      <c r="E401" s="6" t="str">
        <f t="shared" si="24"/>
        <v/>
      </c>
      <c r="F401" s="5">
        <v>99.879890000000003</v>
      </c>
      <c r="G401" s="5">
        <v>210.37765999999999</v>
      </c>
      <c r="H401" s="6">
        <f t="shared" si="25"/>
        <v>1.1063064847187958</v>
      </c>
      <c r="I401" s="5">
        <v>499.83393999999998</v>
      </c>
      <c r="J401" s="6">
        <f t="shared" si="26"/>
        <v>-0.57910489231683626</v>
      </c>
      <c r="K401" s="5">
        <v>1867.4912200000001</v>
      </c>
      <c r="L401" s="5">
        <v>2243.9293600000001</v>
      </c>
      <c r="M401" s="6">
        <f t="shared" si="27"/>
        <v>0.2015742489006187</v>
      </c>
    </row>
    <row r="402" spans="1:13" x14ac:dyDescent="0.2">
      <c r="A402" s="1" t="s">
        <v>12</v>
      </c>
      <c r="B402" s="1" t="s">
        <v>52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0</v>
      </c>
      <c r="L402" s="5">
        <v>0</v>
      </c>
      <c r="M402" s="6" t="str">
        <f t="shared" si="27"/>
        <v/>
      </c>
    </row>
    <row r="403" spans="1:13" x14ac:dyDescent="0.2">
      <c r="A403" s="1" t="s">
        <v>13</v>
      </c>
      <c r="B403" s="1" t="s">
        <v>52</v>
      </c>
      <c r="C403" s="5">
        <v>0</v>
      </c>
      <c r="D403" s="5">
        <v>0</v>
      </c>
      <c r="E403" s="6" t="str">
        <f t="shared" si="24"/>
        <v/>
      </c>
      <c r="F403" s="5">
        <v>144.23777000000001</v>
      </c>
      <c r="G403" s="5">
        <v>133.61565999999999</v>
      </c>
      <c r="H403" s="6">
        <f t="shared" si="25"/>
        <v>-7.3643054797644325E-2</v>
      </c>
      <c r="I403" s="5">
        <v>138.78102999999999</v>
      </c>
      <c r="J403" s="6">
        <f t="shared" si="26"/>
        <v>-3.721956812108973E-2</v>
      </c>
      <c r="K403" s="5">
        <v>503.11219</v>
      </c>
      <c r="L403" s="5">
        <v>606.80580999999995</v>
      </c>
      <c r="M403" s="6">
        <f t="shared" si="27"/>
        <v>0.20610436809332722</v>
      </c>
    </row>
    <row r="404" spans="1:13" x14ac:dyDescent="0.2">
      <c r="A404" s="1" t="s">
        <v>16</v>
      </c>
      <c r="B404" s="1" t="s">
        <v>52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0.44500000000000001</v>
      </c>
      <c r="H404" s="6" t="str">
        <f t="shared" si="25"/>
        <v/>
      </c>
      <c r="I404" s="5">
        <v>0</v>
      </c>
      <c r="J404" s="6" t="str">
        <f t="shared" si="26"/>
        <v/>
      </c>
      <c r="K404" s="5">
        <v>4.6821200000000003</v>
      </c>
      <c r="L404" s="5">
        <v>0.44500000000000001</v>
      </c>
      <c r="M404" s="6">
        <f t="shared" si="27"/>
        <v>-0.90495758331695897</v>
      </c>
    </row>
    <row r="405" spans="1:13" x14ac:dyDescent="0.2">
      <c r="A405" s="1" t="s">
        <v>17</v>
      </c>
      <c r="B405" s="1" t="s">
        <v>52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102.09967</v>
      </c>
      <c r="H405" s="6" t="str">
        <f t="shared" si="25"/>
        <v/>
      </c>
      <c r="I405" s="5">
        <v>403.21753999999999</v>
      </c>
      <c r="J405" s="6">
        <f t="shared" si="26"/>
        <v>-0.74678762734379056</v>
      </c>
      <c r="K405" s="5">
        <v>147.17267000000001</v>
      </c>
      <c r="L405" s="5">
        <v>999.58676000000003</v>
      </c>
      <c r="M405" s="6">
        <f t="shared" si="27"/>
        <v>5.7919319531268947</v>
      </c>
    </row>
    <row r="406" spans="1:13" x14ac:dyDescent="0.2">
      <c r="A406" s="1" t="s">
        <v>18</v>
      </c>
      <c r="B406" s="1" t="s">
        <v>52</v>
      </c>
      <c r="C406" s="5">
        <v>0</v>
      </c>
      <c r="D406" s="5">
        <v>0</v>
      </c>
      <c r="E406" s="6" t="str">
        <f t="shared" si="24"/>
        <v/>
      </c>
      <c r="F406" s="5">
        <v>88.668520000000001</v>
      </c>
      <c r="G406" s="5">
        <v>92.174880000000002</v>
      </c>
      <c r="H406" s="6">
        <f t="shared" si="25"/>
        <v>3.9544586962768857E-2</v>
      </c>
      <c r="I406" s="5">
        <v>141.66414</v>
      </c>
      <c r="J406" s="6">
        <f t="shared" si="26"/>
        <v>-0.34934218356176805</v>
      </c>
      <c r="K406" s="5">
        <v>611.85862999999995</v>
      </c>
      <c r="L406" s="5">
        <v>344.50245999999999</v>
      </c>
      <c r="M406" s="6">
        <f t="shared" si="27"/>
        <v>-0.43695742266477466</v>
      </c>
    </row>
    <row r="407" spans="1:13" x14ac:dyDescent="0.2">
      <c r="A407" s="1" t="s">
        <v>19</v>
      </c>
      <c r="B407" s="1" t="s">
        <v>52</v>
      </c>
      <c r="C407" s="5">
        <v>0</v>
      </c>
      <c r="D407" s="5">
        <v>0</v>
      </c>
      <c r="E407" s="6" t="str">
        <f t="shared" si="24"/>
        <v/>
      </c>
      <c r="F407" s="5">
        <v>1.7115100000000001</v>
      </c>
      <c r="G407" s="5">
        <v>41.465119999999999</v>
      </c>
      <c r="H407" s="6">
        <f t="shared" si="25"/>
        <v>23.227214564916359</v>
      </c>
      <c r="I407" s="5">
        <v>19.62208</v>
      </c>
      <c r="J407" s="6">
        <f t="shared" si="26"/>
        <v>1.1131867773447053</v>
      </c>
      <c r="K407" s="5">
        <v>320.14010000000002</v>
      </c>
      <c r="L407" s="5">
        <v>84.517579999999995</v>
      </c>
      <c r="M407" s="6">
        <f t="shared" si="27"/>
        <v>-0.7359981458117868</v>
      </c>
    </row>
    <row r="408" spans="1:13" x14ac:dyDescent="0.2">
      <c r="A408" s="1" t="s">
        <v>20</v>
      </c>
      <c r="B408" s="1" t="s">
        <v>52</v>
      </c>
      <c r="C408" s="5">
        <v>0</v>
      </c>
      <c r="D408" s="5">
        <v>48.7166</v>
      </c>
      <c r="E408" s="6" t="str">
        <f t="shared" si="24"/>
        <v/>
      </c>
      <c r="F408" s="5">
        <v>2568.2881299999999</v>
      </c>
      <c r="G408" s="5">
        <v>2978.3097899999998</v>
      </c>
      <c r="H408" s="6">
        <f t="shared" si="25"/>
        <v>0.15964784293886836</v>
      </c>
      <c r="I408" s="5">
        <v>2988.4574600000001</v>
      </c>
      <c r="J408" s="6">
        <f t="shared" si="26"/>
        <v>-3.3956213651441525E-3</v>
      </c>
      <c r="K408" s="5">
        <v>12670.594789999999</v>
      </c>
      <c r="L408" s="5">
        <v>13769.046539999999</v>
      </c>
      <c r="M408" s="6">
        <f t="shared" si="27"/>
        <v>8.669299020334309E-2</v>
      </c>
    </row>
    <row r="409" spans="1:13" x14ac:dyDescent="0.2">
      <c r="A409" s="1" t="s">
        <v>21</v>
      </c>
      <c r="B409" s="1" t="s">
        <v>52</v>
      </c>
      <c r="C409" s="5">
        <v>0</v>
      </c>
      <c r="D409" s="5">
        <v>0</v>
      </c>
      <c r="E409" s="6" t="str">
        <f t="shared" si="24"/>
        <v/>
      </c>
      <c r="F409" s="5">
        <v>0.50260000000000005</v>
      </c>
      <c r="G409" s="5">
        <v>15.096830000000001</v>
      </c>
      <c r="H409" s="6">
        <f t="shared" si="25"/>
        <v>29.037465181058494</v>
      </c>
      <c r="I409" s="5">
        <v>0</v>
      </c>
      <c r="J409" s="6" t="str">
        <f t="shared" si="26"/>
        <v/>
      </c>
      <c r="K409" s="5">
        <v>0.50260000000000005</v>
      </c>
      <c r="L409" s="5">
        <v>20.74286</v>
      </c>
      <c r="M409" s="6">
        <f t="shared" si="27"/>
        <v>40.271110226820532</v>
      </c>
    </row>
    <row r="410" spans="1:13" x14ac:dyDescent="0.2">
      <c r="A410" s="1" t="s">
        <v>22</v>
      </c>
      <c r="B410" s="1" t="s">
        <v>52</v>
      </c>
      <c r="C410" s="5">
        <v>0</v>
      </c>
      <c r="D410" s="5">
        <v>0</v>
      </c>
      <c r="E410" s="6" t="str">
        <f t="shared" si="24"/>
        <v/>
      </c>
      <c r="F410" s="5">
        <v>15.61177</v>
      </c>
      <c r="G410" s="5">
        <v>0.35008</v>
      </c>
      <c r="H410" s="6">
        <f t="shared" si="25"/>
        <v>-0.9775758930601719</v>
      </c>
      <c r="I410" s="5">
        <v>0</v>
      </c>
      <c r="J410" s="6" t="str">
        <f t="shared" si="26"/>
        <v/>
      </c>
      <c r="K410" s="5">
        <v>156.40378000000001</v>
      </c>
      <c r="L410" s="5">
        <v>0.93254999999999999</v>
      </c>
      <c r="M410" s="6">
        <f t="shared" si="27"/>
        <v>-0.99403754819736456</v>
      </c>
    </row>
    <row r="411" spans="1:13" x14ac:dyDescent="0.2">
      <c r="A411" s="1" t="s">
        <v>23</v>
      </c>
      <c r="B411" s="1" t="s">
        <v>52</v>
      </c>
      <c r="C411" s="5">
        <v>0</v>
      </c>
      <c r="D411" s="5">
        <v>0</v>
      </c>
      <c r="E411" s="6" t="str">
        <f t="shared" si="24"/>
        <v/>
      </c>
      <c r="F411" s="5">
        <v>94.397379999999998</v>
      </c>
      <c r="G411" s="5">
        <v>100.66162</v>
      </c>
      <c r="H411" s="6">
        <f t="shared" si="25"/>
        <v>6.6360316356237847E-2</v>
      </c>
      <c r="I411" s="5">
        <v>167.833</v>
      </c>
      <c r="J411" s="6">
        <f t="shared" si="26"/>
        <v>-0.40022748803870511</v>
      </c>
      <c r="K411" s="5">
        <v>413.18266999999997</v>
      </c>
      <c r="L411" s="5">
        <v>719.55506000000003</v>
      </c>
      <c r="M411" s="6">
        <f t="shared" si="27"/>
        <v>0.74149380466513781</v>
      </c>
    </row>
    <row r="412" spans="1:13" x14ac:dyDescent="0.2">
      <c r="A412" s="1" t="s">
        <v>24</v>
      </c>
      <c r="B412" s="1" t="s">
        <v>52</v>
      </c>
      <c r="C412" s="5">
        <v>0</v>
      </c>
      <c r="D412" s="5">
        <v>0</v>
      </c>
      <c r="E412" s="6" t="str">
        <f t="shared" si="24"/>
        <v/>
      </c>
      <c r="F412" s="5">
        <v>22.632650000000002</v>
      </c>
      <c r="G412" s="5">
        <v>75.094890000000007</v>
      </c>
      <c r="H412" s="6">
        <f t="shared" si="25"/>
        <v>2.3179892765540049</v>
      </c>
      <c r="I412" s="5">
        <v>18.719370000000001</v>
      </c>
      <c r="J412" s="6">
        <f t="shared" si="26"/>
        <v>3.0116141729128705</v>
      </c>
      <c r="K412" s="5">
        <v>271.05202000000003</v>
      </c>
      <c r="L412" s="5">
        <v>145.05601999999999</v>
      </c>
      <c r="M412" s="6">
        <f t="shared" si="27"/>
        <v>-0.46484066047543204</v>
      </c>
    </row>
    <row r="413" spans="1:13" x14ac:dyDescent="0.2">
      <c r="A413" s="1" t="s">
        <v>25</v>
      </c>
      <c r="B413" s="1" t="s">
        <v>52</v>
      </c>
      <c r="C413" s="5">
        <v>0</v>
      </c>
      <c r="D413" s="5">
        <v>0</v>
      </c>
      <c r="E413" s="6" t="str">
        <f t="shared" si="24"/>
        <v/>
      </c>
      <c r="F413" s="5">
        <v>233.68806000000001</v>
      </c>
      <c r="G413" s="5">
        <v>277.92345</v>
      </c>
      <c r="H413" s="6">
        <f t="shared" si="25"/>
        <v>0.18929246962810153</v>
      </c>
      <c r="I413" s="5">
        <v>417.17514999999997</v>
      </c>
      <c r="J413" s="6">
        <f t="shared" si="26"/>
        <v>-0.33379672782523118</v>
      </c>
      <c r="K413" s="5">
        <v>1749.8384000000001</v>
      </c>
      <c r="L413" s="5">
        <v>1153.0973200000001</v>
      </c>
      <c r="M413" s="6">
        <f t="shared" si="27"/>
        <v>-0.34102639420874525</v>
      </c>
    </row>
    <row r="414" spans="1:13" x14ac:dyDescent="0.2">
      <c r="A414" s="1" t="s">
        <v>27</v>
      </c>
      <c r="B414" s="1" t="s">
        <v>52</v>
      </c>
      <c r="C414" s="5">
        <v>0</v>
      </c>
      <c r="D414" s="5">
        <v>0</v>
      </c>
      <c r="E414" s="6" t="str">
        <f t="shared" si="24"/>
        <v/>
      </c>
      <c r="F414" s="5">
        <v>0.88439999999999996</v>
      </c>
      <c r="G414" s="5">
        <v>306.4676</v>
      </c>
      <c r="H414" s="6">
        <f t="shared" si="25"/>
        <v>345.52600633197648</v>
      </c>
      <c r="I414" s="5">
        <v>587.48821999999996</v>
      </c>
      <c r="J414" s="6">
        <f t="shared" si="26"/>
        <v>-0.47834256148999887</v>
      </c>
      <c r="K414" s="5">
        <v>27.69575</v>
      </c>
      <c r="L414" s="5">
        <v>2934.8050499999999</v>
      </c>
      <c r="M414" s="6">
        <f t="shared" si="27"/>
        <v>104.96589910004242</v>
      </c>
    </row>
    <row r="415" spans="1:13" x14ac:dyDescent="0.2">
      <c r="A415" s="1" t="s">
        <v>28</v>
      </c>
      <c r="B415" s="1" t="s">
        <v>52</v>
      </c>
      <c r="C415" s="5">
        <v>0</v>
      </c>
      <c r="D415" s="5">
        <v>476.38209000000001</v>
      </c>
      <c r="E415" s="6" t="str">
        <f t="shared" si="24"/>
        <v/>
      </c>
      <c r="F415" s="5">
        <v>1888.8416999999999</v>
      </c>
      <c r="G415" s="5">
        <v>4746.3999700000004</v>
      </c>
      <c r="H415" s="6">
        <f t="shared" si="25"/>
        <v>1.5128627613420438</v>
      </c>
      <c r="I415" s="5">
        <v>6437.5696200000002</v>
      </c>
      <c r="J415" s="6">
        <f t="shared" si="26"/>
        <v>-0.26270312397802076</v>
      </c>
      <c r="K415" s="5">
        <v>27789.43951</v>
      </c>
      <c r="L415" s="5">
        <v>24872.15726</v>
      </c>
      <c r="M415" s="6">
        <f t="shared" si="27"/>
        <v>-0.10497808885099025</v>
      </c>
    </row>
    <row r="416" spans="1:13" x14ac:dyDescent="0.2">
      <c r="A416" s="1" t="s">
        <v>30</v>
      </c>
      <c r="B416" s="1" t="s">
        <v>52</v>
      </c>
      <c r="C416" s="5">
        <v>0</v>
      </c>
      <c r="D416" s="5">
        <v>0</v>
      </c>
      <c r="E416" s="6" t="str">
        <f t="shared" si="24"/>
        <v/>
      </c>
      <c r="F416" s="5">
        <v>70.314750000000004</v>
      </c>
      <c r="G416" s="5">
        <v>5.9547600000000003</v>
      </c>
      <c r="H416" s="6">
        <f t="shared" si="25"/>
        <v>-0.9153127899907203</v>
      </c>
      <c r="I416" s="5">
        <v>0</v>
      </c>
      <c r="J416" s="6" t="str">
        <f t="shared" si="26"/>
        <v/>
      </c>
      <c r="K416" s="5">
        <v>202.87629999999999</v>
      </c>
      <c r="L416" s="5">
        <v>6.5146499999999996</v>
      </c>
      <c r="M416" s="6">
        <f t="shared" si="27"/>
        <v>-0.96788856066479922</v>
      </c>
    </row>
    <row r="417" spans="1:13" x14ac:dyDescent="0.2">
      <c r="A417" s="1" t="s">
        <v>31</v>
      </c>
      <c r="B417" s="1" t="s">
        <v>52</v>
      </c>
      <c r="C417" s="5">
        <v>0</v>
      </c>
      <c r="D417" s="5">
        <v>0</v>
      </c>
      <c r="E417" s="6" t="str">
        <f t="shared" si="24"/>
        <v/>
      </c>
      <c r="F417" s="5">
        <v>1.5973900000000001</v>
      </c>
      <c r="G417" s="5">
        <v>0</v>
      </c>
      <c r="H417" s="6">
        <f t="shared" si="25"/>
        <v>-1</v>
      </c>
      <c r="I417" s="5">
        <v>0</v>
      </c>
      <c r="J417" s="6" t="str">
        <f t="shared" si="26"/>
        <v/>
      </c>
      <c r="K417" s="5">
        <v>3.2652399999999999</v>
      </c>
      <c r="L417" s="5">
        <v>1.9307300000000001</v>
      </c>
      <c r="M417" s="6">
        <f t="shared" si="27"/>
        <v>-0.40870196371476519</v>
      </c>
    </row>
    <row r="418" spans="1:13" x14ac:dyDescent="0.2">
      <c r="A418" s="1" t="s">
        <v>32</v>
      </c>
      <c r="B418" s="1" t="s">
        <v>52</v>
      </c>
      <c r="C418" s="5">
        <v>0</v>
      </c>
      <c r="D418" s="5">
        <v>0</v>
      </c>
      <c r="E418" s="6" t="str">
        <f t="shared" si="24"/>
        <v/>
      </c>
      <c r="F418" s="5">
        <v>25.289290000000001</v>
      </c>
      <c r="G418" s="5">
        <v>15.34361</v>
      </c>
      <c r="H418" s="6">
        <f t="shared" si="25"/>
        <v>-0.39327636323518778</v>
      </c>
      <c r="I418" s="5">
        <v>27.01953</v>
      </c>
      <c r="J418" s="6">
        <f t="shared" si="26"/>
        <v>-0.4321289082378561</v>
      </c>
      <c r="K418" s="5">
        <v>25.289290000000001</v>
      </c>
      <c r="L418" s="5">
        <v>48.031529999999997</v>
      </c>
      <c r="M418" s="6">
        <f t="shared" si="27"/>
        <v>0.89928345161133416</v>
      </c>
    </row>
    <row r="419" spans="1:13" x14ac:dyDescent="0.2">
      <c r="A419" s="2" t="s">
        <v>33</v>
      </c>
      <c r="B419" s="2" t="s">
        <v>52</v>
      </c>
      <c r="C419" s="7">
        <v>0</v>
      </c>
      <c r="D419" s="7">
        <v>525.09869000000003</v>
      </c>
      <c r="E419" s="8" t="str">
        <f t="shared" si="24"/>
        <v/>
      </c>
      <c r="F419" s="7">
        <v>5648.61024</v>
      </c>
      <c r="G419" s="7">
        <v>9616.0403200000001</v>
      </c>
      <c r="H419" s="8">
        <f t="shared" si="25"/>
        <v>0.7023727804593578</v>
      </c>
      <c r="I419" s="7">
        <v>12235.46855</v>
      </c>
      <c r="J419" s="8">
        <f t="shared" si="26"/>
        <v>-0.21408483208434215</v>
      </c>
      <c r="K419" s="7">
        <v>49064.337570000003</v>
      </c>
      <c r="L419" s="7">
        <v>50256.911099999998</v>
      </c>
      <c r="M419" s="8">
        <f t="shared" si="27"/>
        <v>2.4306320824133198E-2</v>
      </c>
    </row>
    <row r="420" spans="1:13" x14ac:dyDescent="0.2">
      <c r="A420" s="1" t="s">
        <v>7</v>
      </c>
      <c r="B420" s="1" t="s">
        <v>53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20.742000000000001</v>
      </c>
      <c r="H420" s="6" t="str">
        <f t="shared" si="25"/>
        <v/>
      </c>
      <c r="I420" s="5">
        <v>17.532620000000001</v>
      </c>
      <c r="J420" s="6">
        <f t="shared" si="26"/>
        <v>0.18305193405206976</v>
      </c>
      <c r="K420" s="5">
        <v>31.545639999999999</v>
      </c>
      <c r="L420" s="5">
        <v>44.038130000000002</v>
      </c>
      <c r="M420" s="6">
        <f t="shared" si="27"/>
        <v>0.3960132049944145</v>
      </c>
    </row>
    <row r="421" spans="1:13" x14ac:dyDescent="0.2">
      <c r="A421" s="1" t="s">
        <v>9</v>
      </c>
      <c r="B421" s="1" t="s">
        <v>53</v>
      </c>
      <c r="C421" s="5">
        <v>0</v>
      </c>
      <c r="D421" s="5">
        <v>0</v>
      </c>
      <c r="E421" s="6" t="str">
        <f t="shared" si="24"/>
        <v/>
      </c>
      <c r="F421" s="5">
        <v>309.57682</v>
      </c>
      <c r="G421" s="5">
        <v>839.46</v>
      </c>
      <c r="H421" s="6">
        <f t="shared" si="25"/>
        <v>1.7116371309712402</v>
      </c>
      <c r="I421" s="5">
        <v>2002.26089</v>
      </c>
      <c r="J421" s="6">
        <f t="shared" si="26"/>
        <v>-0.58074394591006562</v>
      </c>
      <c r="K421" s="5">
        <v>1370.9927700000001</v>
      </c>
      <c r="L421" s="5">
        <v>6579.9570400000002</v>
      </c>
      <c r="M421" s="6">
        <f t="shared" si="27"/>
        <v>3.7994104593272215</v>
      </c>
    </row>
    <row r="422" spans="1:13" x14ac:dyDescent="0.2">
      <c r="A422" s="1" t="s">
        <v>10</v>
      </c>
      <c r="B422" s="1" t="s">
        <v>53</v>
      </c>
      <c r="C422" s="5">
        <v>0</v>
      </c>
      <c r="D422" s="5">
        <v>15.603020000000001</v>
      </c>
      <c r="E422" s="6" t="str">
        <f t="shared" si="24"/>
        <v/>
      </c>
      <c r="F422" s="5">
        <v>112.17507000000001</v>
      </c>
      <c r="G422" s="5">
        <v>76.337389999999999</v>
      </c>
      <c r="H422" s="6">
        <f t="shared" si="25"/>
        <v>-0.31947989869763405</v>
      </c>
      <c r="I422" s="5">
        <v>284.56178</v>
      </c>
      <c r="J422" s="6">
        <f t="shared" si="26"/>
        <v>-0.73173702385471451</v>
      </c>
      <c r="K422" s="5">
        <v>511.75876</v>
      </c>
      <c r="L422" s="5">
        <v>591.93952999999999</v>
      </c>
      <c r="M422" s="6">
        <f t="shared" si="27"/>
        <v>0.1566768881494085</v>
      </c>
    </row>
    <row r="423" spans="1:13" x14ac:dyDescent="0.2">
      <c r="A423" s="1" t="s">
        <v>11</v>
      </c>
      <c r="B423" s="1" t="s">
        <v>53</v>
      </c>
      <c r="C423" s="5">
        <v>0</v>
      </c>
      <c r="D423" s="5">
        <v>0</v>
      </c>
      <c r="E423" s="6" t="str">
        <f t="shared" si="24"/>
        <v/>
      </c>
      <c r="F423" s="5">
        <v>0</v>
      </c>
      <c r="G423" s="5">
        <v>0</v>
      </c>
      <c r="H423" s="6" t="str">
        <f t="shared" si="25"/>
        <v/>
      </c>
      <c r="I423" s="5">
        <v>0</v>
      </c>
      <c r="J423" s="6" t="str">
        <f t="shared" si="26"/>
        <v/>
      </c>
      <c r="K423" s="5">
        <v>0.1</v>
      </c>
      <c r="L423" s="5">
        <v>0</v>
      </c>
      <c r="M423" s="6">
        <f t="shared" si="27"/>
        <v>-1</v>
      </c>
    </row>
    <row r="424" spans="1:13" x14ac:dyDescent="0.2">
      <c r="A424" s="1" t="s">
        <v>12</v>
      </c>
      <c r="B424" s="1" t="s">
        <v>53</v>
      </c>
      <c r="C424" s="5">
        <v>0</v>
      </c>
      <c r="D424" s="5">
        <v>0</v>
      </c>
      <c r="E424" s="6" t="str">
        <f t="shared" si="24"/>
        <v/>
      </c>
      <c r="F424" s="5">
        <v>0</v>
      </c>
      <c r="G424" s="5">
        <v>0</v>
      </c>
      <c r="H424" s="6" t="str">
        <f t="shared" si="25"/>
        <v/>
      </c>
      <c r="I424" s="5">
        <v>0</v>
      </c>
      <c r="J424" s="6" t="str">
        <f t="shared" si="26"/>
        <v/>
      </c>
      <c r="K424" s="5">
        <v>0</v>
      </c>
      <c r="L424" s="5">
        <v>0</v>
      </c>
      <c r="M424" s="6" t="str">
        <f t="shared" si="27"/>
        <v/>
      </c>
    </row>
    <row r="425" spans="1:13" x14ac:dyDescent="0.2">
      <c r="A425" s="1" t="s">
        <v>13</v>
      </c>
      <c r="B425" s="1" t="s">
        <v>53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0.25</v>
      </c>
      <c r="H425" s="6" t="str">
        <f t="shared" si="25"/>
        <v/>
      </c>
      <c r="I425" s="5">
        <v>0</v>
      </c>
      <c r="J425" s="6" t="str">
        <f t="shared" si="26"/>
        <v/>
      </c>
      <c r="K425" s="5">
        <v>2.37141</v>
      </c>
      <c r="L425" s="5">
        <v>35.37415</v>
      </c>
      <c r="M425" s="6">
        <f t="shared" si="27"/>
        <v>13.916927060272158</v>
      </c>
    </row>
    <row r="426" spans="1:13" x14ac:dyDescent="0.2">
      <c r="A426" s="1" t="s">
        <v>14</v>
      </c>
      <c r="B426" s="1" t="s">
        <v>53</v>
      </c>
      <c r="C426" s="5">
        <v>0</v>
      </c>
      <c r="D426" s="5">
        <v>0</v>
      </c>
      <c r="E426" s="6" t="str">
        <f t="shared" si="24"/>
        <v/>
      </c>
      <c r="F426" s="5">
        <v>0</v>
      </c>
      <c r="G426" s="5">
        <v>0</v>
      </c>
      <c r="H426" s="6" t="str">
        <f t="shared" si="25"/>
        <v/>
      </c>
      <c r="I426" s="5">
        <v>0</v>
      </c>
      <c r="J426" s="6" t="str">
        <f t="shared" si="26"/>
        <v/>
      </c>
      <c r="K426" s="5">
        <v>0</v>
      </c>
      <c r="L426" s="5">
        <v>0</v>
      </c>
      <c r="M426" s="6" t="str">
        <f t="shared" si="27"/>
        <v/>
      </c>
    </row>
    <row r="427" spans="1:13" x14ac:dyDescent="0.2">
      <c r="A427" s="1" t="s">
        <v>15</v>
      </c>
      <c r="B427" s="1" t="s">
        <v>53</v>
      </c>
      <c r="C427" s="5">
        <v>0</v>
      </c>
      <c r="D427" s="5">
        <v>0</v>
      </c>
      <c r="E427" s="6" t="str">
        <f t="shared" si="24"/>
        <v/>
      </c>
      <c r="F427" s="5">
        <v>0</v>
      </c>
      <c r="G427" s="5">
        <v>0</v>
      </c>
      <c r="H427" s="6" t="str">
        <f t="shared" si="25"/>
        <v/>
      </c>
      <c r="I427" s="5">
        <v>0</v>
      </c>
      <c r="J427" s="6" t="str">
        <f t="shared" si="26"/>
        <v/>
      </c>
      <c r="K427" s="5">
        <v>0</v>
      </c>
      <c r="L427" s="5">
        <v>0</v>
      </c>
      <c r="M427" s="6" t="str">
        <f t="shared" si="27"/>
        <v/>
      </c>
    </row>
    <row r="428" spans="1:13" x14ac:dyDescent="0.2">
      <c r="A428" s="1" t="s">
        <v>17</v>
      </c>
      <c r="B428" s="1" t="s">
        <v>53</v>
      </c>
      <c r="C428" s="5">
        <v>0</v>
      </c>
      <c r="D428" s="5">
        <v>0</v>
      </c>
      <c r="E428" s="6" t="str">
        <f t="shared" si="24"/>
        <v/>
      </c>
      <c r="F428" s="5">
        <v>0</v>
      </c>
      <c r="G428" s="5">
        <v>5.4464100000000002</v>
      </c>
      <c r="H428" s="6" t="str">
        <f t="shared" si="25"/>
        <v/>
      </c>
      <c r="I428" s="5">
        <v>0.34078000000000003</v>
      </c>
      <c r="J428" s="6">
        <f t="shared" si="26"/>
        <v>14.982187921826398</v>
      </c>
      <c r="K428" s="5">
        <v>20.526579999999999</v>
      </c>
      <c r="L428" s="5">
        <v>23.79213</v>
      </c>
      <c r="M428" s="6">
        <f t="shared" si="27"/>
        <v>0.1590888496768581</v>
      </c>
    </row>
    <row r="429" spans="1:13" x14ac:dyDescent="0.2">
      <c r="A429" s="1" t="s">
        <v>18</v>
      </c>
      <c r="B429" s="1" t="s">
        <v>53</v>
      </c>
      <c r="C429" s="5">
        <v>0</v>
      </c>
      <c r="D429" s="5">
        <v>0</v>
      </c>
      <c r="E429" s="6" t="str">
        <f t="shared" si="24"/>
        <v/>
      </c>
      <c r="F429" s="5">
        <v>29.482240000000001</v>
      </c>
      <c r="G429" s="5">
        <v>28.972539999999999</v>
      </c>
      <c r="H429" s="6">
        <f t="shared" si="25"/>
        <v>-1.7288374289063602E-2</v>
      </c>
      <c r="I429" s="5">
        <v>41.174619999999997</v>
      </c>
      <c r="J429" s="6">
        <f t="shared" si="26"/>
        <v>-0.29634954736680019</v>
      </c>
      <c r="K429" s="5">
        <v>429.81232999999997</v>
      </c>
      <c r="L429" s="5">
        <v>261.36867000000001</v>
      </c>
      <c r="M429" s="6">
        <f t="shared" si="27"/>
        <v>-0.39190048363666063</v>
      </c>
    </row>
    <row r="430" spans="1:13" x14ac:dyDescent="0.2">
      <c r="A430" s="1" t="s">
        <v>19</v>
      </c>
      <c r="B430" s="1" t="s">
        <v>53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32.229860000000002</v>
      </c>
      <c r="H430" s="6" t="str">
        <f t="shared" si="25"/>
        <v/>
      </c>
      <c r="I430" s="5">
        <v>0.27839000000000003</v>
      </c>
      <c r="J430" s="6">
        <f t="shared" si="26"/>
        <v>114.7723337763569</v>
      </c>
      <c r="K430" s="5">
        <v>4.0469999999999997</v>
      </c>
      <c r="L430" s="5">
        <v>42.543900000000001</v>
      </c>
      <c r="M430" s="6">
        <f t="shared" si="27"/>
        <v>9.5124536693847297</v>
      </c>
    </row>
    <row r="431" spans="1:13" x14ac:dyDescent="0.2">
      <c r="A431" s="1" t="s">
        <v>20</v>
      </c>
      <c r="B431" s="1" t="s">
        <v>53</v>
      </c>
      <c r="C431" s="5">
        <v>0</v>
      </c>
      <c r="D431" s="5">
        <v>0</v>
      </c>
      <c r="E431" s="6" t="str">
        <f t="shared" si="24"/>
        <v/>
      </c>
      <c r="F431" s="5">
        <v>5.3677599999999996</v>
      </c>
      <c r="G431" s="5">
        <v>72.537379999999999</v>
      </c>
      <c r="H431" s="6">
        <f t="shared" si="25"/>
        <v>12.513528920816132</v>
      </c>
      <c r="I431" s="5">
        <v>4.265E-2</v>
      </c>
      <c r="J431" s="6">
        <f t="shared" si="26"/>
        <v>1699.7592028135991</v>
      </c>
      <c r="K431" s="5">
        <v>13.9465</v>
      </c>
      <c r="L431" s="5">
        <v>116.48775000000001</v>
      </c>
      <c r="M431" s="6">
        <f t="shared" si="27"/>
        <v>7.3524719463664727</v>
      </c>
    </row>
    <row r="432" spans="1:13" x14ac:dyDescent="0.2">
      <c r="A432" s="1" t="s">
        <v>21</v>
      </c>
      <c r="B432" s="1" t="s">
        <v>53</v>
      </c>
      <c r="C432" s="5">
        <v>0</v>
      </c>
      <c r="D432" s="5">
        <v>0</v>
      </c>
      <c r="E432" s="6" t="str">
        <f t="shared" si="24"/>
        <v/>
      </c>
      <c r="F432" s="5">
        <v>0</v>
      </c>
      <c r="G432" s="5">
        <v>0</v>
      </c>
      <c r="H432" s="6" t="str">
        <f t="shared" si="25"/>
        <v/>
      </c>
      <c r="I432" s="5">
        <v>0</v>
      </c>
      <c r="J432" s="6" t="str">
        <f t="shared" si="26"/>
        <v/>
      </c>
      <c r="K432" s="5">
        <v>42.9544</v>
      </c>
      <c r="L432" s="5">
        <v>52.691000000000003</v>
      </c>
      <c r="M432" s="6">
        <f t="shared" si="27"/>
        <v>0.22667293688190271</v>
      </c>
    </row>
    <row r="433" spans="1:13" x14ac:dyDescent="0.2">
      <c r="A433" s="1" t="s">
        <v>22</v>
      </c>
      <c r="B433" s="1" t="s">
        <v>53</v>
      </c>
      <c r="C433" s="5">
        <v>0</v>
      </c>
      <c r="D433" s="5">
        <v>633.17088999999999</v>
      </c>
      <c r="E433" s="6" t="str">
        <f t="shared" si="24"/>
        <v/>
      </c>
      <c r="F433" s="5">
        <v>11038.01691</v>
      </c>
      <c r="G433" s="5">
        <v>13438.584779999999</v>
      </c>
      <c r="H433" s="6">
        <f t="shared" si="25"/>
        <v>0.21748180760850078</v>
      </c>
      <c r="I433" s="5">
        <v>10639.44708</v>
      </c>
      <c r="J433" s="6">
        <f t="shared" si="26"/>
        <v>0.26309052330941229</v>
      </c>
      <c r="K433" s="5">
        <v>46915.228589999999</v>
      </c>
      <c r="L433" s="5">
        <v>47814.528550000003</v>
      </c>
      <c r="M433" s="6">
        <f t="shared" si="27"/>
        <v>1.916861511768686E-2</v>
      </c>
    </row>
    <row r="434" spans="1:13" x14ac:dyDescent="0.2">
      <c r="A434" s="1" t="s">
        <v>23</v>
      </c>
      <c r="B434" s="1" t="s">
        <v>53</v>
      </c>
      <c r="C434" s="5">
        <v>0</v>
      </c>
      <c r="D434" s="5">
        <v>0</v>
      </c>
      <c r="E434" s="6" t="str">
        <f t="shared" si="24"/>
        <v/>
      </c>
      <c r="F434" s="5">
        <v>162.22638000000001</v>
      </c>
      <c r="G434" s="5">
        <v>370.48539</v>
      </c>
      <c r="H434" s="6">
        <f t="shared" si="25"/>
        <v>1.2837555149785134</v>
      </c>
      <c r="I434" s="5">
        <v>420.64346999999998</v>
      </c>
      <c r="J434" s="6">
        <f t="shared" si="26"/>
        <v>-0.11924131379003688</v>
      </c>
      <c r="K434" s="5">
        <v>2000.52037</v>
      </c>
      <c r="L434" s="5">
        <v>2465.5803000000001</v>
      </c>
      <c r="M434" s="6">
        <f t="shared" si="27"/>
        <v>0.23246947992836486</v>
      </c>
    </row>
    <row r="435" spans="1:13" x14ac:dyDescent="0.2">
      <c r="A435" s="1" t="s">
        <v>24</v>
      </c>
      <c r="B435" s="1" t="s">
        <v>53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11.949859999999999</v>
      </c>
      <c r="L435" s="5">
        <v>0</v>
      </c>
      <c r="M435" s="6">
        <f t="shared" si="27"/>
        <v>-1</v>
      </c>
    </row>
    <row r="436" spans="1:13" x14ac:dyDescent="0.2">
      <c r="A436" s="1" t="s">
        <v>25</v>
      </c>
      <c r="B436" s="1" t="s">
        <v>53</v>
      </c>
      <c r="C436" s="5">
        <v>0</v>
      </c>
      <c r="D436" s="5">
        <v>24.67023</v>
      </c>
      <c r="E436" s="6" t="str">
        <f t="shared" si="24"/>
        <v/>
      </c>
      <c r="F436" s="5">
        <v>222.63335000000001</v>
      </c>
      <c r="G436" s="5">
        <v>200.03861000000001</v>
      </c>
      <c r="H436" s="6">
        <f t="shared" si="25"/>
        <v>-0.10148856853656474</v>
      </c>
      <c r="I436" s="5">
        <v>198.51956000000001</v>
      </c>
      <c r="J436" s="6">
        <f t="shared" si="26"/>
        <v>7.6518908262741547E-3</v>
      </c>
      <c r="K436" s="5">
        <v>1049.5882099999999</v>
      </c>
      <c r="L436" s="5">
        <v>937.33762999999999</v>
      </c>
      <c r="M436" s="6">
        <f t="shared" si="27"/>
        <v>-0.10694725696280438</v>
      </c>
    </row>
    <row r="437" spans="1:13" x14ac:dyDescent="0.2">
      <c r="A437" s="1" t="s">
        <v>26</v>
      </c>
      <c r="B437" s="1" t="s">
        <v>53</v>
      </c>
      <c r="C437" s="5">
        <v>0</v>
      </c>
      <c r="D437" s="5">
        <v>0</v>
      </c>
      <c r="E437" s="6" t="str">
        <f t="shared" ref="E437:E498" si="28">IF(C437=0,"",(D437/C437-1))</f>
        <v/>
      </c>
      <c r="F437" s="5">
        <v>0</v>
      </c>
      <c r="G437" s="5">
        <v>0</v>
      </c>
      <c r="H437" s="6" t="str">
        <f t="shared" ref="H437:H498" si="29">IF(F437=0,"",(G437/F437-1))</f>
        <v/>
      </c>
      <c r="I437" s="5">
        <v>0</v>
      </c>
      <c r="J437" s="6" t="str">
        <f t="shared" ref="J437:J498" si="30">IF(I437=0,"",(G437/I437-1))</f>
        <v/>
      </c>
      <c r="K437" s="5">
        <v>0</v>
      </c>
      <c r="L437" s="5">
        <v>0</v>
      </c>
      <c r="M437" s="6" t="str">
        <f t="shared" ref="M437:M498" si="31">IF(K437=0,"",(L437/K437-1))</f>
        <v/>
      </c>
    </row>
    <row r="438" spans="1:13" x14ac:dyDescent="0.2">
      <c r="A438" s="1" t="s">
        <v>27</v>
      </c>
      <c r="B438" s="1" t="s">
        <v>53</v>
      </c>
      <c r="C438" s="5">
        <v>0</v>
      </c>
      <c r="D438" s="5">
        <v>0</v>
      </c>
      <c r="E438" s="6" t="str">
        <f t="shared" si="28"/>
        <v/>
      </c>
      <c r="F438" s="5">
        <v>85</v>
      </c>
      <c r="G438" s="5">
        <v>63.337580000000003</v>
      </c>
      <c r="H438" s="6">
        <f t="shared" si="29"/>
        <v>-0.25485199999999997</v>
      </c>
      <c r="I438" s="5">
        <v>81.825000000000003</v>
      </c>
      <c r="J438" s="6">
        <f t="shared" si="30"/>
        <v>-0.22593852734494346</v>
      </c>
      <c r="K438" s="5">
        <v>198.45656</v>
      </c>
      <c r="L438" s="5">
        <v>155.34458000000001</v>
      </c>
      <c r="M438" s="6">
        <f t="shared" si="31"/>
        <v>-0.21723635640968475</v>
      </c>
    </row>
    <row r="439" spans="1:13" x14ac:dyDescent="0.2">
      <c r="A439" s="1" t="s">
        <v>28</v>
      </c>
      <c r="B439" s="1" t="s">
        <v>53</v>
      </c>
      <c r="C439" s="5">
        <v>0</v>
      </c>
      <c r="D439" s="5">
        <v>14.4</v>
      </c>
      <c r="E439" s="6" t="str">
        <f t="shared" si="28"/>
        <v/>
      </c>
      <c r="F439" s="5">
        <v>34.0276</v>
      </c>
      <c r="G439" s="5">
        <v>81.518100000000004</v>
      </c>
      <c r="H439" s="6">
        <f t="shared" si="29"/>
        <v>1.3956464752142379</v>
      </c>
      <c r="I439" s="5">
        <v>26.824000000000002</v>
      </c>
      <c r="J439" s="6">
        <f t="shared" si="30"/>
        <v>2.0389986579182819</v>
      </c>
      <c r="K439" s="5">
        <v>81.527299999999997</v>
      </c>
      <c r="L439" s="5">
        <v>491.39963</v>
      </c>
      <c r="M439" s="6">
        <f t="shared" si="31"/>
        <v>5.0274243106296908</v>
      </c>
    </row>
    <row r="440" spans="1:13" x14ac:dyDescent="0.2">
      <c r="A440" s="1" t="s">
        <v>29</v>
      </c>
      <c r="B440" s="1" t="s">
        <v>53</v>
      </c>
      <c r="C440" s="5">
        <v>0</v>
      </c>
      <c r="D440" s="5">
        <v>0</v>
      </c>
      <c r="E440" s="6" t="str">
        <f t="shared" si="28"/>
        <v/>
      </c>
      <c r="F440" s="5">
        <v>0</v>
      </c>
      <c r="G440" s="5">
        <v>0</v>
      </c>
      <c r="H440" s="6" t="str">
        <f t="shared" si="29"/>
        <v/>
      </c>
      <c r="I440" s="5">
        <v>0</v>
      </c>
      <c r="J440" s="6" t="str">
        <f t="shared" si="30"/>
        <v/>
      </c>
      <c r="K440" s="5">
        <v>0</v>
      </c>
      <c r="L440" s="5">
        <v>0</v>
      </c>
      <c r="M440" s="6" t="str">
        <f t="shared" si="31"/>
        <v/>
      </c>
    </row>
    <row r="441" spans="1:13" x14ac:dyDescent="0.2">
      <c r="A441" s="1" t="s">
        <v>30</v>
      </c>
      <c r="B441" s="1" t="s">
        <v>53</v>
      </c>
      <c r="C441" s="5">
        <v>0</v>
      </c>
      <c r="D441" s="5">
        <v>0</v>
      </c>
      <c r="E441" s="6" t="str">
        <f t="shared" si="28"/>
        <v/>
      </c>
      <c r="F441" s="5">
        <v>1.8</v>
      </c>
      <c r="G441" s="5">
        <v>13.466329999999999</v>
      </c>
      <c r="H441" s="6">
        <f t="shared" si="29"/>
        <v>6.481294444444444</v>
      </c>
      <c r="I441" s="5">
        <v>0</v>
      </c>
      <c r="J441" s="6" t="str">
        <f t="shared" si="30"/>
        <v/>
      </c>
      <c r="K441" s="5">
        <v>1.94756</v>
      </c>
      <c r="L441" s="5">
        <v>13.64949</v>
      </c>
      <c r="M441" s="6">
        <f t="shared" si="31"/>
        <v>6.0085080819076175</v>
      </c>
    </row>
    <row r="442" spans="1:13" x14ac:dyDescent="0.2">
      <c r="A442" s="1" t="s">
        <v>31</v>
      </c>
      <c r="B442" s="1" t="s">
        <v>53</v>
      </c>
      <c r="C442" s="5">
        <v>0</v>
      </c>
      <c r="D442" s="5">
        <v>0</v>
      </c>
      <c r="E442" s="6" t="str">
        <f t="shared" si="28"/>
        <v/>
      </c>
      <c r="F442" s="5">
        <v>0</v>
      </c>
      <c r="G442" s="5">
        <v>0</v>
      </c>
      <c r="H442" s="6" t="str">
        <f t="shared" si="29"/>
        <v/>
      </c>
      <c r="I442" s="5">
        <v>0</v>
      </c>
      <c r="J442" s="6" t="str">
        <f t="shared" si="30"/>
        <v/>
      </c>
      <c r="K442" s="5">
        <v>2.4224600000000001</v>
      </c>
      <c r="L442" s="5">
        <v>1.56</v>
      </c>
      <c r="M442" s="6">
        <f t="shared" si="31"/>
        <v>-0.35602651849772549</v>
      </c>
    </row>
    <row r="443" spans="1:13" x14ac:dyDescent="0.2">
      <c r="A443" s="1" t="s">
        <v>32</v>
      </c>
      <c r="B443" s="1" t="s">
        <v>53</v>
      </c>
      <c r="C443" s="5">
        <v>0</v>
      </c>
      <c r="D443" s="5">
        <v>0</v>
      </c>
      <c r="E443" s="6" t="str">
        <f t="shared" si="28"/>
        <v/>
      </c>
      <c r="F443" s="5">
        <v>0</v>
      </c>
      <c r="G443" s="5">
        <v>0</v>
      </c>
      <c r="H443" s="6" t="str">
        <f t="shared" si="29"/>
        <v/>
      </c>
      <c r="I443" s="5">
        <v>0</v>
      </c>
      <c r="J443" s="6" t="str">
        <f t="shared" si="30"/>
        <v/>
      </c>
      <c r="K443" s="5">
        <v>6.87</v>
      </c>
      <c r="L443" s="5">
        <v>0</v>
      </c>
      <c r="M443" s="6">
        <f t="shared" si="31"/>
        <v>-1</v>
      </c>
    </row>
    <row r="444" spans="1:13" x14ac:dyDescent="0.2">
      <c r="A444" s="2" t="s">
        <v>33</v>
      </c>
      <c r="B444" s="2" t="s">
        <v>53</v>
      </c>
      <c r="C444" s="7">
        <v>0</v>
      </c>
      <c r="D444" s="7">
        <v>687.84414000000004</v>
      </c>
      <c r="E444" s="8" t="str">
        <f t="shared" si="28"/>
        <v/>
      </c>
      <c r="F444" s="7">
        <v>13298.85507</v>
      </c>
      <c r="G444" s="7">
        <v>17055.74999</v>
      </c>
      <c r="H444" s="8">
        <f t="shared" si="29"/>
        <v>0.28249762105272724</v>
      </c>
      <c r="I444" s="7">
        <v>15520.317510000001</v>
      </c>
      <c r="J444" s="8">
        <f t="shared" si="30"/>
        <v>9.8930481223125311E-2</v>
      </c>
      <c r="K444" s="7">
        <v>58537.178310000003</v>
      </c>
      <c r="L444" s="7">
        <v>67903.872359999994</v>
      </c>
      <c r="M444" s="8">
        <f t="shared" si="31"/>
        <v>0.16001273584449249</v>
      </c>
    </row>
    <row r="445" spans="1:13" x14ac:dyDescent="0.2">
      <c r="A445" s="1" t="s">
        <v>7</v>
      </c>
      <c r="B445" s="1" t="s">
        <v>54</v>
      </c>
      <c r="C445" s="5">
        <v>0</v>
      </c>
      <c r="D445" s="5">
        <v>4052.6229199999998</v>
      </c>
      <c r="E445" s="6" t="str">
        <f t="shared" si="28"/>
        <v/>
      </c>
      <c r="F445" s="5">
        <v>42171.610059999999</v>
      </c>
      <c r="G445" s="5">
        <v>53206.955650000004</v>
      </c>
      <c r="H445" s="6">
        <f t="shared" si="29"/>
        <v>0.26167712293411083</v>
      </c>
      <c r="I445" s="5">
        <v>42578.698609999999</v>
      </c>
      <c r="J445" s="6">
        <f t="shared" si="30"/>
        <v>0.24961441723124578</v>
      </c>
      <c r="K445" s="5">
        <v>229352.74264000001</v>
      </c>
      <c r="L445" s="5">
        <v>215684.02757000001</v>
      </c>
      <c r="M445" s="6">
        <f t="shared" si="31"/>
        <v>-5.9596911345659809E-2</v>
      </c>
    </row>
    <row r="446" spans="1:13" x14ac:dyDescent="0.2">
      <c r="A446" s="1" t="s">
        <v>9</v>
      </c>
      <c r="B446" s="1" t="s">
        <v>54</v>
      </c>
      <c r="C446" s="5">
        <v>0</v>
      </c>
      <c r="D446" s="5">
        <v>27.23724</v>
      </c>
      <c r="E446" s="6" t="str">
        <f t="shared" si="28"/>
        <v/>
      </c>
      <c r="F446" s="5">
        <v>800.46276999999998</v>
      </c>
      <c r="G446" s="5">
        <v>846.09020999999996</v>
      </c>
      <c r="H446" s="6">
        <f t="shared" si="29"/>
        <v>5.7001326869955404E-2</v>
      </c>
      <c r="I446" s="5">
        <v>1022.53212</v>
      </c>
      <c r="J446" s="6">
        <f t="shared" si="30"/>
        <v>-0.17255390471254828</v>
      </c>
      <c r="K446" s="5">
        <v>4212.3523699999996</v>
      </c>
      <c r="L446" s="5">
        <v>5234.915</v>
      </c>
      <c r="M446" s="6">
        <f t="shared" si="31"/>
        <v>0.24275334544246596</v>
      </c>
    </row>
    <row r="447" spans="1:13" x14ac:dyDescent="0.2">
      <c r="A447" s="1" t="s">
        <v>10</v>
      </c>
      <c r="B447" s="1" t="s">
        <v>54</v>
      </c>
      <c r="C447" s="5">
        <v>0</v>
      </c>
      <c r="D447" s="5">
        <v>469.49408</v>
      </c>
      <c r="E447" s="6" t="str">
        <f t="shared" si="28"/>
        <v/>
      </c>
      <c r="F447" s="5">
        <v>20867.7009</v>
      </c>
      <c r="G447" s="5">
        <v>24619.267390000001</v>
      </c>
      <c r="H447" s="6">
        <f t="shared" si="29"/>
        <v>0.17977862094046015</v>
      </c>
      <c r="I447" s="5">
        <v>25616.94153</v>
      </c>
      <c r="J447" s="6">
        <f t="shared" si="30"/>
        <v>-3.8945872552022753E-2</v>
      </c>
      <c r="K447" s="5">
        <v>122195.49871</v>
      </c>
      <c r="L447" s="5">
        <v>125934.56574999999</v>
      </c>
      <c r="M447" s="6">
        <f t="shared" si="31"/>
        <v>3.0599057080438863E-2</v>
      </c>
    </row>
    <row r="448" spans="1:13" x14ac:dyDescent="0.2">
      <c r="A448" s="1" t="s">
        <v>11</v>
      </c>
      <c r="B448" s="1" t="s">
        <v>54</v>
      </c>
      <c r="C448" s="5">
        <v>0</v>
      </c>
      <c r="D448" s="5">
        <v>208.77678</v>
      </c>
      <c r="E448" s="6" t="str">
        <f t="shared" si="28"/>
        <v/>
      </c>
      <c r="F448" s="5">
        <v>1758.73523</v>
      </c>
      <c r="G448" s="5">
        <v>1080.55961</v>
      </c>
      <c r="H448" s="6">
        <f t="shared" si="29"/>
        <v>-0.38560415941630966</v>
      </c>
      <c r="I448" s="5">
        <v>1409.5749800000001</v>
      </c>
      <c r="J448" s="6">
        <f t="shared" si="30"/>
        <v>-0.23341459281577204</v>
      </c>
      <c r="K448" s="5">
        <v>7843.22721</v>
      </c>
      <c r="L448" s="5">
        <v>5246.0009899999995</v>
      </c>
      <c r="M448" s="6">
        <f t="shared" si="31"/>
        <v>-0.33114254508508623</v>
      </c>
    </row>
    <row r="449" spans="1:13" x14ac:dyDescent="0.2">
      <c r="A449" s="1" t="s">
        <v>12</v>
      </c>
      <c r="B449" s="1" t="s">
        <v>54</v>
      </c>
      <c r="C449" s="5">
        <v>0</v>
      </c>
      <c r="D449" s="5">
        <v>0</v>
      </c>
      <c r="E449" s="6" t="str">
        <f t="shared" si="28"/>
        <v/>
      </c>
      <c r="F449" s="5">
        <v>123.84699999999999</v>
      </c>
      <c r="G449" s="5">
        <v>117.59739</v>
      </c>
      <c r="H449" s="6">
        <f t="shared" si="29"/>
        <v>-5.0462344667210224E-2</v>
      </c>
      <c r="I449" s="5">
        <v>199.38659999999999</v>
      </c>
      <c r="J449" s="6">
        <f t="shared" si="30"/>
        <v>-0.41020414611613809</v>
      </c>
      <c r="K449" s="5">
        <v>446.04897999999997</v>
      </c>
      <c r="L449" s="5">
        <v>477.7765</v>
      </c>
      <c r="M449" s="6">
        <f t="shared" si="31"/>
        <v>7.1130125664674804E-2</v>
      </c>
    </row>
    <row r="450" spans="1:13" x14ac:dyDescent="0.2">
      <c r="A450" s="1" t="s">
        <v>13</v>
      </c>
      <c r="B450" s="1" t="s">
        <v>54</v>
      </c>
      <c r="C450" s="5">
        <v>0</v>
      </c>
      <c r="D450" s="5">
        <v>151.44717</v>
      </c>
      <c r="E450" s="6" t="str">
        <f t="shared" si="28"/>
        <v/>
      </c>
      <c r="F450" s="5">
        <v>12708.608490000001</v>
      </c>
      <c r="G450" s="5">
        <v>16916.477749999998</v>
      </c>
      <c r="H450" s="6">
        <f t="shared" si="29"/>
        <v>0.33110385478559956</v>
      </c>
      <c r="I450" s="5">
        <v>10563.54781</v>
      </c>
      <c r="J450" s="6">
        <f t="shared" si="30"/>
        <v>0.60140116315713432</v>
      </c>
      <c r="K450" s="5">
        <v>58236.813540000003</v>
      </c>
      <c r="L450" s="5">
        <v>61536.385370000004</v>
      </c>
      <c r="M450" s="6">
        <f t="shared" si="31"/>
        <v>5.6657835987775851E-2</v>
      </c>
    </row>
    <row r="451" spans="1:13" x14ac:dyDescent="0.2">
      <c r="A451" s="1" t="s">
        <v>14</v>
      </c>
      <c r="B451" s="1" t="s">
        <v>54</v>
      </c>
      <c r="C451" s="5">
        <v>0</v>
      </c>
      <c r="D451" s="5">
        <v>0</v>
      </c>
      <c r="E451" s="6" t="str">
        <f t="shared" si="28"/>
        <v/>
      </c>
      <c r="F451" s="5">
        <v>5.6307999999999998</v>
      </c>
      <c r="G451" s="5">
        <v>0</v>
      </c>
      <c r="H451" s="6">
        <f t="shared" si="29"/>
        <v>-1</v>
      </c>
      <c r="I451" s="5">
        <v>1.4420200000000001</v>
      </c>
      <c r="J451" s="6">
        <f t="shared" si="30"/>
        <v>-1</v>
      </c>
      <c r="K451" s="5">
        <v>61.370950000000001</v>
      </c>
      <c r="L451" s="5">
        <v>29.304320000000001</v>
      </c>
      <c r="M451" s="6">
        <f t="shared" si="31"/>
        <v>-0.52250502884508054</v>
      </c>
    </row>
    <row r="452" spans="1:13" x14ac:dyDescent="0.2">
      <c r="A452" s="1" t="s">
        <v>15</v>
      </c>
      <c r="B452" s="1" t="s">
        <v>54</v>
      </c>
      <c r="C452" s="5">
        <v>0</v>
      </c>
      <c r="D452" s="5">
        <v>0</v>
      </c>
      <c r="E452" s="6" t="str">
        <f t="shared" si="28"/>
        <v/>
      </c>
      <c r="F452" s="5">
        <v>2499.9920099999999</v>
      </c>
      <c r="G452" s="5">
        <v>633.25036</v>
      </c>
      <c r="H452" s="6">
        <f t="shared" si="29"/>
        <v>-0.74669904645015239</v>
      </c>
      <c r="I452" s="5">
        <v>1024.27667</v>
      </c>
      <c r="J452" s="6">
        <f t="shared" si="30"/>
        <v>-0.38175848523426781</v>
      </c>
      <c r="K452" s="5">
        <v>4277.6778800000002</v>
      </c>
      <c r="L452" s="5">
        <v>5329.4170899999999</v>
      </c>
      <c r="M452" s="6">
        <f t="shared" si="31"/>
        <v>0.24586685568760025</v>
      </c>
    </row>
    <row r="453" spans="1:13" x14ac:dyDescent="0.2">
      <c r="A453" s="1" t="s">
        <v>16</v>
      </c>
      <c r="B453" s="1" t="s">
        <v>54</v>
      </c>
      <c r="C453" s="5">
        <v>0</v>
      </c>
      <c r="D453" s="5">
        <v>137.45697999999999</v>
      </c>
      <c r="E453" s="6" t="str">
        <f t="shared" si="28"/>
        <v/>
      </c>
      <c r="F453" s="5">
        <v>2625.8435100000002</v>
      </c>
      <c r="G453" s="5">
        <v>1500.04412</v>
      </c>
      <c r="H453" s="6">
        <f t="shared" si="29"/>
        <v>-0.42873818859068269</v>
      </c>
      <c r="I453" s="5">
        <v>2047.20081</v>
      </c>
      <c r="J453" s="6">
        <f t="shared" si="30"/>
        <v>-0.2672706494288658</v>
      </c>
      <c r="K453" s="5">
        <v>10922.269319999999</v>
      </c>
      <c r="L453" s="5">
        <v>10337.575790000001</v>
      </c>
      <c r="M453" s="6">
        <f t="shared" si="31"/>
        <v>-5.3532238847961211E-2</v>
      </c>
    </row>
    <row r="454" spans="1:13" x14ac:dyDescent="0.2">
      <c r="A454" s="1" t="s">
        <v>17</v>
      </c>
      <c r="B454" s="1" t="s">
        <v>54</v>
      </c>
      <c r="C454" s="5">
        <v>0</v>
      </c>
      <c r="D454" s="5">
        <v>1708.64284</v>
      </c>
      <c r="E454" s="6" t="str">
        <f t="shared" si="28"/>
        <v/>
      </c>
      <c r="F454" s="5">
        <v>55410.571940000002</v>
      </c>
      <c r="G454" s="5">
        <v>55417.458250000003</v>
      </c>
      <c r="H454" s="6">
        <f t="shared" si="29"/>
        <v>1.2427790868962951E-4</v>
      </c>
      <c r="I454" s="5">
        <v>58206.180410000001</v>
      </c>
      <c r="J454" s="6">
        <f t="shared" si="30"/>
        <v>-4.7911100511259241E-2</v>
      </c>
      <c r="K454" s="5">
        <v>259129.69880000001</v>
      </c>
      <c r="L454" s="5">
        <v>268153.96341000003</v>
      </c>
      <c r="M454" s="6">
        <f t="shared" si="31"/>
        <v>3.4825281130608898E-2</v>
      </c>
    </row>
    <row r="455" spans="1:13" x14ac:dyDescent="0.2">
      <c r="A455" s="1" t="s">
        <v>18</v>
      </c>
      <c r="B455" s="1" t="s">
        <v>54</v>
      </c>
      <c r="C455" s="5">
        <v>0</v>
      </c>
      <c r="D455" s="5">
        <v>73.657769999999999</v>
      </c>
      <c r="E455" s="6" t="str">
        <f t="shared" si="28"/>
        <v/>
      </c>
      <c r="F455" s="5">
        <v>973.16213000000005</v>
      </c>
      <c r="G455" s="5">
        <v>1874.59491</v>
      </c>
      <c r="H455" s="6">
        <f t="shared" si="29"/>
        <v>0.92629249763346211</v>
      </c>
      <c r="I455" s="5">
        <v>1443.36355</v>
      </c>
      <c r="J455" s="6">
        <f t="shared" si="30"/>
        <v>0.29876835950305103</v>
      </c>
      <c r="K455" s="5">
        <v>12210.833339999999</v>
      </c>
      <c r="L455" s="5">
        <v>10430.19448</v>
      </c>
      <c r="M455" s="6">
        <f t="shared" si="31"/>
        <v>-0.14582451585568845</v>
      </c>
    </row>
    <row r="456" spans="1:13" x14ac:dyDescent="0.2">
      <c r="A456" s="1" t="s">
        <v>19</v>
      </c>
      <c r="B456" s="1" t="s">
        <v>54</v>
      </c>
      <c r="C456" s="5">
        <v>0</v>
      </c>
      <c r="D456" s="5">
        <v>975.31371999999999</v>
      </c>
      <c r="E456" s="6" t="str">
        <f t="shared" si="28"/>
        <v/>
      </c>
      <c r="F456" s="5">
        <v>13794.101430000001</v>
      </c>
      <c r="G456" s="5">
        <v>18874.9935</v>
      </c>
      <c r="H456" s="6">
        <f t="shared" si="29"/>
        <v>0.36833802446528763</v>
      </c>
      <c r="I456" s="5">
        <v>16920.572219999998</v>
      </c>
      <c r="J456" s="6">
        <f t="shared" si="30"/>
        <v>0.11550562561293809</v>
      </c>
      <c r="K456" s="5">
        <v>78822.370949999997</v>
      </c>
      <c r="L456" s="5">
        <v>83372.259399999995</v>
      </c>
      <c r="M456" s="6">
        <f t="shared" si="31"/>
        <v>5.7723313764390216E-2</v>
      </c>
    </row>
    <row r="457" spans="1:13" x14ac:dyDescent="0.2">
      <c r="A457" s="1" t="s">
        <v>20</v>
      </c>
      <c r="B457" s="1" t="s">
        <v>54</v>
      </c>
      <c r="C457" s="5">
        <v>0</v>
      </c>
      <c r="D457" s="5">
        <v>1348.3790300000001</v>
      </c>
      <c r="E457" s="6" t="str">
        <f t="shared" si="28"/>
        <v/>
      </c>
      <c r="F457" s="5">
        <v>34026.469169999997</v>
      </c>
      <c r="G457" s="5">
        <v>36768.493589999998</v>
      </c>
      <c r="H457" s="6">
        <f t="shared" si="29"/>
        <v>8.0585041201323149E-2</v>
      </c>
      <c r="I457" s="5">
        <v>38630.858869999996</v>
      </c>
      <c r="J457" s="6">
        <f t="shared" si="30"/>
        <v>-4.8209264160219756E-2</v>
      </c>
      <c r="K457" s="5">
        <v>183914.28537</v>
      </c>
      <c r="L457" s="5">
        <v>169055.91623999999</v>
      </c>
      <c r="M457" s="6">
        <f t="shared" si="31"/>
        <v>-8.0789641218504848E-2</v>
      </c>
    </row>
    <row r="458" spans="1:13" x14ac:dyDescent="0.2">
      <c r="A458" s="1" t="s">
        <v>21</v>
      </c>
      <c r="B458" s="1" t="s">
        <v>54</v>
      </c>
      <c r="C458" s="5">
        <v>0</v>
      </c>
      <c r="D458" s="5">
        <v>0</v>
      </c>
      <c r="E458" s="6" t="str">
        <f t="shared" si="28"/>
        <v/>
      </c>
      <c r="F458" s="5">
        <v>249.62638000000001</v>
      </c>
      <c r="G458" s="5">
        <v>236.11476999999999</v>
      </c>
      <c r="H458" s="6">
        <f t="shared" si="29"/>
        <v>-5.4127332215449409E-2</v>
      </c>
      <c r="I458" s="5">
        <v>326.29611</v>
      </c>
      <c r="J458" s="6">
        <f t="shared" si="30"/>
        <v>-0.27637883884058567</v>
      </c>
      <c r="K458" s="5">
        <v>1235.0928899999999</v>
      </c>
      <c r="L458" s="5">
        <v>1519.40065</v>
      </c>
      <c r="M458" s="6">
        <f t="shared" si="31"/>
        <v>0.23019139880240114</v>
      </c>
    </row>
    <row r="459" spans="1:13" x14ac:dyDescent="0.2">
      <c r="A459" s="1" t="s">
        <v>22</v>
      </c>
      <c r="B459" s="1" t="s">
        <v>54</v>
      </c>
      <c r="C459" s="5">
        <v>0</v>
      </c>
      <c r="D459" s="5">
        <v>214.83404999999999</v>
      </c>
      <c r="E459" s="6" t="str">
        <f t="shared" si="28"/>
        <v/>
      </c>
      <c r="F459" s="5">
        <v>9545.4792099999995</v>
      </c>
      <c r="G459" s="5">
        <v>8876.3497399999997</v>
      </c>
      <c r="H459" s="6">
        <f t="shared" si="29"/>
        <v>-7.0099096680134032E-2</v>
      </c>
      <c r="I459" s="5">
        <v>9119.8004400000009</v>
      </c>
      <c r="J459" s="6">
        <f t="shared" si="30"/>
        <v>-2.669473982481152E-2</v>
      </c>
      <c r="K459" s="5">
        <v>34501.912900000003</v>
      </c>
      <c r="L459" s="5">
        <v>35190.992819999999</v>
      </c>
      <c r="M459" s="6">
        <f t="shared" si="31"/>
        <v>1.9972223627055641E-2</v>
      </c>
    </row>
    <row r="460" spans="1:13" x14ac:dyDescent="0.2">
      <c r="A460" s="1" t="s">
        <v>23</v>
      </c>
      <c r="B460" s="1" t="s">
        <v>54</v>
      </c>
      <c r="C460" s="5">
        <v>0</v>
      </c>
      <c r="D460" s="5">
        <v>2592.50245</v>
      </c>
      <c r="E460" s="6" t="str">
        <f t="shared" si="28"/>
        <v/>
      </c>
      <c r="F460" s="5">
        <v>43581.296349999997</v>
      </c>
      <c r="G460" s="5">
        <v>46626.706449999998</v>
      </c>
      <c r="H460" s="6">
        <f t="shared" si="29"/>
        <v>6.9878832321609075E-2</v>
      </c>
      <c r="I460" s="5">
        <v>52138.594770000003</v>
      </c>
      <c r="J460" s="6">
        <f t="shared" si="30"/>
        <v>-0.10571608890332973</v>
      </c>
      <c r="K460" s="5">
        <v>226653.32714000001</v>
      </c>
      <c r="L460" s="5">
        <v>237046.64913000001</v>
      </c>
      <c r="M460" s="6">
        <f t="shared" si="31"/>
        <v>4.5855589772923144E-2</v>
      </c>
    </row>
    <row r="461" spans="1:13" x14ac:dyDescent="0.2">
      <c r="A461" s="1" t="s">
        <v>24</v>
      </c>
      <c r="B461" s="1" t="s">
        <v>54</v>
      </c>
      <c r="C461" s="5">
        <v>0</v>
      </c>
      <c r="D461" s="5">
        <v>207.928</v>
      </c>
      <c r="E461" s="6" t="str">
        <f t="shared" si="28"/>
        <v/>
      </c>
      <c r="F461" s="5">
        <v>5460.8789299999999</v>
      </c>
      <c r="G461" s="5">
        <v>5478.0997299999999</v>
      </c>
      <c r="H461" s="6">
        <f t="shared" si="29"/>
        <v>3.1534850379846269E-3</v>
      </c>
      <c r="I461" s="5">
        <v>5598.6571700000004</v>
      </c>
      <c r="J461" s="6">
        <f t="shared" si="30"/>
        <v>-2.1533277773463033E-2</v>
      </c>
      <c r="K461" s="5">
        <v>28321.52461</v>
      </c>
      <c r="L461" s="5">
        <v>29442.375700000001</v>
      </c>
      <c r="M461" s="6">
        <f t="shared" si="31"/>
        <v>3.9575944636971894E-2</v>
      </c>
    </row>
    <row r="462" spans="1:13" x14ac:dyDescent="0.2">
      <c r="A462" s="1" t="s">
        <v>25</v>
      </c>
      <c r="B462" s="1" t="s">
        <v>54</v>
      </c>
      <c r="C462" s="5">
        <v>0</v>
      </c>
      <c r="D462" s="5">
        <v>1299.24269</v>
      </c>
      <c r="E462" s="6" t="str">
        <f t="shared" si="28"/>
        <v/>
      </c>
      <c r="F462" s="5">
        <v>29519.976350000001</v>
      </c>
      <c r="G462" s="5">
        <v>30830.723010000002</v>
      </c>
      <c r="H462" s="6">
        <f t="shared" si="29"/>
        <v>4.440202270013005E-2</v>
      </c>
      <c r="I462" s="5">
        <v>29261.106080000001</v>
      </c>
      <c r="J462" s="6">
        <f t="shared" si="30"/>
        <v>5.3641749758490231E-2</v>
      </c>
      <c r="K462" s="5">
        <v>146430.53531000001</v>
      </c>
      <c r="L462" s="5">
        <v>148205.54277999999</v>
      </c>
      <c r="M462" s="6">
        <f t="shared" si="31"/>
        <v>1.2121839657570188E-2</v>
      </c>
    </row>
    <row r="463" spans="1:13" x14ac:dyDescent="0.2">
      <c r="A463" s="1" t="s">
        <v>26</v>
      </c>
      <c r="B463" s="1" t="s">
        <v>54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0.05</v>
      </c>
      <c r="H463" s="6" t="str">
        <f t="shared" si="29"/>
        <v/>
      </c>
      <c r="I463" s="5">
        <v>0</v>
      </c>
      <c r="J463" s="6" t="str">
        <f t="shared" si="30"/>
        <v/>
      </c>
      <c r="K463" s="5">
        <v>17.756170000000001</v>
      </c>
      <c r="L463" s="5">
        <v>177.52869000000001</v>
      </c>
      <c r="M463" s="6">
        <f t="shared" si="31"/>
        <v>8.9981409279140721</v>
      </c>
    </row>
    <row r="464" spans="1:13" x14ac:dyDescent="0.2">
      <c r="A464" s="1" t="s">
        <v>27</v>
      </c>
      <c r="B464" s="1" t="s">
        <v>54</v>
      </c>
      <c r="C464" s="5">
        <v>197.02682999999999</v>
      </c>
      <c r="D464" s="5">
        <v>45336.79408</v>
      </c>
      <c r="E464" s="6">
        <f t="shared" si="28"/>
        <v>229.10467193731941</v>
      </c>
      <c r="F464" s="5">
        <v>449743.49472999998</v>
      </c>
      <c r="G464" s="5">
        <v>798518.34967000003</v>
      </c>
      <c r="H464" s="6">
        <f t="shared" si="29"/>
        <v>0.77549727572910054</v>
      </c>
      <c r="I464" s="5">
        <v>740292.22282000002</v>
      </c>
      <c r="J464" s="6">
        <f t="shared" si="30"/>
        <v>7.8652895512259846E-2</v>
      </c>
      <c r="K464" s="5">
        <v>2840878.7547800001</v>
      </c>
      <c r="L464" s="5">
        <v>3379413.7238500002</v>
      </c>
      <c r="M464" s="6">
        <f t="shared" si="31"/>
        <v>0.18956633336212358</v>
      </c>
    </row>
    <row r="465" spans="1:13" x14ac:dyDescent="0.2">
      <c r="A465" s="1" t="s">
        <v>28</v>
      </c>
      <c r="B465" s="1" t="s">
        <v>54</v>
      </c>
      <c r="C465" s="5">
        <v>0</v>
      </c>
      <c r="D465" s="5">
        <v>73.730919999999998</v>
      </c>
      <c r="E465" s="6" t="str">
        <f t="shared" si="28"/>
        <v/>
      </c>
      <c r="F465" s="5">
        <v>3348.7121000000002</v>
      </c>
      <c r="G465" s="5">
        <v>4673.9702699999998</v>
      </c>
      <c r="H465" s="6">
        <f t="shared" si="29"/>
        <v>0.39575159954777828</v>
      </c>
      <c r="I465" s="5">
        <v>4195.51415</v>
      </c>
      <c r="J465" s="6">
        <f t="shared" si="30"/>
        <v>0.1140399252377684</v>
      </c>
      <c r="K465" s="5">
        <v>29492.763180000002</v>
      </c>
      <c r="L465" s="5">
        <v>18397.426810000001</v>
      </c>
      <c r="M465" s="6">
        <f t="shared" si="31"/>
        <v>-0.37620538646321577</v>
      </c>
    </row>
    <row r="466" spans="1:13" x14ac:dyDescent="0.2">
      <c r="A466" s="1" t="s">
        <v>29</v>
      </c>
      <c r="B466" s="1" t="s">
        <v>54</v>
      </c>
      <c r="C466" s="5">
        <v>0</v>
      </c>
      <c r="D466" s="5">
        <v>0</v>
      </c>
      <c r="E466" s="6" t="str">
        <f t="shared" si="28"/>
        <v/>
      </c>
      <c r="F466" s="5">
        <v>2.9497499999999999</v>
      </c>
      <c r="G466" s="5">
        <v>108.44971</v>
      </c>
      <c r="H466" s="6">
        <f t="shared" si="29"/>
        <v>35.765729299093145</v>
      </c>
      <c r="I466" s="5">
        <v>59.068829999999998</v>
      </c>
      <c r="J466" s="6">
        <f t="shared" si="30"/>
        <v>0.8359887947670539</v>
      </c>
      <c r="K466" s="5">
        <v>514.82002999999997</v>
      </c>
      <c r="L466" s="5">
        <v>433.19288999999998</v>
      </c>
      <c r="M466" s="6">
        <f t="shared" si="31"/>
        <v>-0.15855470891449197</v>
      </c>
    </row>
    <row r="467" spans="1:13" x14ac:dyDescent="0.2">
      <c r="A467" s="1" t="s">
        <v>30</v>
      </c>
      <c r="B467" s="1" t="s">
        <v>54</v>
      </c>
      <c r="C467" s="5">
        <v>45.637860000000003</v>
      </c>
      <c r="D467" s="5">
        <v>2390.5096600000002</v>
      </c>
      <c r="E467" s="6">
        <f t="shared" si="28"/>
        <v>51.379968298250617</v>
      </c>
      <c r="F467" s="5">
        <v>85924.98229</v>
      </c>
      <c r="G467" s="5">
        <v>78609.018549999993</v>
      </c>
      <c r="H467" s="6">
        <f t="shared" si="29"/>
        <v>-8.5143616501524022E-2</v>
      </c>
      <c r="I467" s="5">
        <v>87834.889540000004</v>
      </c>
      <c r="J467" s="6">
        <f t="shared" si="30"/>
        <v>-0.10503651838485606</v>
      </c>
      <c r="K467" s="5">
        <v>441551.07075999997</v>
      </c>
      <c r="L467" s="5">
        <v>409174.47872000001</v>
      </c>
      <c r="M467" s="6">
        <f t="shared" si="31"/>
        <v>-7.3324682429765642E-2</v>
      </c>
    </row>
    <row r="468" spans="1:13" x14ac:dyDescent="0.2">
      <c r="A468" s="1" t="s">
        <v>31</v>
      </c>
      <c r="B468" s="1" t="s">
        <v>54</v>
      </c>
      <c r="C468" s="5">
        <v>0</v>
      </c>
      <c r="D468" s="5">
        <v>272.74482</v>
      </c>
      <c r="E468" s="6" t="str">
        <f t="shared" si="28"/>
        <v/>
      </c>
      <c r="F468" s="5">
        <v>113.29121000000001</v>
      </c>
      <c r="G468" s="5">
        <v>5733.3722799999996</v>
      </c>
      <c r="H468" s="6">
        <f t="shared" si="29"/>
        <v>49.607388516726047</v>
      </c>
      <c r="I468" s="5">
        <v>205.42355000000001</v>
      </c>
      <c r="J468" s="6">
        <f t="shared" si="30"/>
        <v>26.910004865557038</v>
      </c>
      <c r="K468" s="5">
        <v>2115.1076800000001</v>
      </c>
      <c r="L468" s="5">
        <v>6914.1797999999999</v>
      </c>
      <c r="M468" s="6">
        <f t="shared" si="31"/>
        <v>2.2689493142022914</v>
      </c>
    </row>
    <row r="469" spans="1:13" x14ac:dyDescent="0.2">
      <c r="A469" s="1" t="s">
        <v>32</v>
      </c>
      <c r="B469" s="1" t="s">
        <v>54</v>
      </c>
      <c r="C469" s="5">
        <v>0</v>
      </c>
      <c r="D469" s="5">
        <v>49.959760000000003</v>
      </c>
      <c r="E469" s="6" t="str">
        <f t="shared" si="28"/>
        <v/>
      </c>
      <c r="F469" s="5">
        <v>1963.41896</v>
      </c>
      <c r="G469" s="5">
        <v>1829.28448</v>
      </c>
      <c r="H469" s="6">
        <f t="shared" si="29"/>
        <v>-6.8316789606635897E-2</v>
      </c>
      <c r="I469" s="5">
        <v>2343.9011300000002</v>
      </c>
      <c r="J469" s="6">
        <f t="shared" si="30"/>
        <v>-0.21955561325233885</v>
      </c>
      <c r="K469" s="5">
        <v>9808.7076799999995</v>
      </c>
      <c r="L469" s="5">
        <v>11319.83251</v>
      </c>
      <c r="M469" s="6">
        <f t="shared" si="31"/>
        <v>0.15405952336424411</v>
      </c>
    </row>
    <row r="470" spans="1:13" x14ac:dyDescent="0.2">
      <c r="A470" s="2" t="s">
        <v>33</v>
      </c>
      <c r="B470" s="2" t="s">
        <v>54</v>
      </c>
      <c r="C470" s="7">
        <v>242.66469000000001</v>
      </c>
      <c r="D470" s="7">
        <v>61591.274960000002</v>
      </c>
      <c r="E470" s="8">
        <f t="shared" si="28"/>
        <v>252.8122664653024</v>
      </c>
      <c r="F470" s="7">
        <v>817293.47383000003</v>
      </c>
      <c r="G470" s="7">
        <v>1193485.3060099999</v>
      </c>
      <c r="H470" s="8">
        <f t="shared" si="29"/>
        <v>0.4602897786728799</v>
      </c>
      <c r="I470" s="7">
        <v>1131798.6307300001</v>
      </c>
      <c r="J470" s="8">
        <f t="shared" si="30"/>
        <v>5.4503224871559119E-2</v>
      </c>
      <c r="K470" s="7">
        <v>4733573.3704300001</v>
      </c>
      <c r="L470" s="7">
        <v>5239314.1571899997</v>
      </c>
      <c r="M470" s="8">
        <f t="shared" si="31"/>
        <v>0.10684122695114318</v>
      </c>
    </row>
    <row r="471" spans="1:13" x14ac:dyDescent="0.2">
      <c r="A471" s="1" t="s">
        <v>7</v>
      </c>
      <c r="B471" s="1" t="s">
        <v>55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19.798020000000001</v>
      </c>
      <c r="J471" s="6">
        <f t="shared" si="30"/>
        <v>-1</v>
      </c>
      <c r="K471" s="5">
        <v>0.95321999999999996</v>
      </c>
      <c r="L471" s="5">
        <v>25.298020000000001</v>
      </c>
      <c r="M471" s="6">
        <f t="shared" si="31"/>
        <v>25.539539665554649</v>
      </c>
    </row>
    <row r="472" spans="1:13" x14ac:dyDescent="0.2">
      <c r="A472" s="1" t="s">
        <v>9</v>
      </c>
      <c r="B472" s="1" t="s">
        <v>55</v>
      </c>
      <c r="C472" s="5">
        <v>0</v>
      </c>
      <c r="D472" s="5">
        <v>0</v>
      </c>
      <c r="E472" s="6" t="str">
        <f t="shared" si="28"/>
        <v/>
      </c>
      <c r="F472" s="5">
        <v>363.51814999999999</v>
      </c>
      <c r="G472" s="5">
        <v>183.47896</v>
      </c>
      <c r="H472" s="6">
        <f t="shared" si="29"/>
        <v>-0.49526877818892945</v>
      </c>
      <c r="I472" s="5">
        <v>187.75208000000001</v>
      </c>
      <c r="J472" s="6">
        <f t="shared" si="30"/>
        <v>-2.2759375022636252E-2</v>
      </c>
      <c r="K472" s="5">
        <v>2373.1811699999998</v>
      </c>
      <c r="L472" s="5">
        <v>765.47757999999999</v>
      </c>
      <c r="M472" s="6">
        <f t="shared" si="31"/>
        <v>-0.67744663168720487</v>
      </c>
    </row>
    <row r="473" spans="1:13" x14ac:dyDescent="0.2">
      <c r="A473" s="1" t="s">
        <v>10</v>
      </c>
      <c r="B473" s="1" t="s">
        <v>55</v>
      </c>
      <c r="C473" s="5">
        <v>0</v>
      </c>
      <c r="D473" s="5">
        <v>0</v>
      </c>
      <c r="E473" s="6" t="str">
        <f t="shared" si="28"/>
        <v/>
      </c>
      <c r="F473" s="5">
        <v>0.11984</v>
      </c>
      <c r="G473" s="5">
        <v>0</v>
      </c>
      <c r="H473" s="6">
        <f t="shared" si="29"/>
        <v>-1</v>
      </c>
      <c r="I473" s="5">
        <v>0</v>
      </c>
      <c r="J473" s="6" t="str">
        <f t="shared" si="30"/>
        <v/>
      </c>
      <c r="K473" s="5">
        <v>4.62155</v>
      </c>
      <c r="L473" s="5">
        <v>0</v>
      </c>
      <c r="M473" s="6">
        <f t="shared" si="31"/>
        <v>-1</v>
      </c>
    </row>
    <row r="474" spans="1:13" x14ac:dyDescent="0.2">
      <c r="A474" s="1" t="s">
        <v>11</v>
      </c>
      <c r="B474" s="1" t="s">
        <v>55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19.3797</v>
      </c>
      <c r="H474" s="6" t="str">
        <f t="shared" si="29"/>
        <v/>
      </c>
      <c r="I474" s="5">
        <v>13.481730000000001</v>
      </c>
      <c r="J474" s="6">
        <f t="shared" si="30"/>
        <v>0.43747872120269427</v>
      </c>
      <c r="K474" s="5">
        <v>4.4560500000000003</v>
      </c>
      <c r="L474" s="5">
        <v>67.948430000000002</v>
      </c>
      <c r="M474" s="6">
        <f t="shared" si="31"/>
        <v>14.248578898351679</v>
      </c>
    </row>
    <row r="475" spans="1:13" x14ac:dyDescent="0.2">
      <c r="A475" s="1" t="s">
        <v>13</v>
      </c>
      <c r="B475" s="1" t="s">
        <v>55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0.11258</v>
      </c>
      <c r="L475" s="5">
        <v>0</v>
      </c>
      <c r="M475" s="6">
        <f t="shared" si="31"/>
        <v>-1</v>
      </c>
    </row>
    <row r="476" spans="1:13" x14ac:dyDescent="0.2">
      <c r="A476" s="1" t="s">
        <v>14</v>
      </c>
      <c r="B476" s="1" t="s">
        <v>55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</v>
      </c>
      <c r="L476" s="5">
        <v>0</v>
      </c>
      <c r="M476" s="6" t="str">
        <f t="shared" si="31"/>
        <v/>
      </c>
    </row>
    <row r="477" spans="1:13" x14ac:dyDescent="0.2">
      <c r="A477" s="1" t="s">
        <v>16</v>
      </c>
      <c r="B477" s="1" t="s">
        <v>55</v>
      </c>
      <c r="C477" s="5">
        <v>0</v>
      </c>
      <c r="D477" s="5">
        <v>0</v>
      </c>
      <c r="E477" s="6" t="str">
        <f t="shared" si="28"/>
        <v/>
      </c>
      <c r="F477" s="5">
        <v>10.34212</v>
      </c>
      <c r="G477" s="5">
        <v>20.227440000000001</v>
      </c>
      <c r="H477" s="6">
        <f t="shared" si="29"/>
        <v>0.95583110619486167</v>
      </c>
      <c r="I477" s="5">
        <v>0</v>
      </c>
      <c r="J477" s="6" t="str">
        <f t="shared" si="30"/>
        <v/>
      </c>
      <c r="K477" s="5">
        <v>23.57189</v>
      </c>
      <c r="L477" s="5">
        <v>20.227440000000001</v>
      </c>
      <c r="M477" s="6">
        <f t="shared" si="31"/>
        <v>-0.14188298010893474</v>
      </c>
    </row>
    <row r="478" spans="1:13" x14ac:dyDescent="0.2">
      <c r="A478" s="1" t="s">
        <v>17</v>
      </c>
      <c r="B478" s="1" t="s">
        <v>55</v>
      </c>
      <c r="C478" s="5">
        <v>0</v>
      </c>
      <c r="D478" s="5">
        <v>0</v>
      </c>
      <c r="E478" s="6" t="str">
        <f t="shared" si="28"/>
        <v/>
      </c>
      <c r="F478" s="5">
        <v>25.25789</v>
      </c>
      <c r="G478" s="5">
        <v>24.536370000000002</v>
      </c>
      <c r="H478" s="6">
        <f t="shared" si="29"/>
        <v>-2.8566123298501944E-2</v>
      </c>
      <c r="I478" s="5">
        <v>66.782070000000004</v>
      </c>
      <c r="J478" s="6">
        <f t="shared" si="30"/>
        <v>-0.63259045429409422</v>
      </c>
      <c r="K478" s="5">
        <v>193.29939999999999</v>
      </c>
      <c r="L478" s="5">
        <v>224.06992</v>
      </c>
      <c r="M478" s="6">
        <f t="shared" si="31"/>
        <v>0.15918580192178555</v>
      </c>
    </row>
    <row r="479" spans="1:13" x14ac:dyDescent="0.2">
      <c r="A479" s="1" t="s">
        <v>18</v>
      </c>
      <c r="B479" s="1" t="s">
        <v>55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5.0163000000000002</v>
      </c>
      <c r="J479" s="6">
        <f t="shared" si="30"/>
        <v>-1</v>
      </c>
      <c r="K479" s="5">
        <v>43.661999999999999</v>
      </c>
      <c r="L479" s="5">
        <v>75.633899999999997</v>
      </c>
      <c r="M479" s="6">
        <f t="shared" si="31"/>
        <v>0.73225917273601748</v>
      </c>
    </row>
    <row r="480" spans="1:13" x14ac:dyDescent="0.2">
      <c r="A480" s="1" t="s">
        <v>19</v>
      </c>
      <c r="B480" s="1" t="s">
        <v>55</v>
      </c>
      <c r="C480" s="5">
        <v>0</v>
      </c>
      <c r="D480" s="5">
        <v>0</v>
      </c>
      <c r="E480" s="6" t="str">
        <f t="shared" si="28"/>
        <v/>
      </c>
      <c r="F480" s="5">
        <v>18.751840000000001</v>
      </c>
      <c r="G480" s="5">
        <v>0</v>
      </c>
      <c r="H480" s="6">
        <f t="shared" si="29"/>
        <v>-1</v>
      </c>
      <c r="I480" s="5">
        <v>16.420680000000001</v>
      </c>
      <c r="J480" s="6">
        <f t="shared" si="30"/>
        <v>-1</v>
      </c>
      <c r="K480" s="5">
        <v>35.390949999999997</v>
      </c>
      <c r="L480" s="5">
        <v>47.284439999999996</v>
      </c>
      <c r="M480" s="6">
        <f t="shared" si="31"/>
        <v>0.33606020748242149</v>
      </c>
    </row>
    <row r="481" spans="1:13" x14ac:dyDescent="0.2">
      <c r="A481" s="1" t="s">
        <v>20</v>
      </c>
      <c r="B481" s="1" t="s">
        <v>55</v>
      </c>
      <c r="C481" s="5">
        <v>0</v>
      </c>
      <c r="D481" s="5">
        <v>0</v>
      </c>
      <c r="E481" s="6" t="str">
        <f t="shared" si="28"/>
        <v/>
      </c>
      <c r="F481" s="5">
        <v>9.0389999999999997</v>
      </c>
      <c r="G481" s="5">
        <v>6.6039899999999996</v>
      </c>
      <c r="H481" s="6">
        <f t="shared" si="29"/>
        <v>-0.26938931297709923</v>
      </c>
      <c r="I481" s="5">
        <v>3.23874</v>
      </c>
      <c r="J481" s="6">
        <f t="shared" si="30"/>
        <v>1.0390614868745254</v>
      </c>
      <c r="K481" s="5">
        <v>55.673960000000001</v>
      </c>
      <c r="L481" s="5">
        <v>46.769889999999997</v>
      </c>
      <c r="M481" s="6">
        <f t="shared" si="31"/>
        <v>-0.15993239927607095</v>
      </c>
    </row>
    <row r="482" spans="1:13" x14ac:dyDescent="0.2">
      <c r="A482" s="1" t="s">
        <v>21</v>
      </c>
      <c r="B482" s="1" t="s">
        <v>55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0</v>
      </c>
      <c r="M482" s="6" t="str">
        <f t="shared" si="31"/>
        <v/>
      </c>
    </row>
    <row r="483" spans="1:13" x14ac:dyDescent="0.2">
      <c r="A483" s="1" t="s">
        <v>22</v>
      </c>
      <c r="B483" s="1" t="s">
        <v>55</v>
      </c>
      <c r="C483" s="5">
        <v>0</v>
      </c>
      <c r="D483" s="5">
        <v>0</v>
      </c>
      <c r="E483" s="6" t="str">
        <f t="shared" si="28"/>
        <v/>
      </c>
      <c r="F483" s="5">
        <v>334.95600000000002</v>
      </c>
      <c r="G483" s="5">
        <v>3.2454999999999998</v>
      </c>
      <c r="H483" s="6">
        <f t="shared" si="29"/>
        <v>-0.99031066766978348</v>
      </c>
      <c r="I483" s="5">
        <v>8.7274600000000007</v>
      </c>
      <c r="J483" s="6">
        <f t="shared" si="30"/>
        <v>-0.62812777142490495</v>
      </c>
      <c r="K483" s="5">
        <v>521.78647999999998</v>
      </c>
      <c r="L483" s="5">
        <v>640.447</v>
      </c>
      <c r="M483" s="6">
        <f t="shared" si="31"/>
        <v>0.22741202493403057</v>
      </c>
    </row>
    <row r="484" spans="1:13" x14ac:dyDescent="0.2">
      <c r="A484" s="1" t="s">
        <v>23</v>
      </c>
      <c r="B484" s="1" t="s">
        <v>55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24.930070000000001</v>
      </c>
      <c r="J484" s="6">
        <f t="shared" si="30"/>
        <v>-1</v>
      </c>
      <c r="K484" s="5">
        <v>47.642209999999999</v>
      </c>
      <c r="L484" s="5">
        <v>180.42330999999999</v>
      </c>
      <c r="M484" s="6">
        <f t="shared" si="31"/>
        <v>2.7870474522487516</v>
      </c>
    </row>
    <row r="485" spans="1:13" x14ac:dyDescent="0.2">
      <c r="A485" s="1" t="s">
        <v>24</v>
      </c>
      <c r="B485" s="1" t="s">
        <v>55</v>
      </c>
      <c r="C485" s="5">
        <v>0</v>
      </c>
      <c r="D485" s="5">
        <v>0</v>
      </c>
      <c r="E485" s="6" t="str">
        <f t="shared" si="28"/>
        <v/>
      </c>
      <c r="F485" s="5">
        <v>648.75413000000003</v>
      </c>
      <c r="G485" s="5">
        <v>599.04465000000005</v>
      </c>
      <c r="H485" s="6">
        <f t="shared" si="29"/>
        <v>-7.6622988126487934E-2</v>
      </c>
      <c r="I485" s="5">
        <v>668.19727999999998</v>
      </c>
      <c r="J485" s="6">
        <f t="shared" si="30"/>
        <v>-0.10349133716916648</v>
      </c>
      <c r="K485" s="5">
        <v>3662.2094699999998</v>
      </c>
      <c r="L485" s="5">
        <v>2923.1088199999999</v>
      </c>
      <c r="M485" s="6">
        <f t="shared" si="31"/>
        <v>-0.20181823460797288</v>
      </c>
    </row>
    <row r="486" spans="1:13" x14ac:dyDescent="0.2">
      <c r="A486" s="1" t="s">
        <v>25</v>
      </c>
      <c r="B486" s="1" t="s">
        <v>55</v>
      </c>
      <c r="C486" s="5">
        <v>0</v>
      </c>
      <c r="D486" s="5">
        <v>5.0000000000000001E-3</v>
      </c>
      <c r="E486" s="6" t="str">
        <f t="shared" si="28"/>
        <v/>
      </c>
      <c r="F486" s="5">
        <v>89.782780000000002</v>
      </c>
      <c r="G486" s="5">
        <v>62.915210000000002</v>
      </c>
      <c r="H486" s="6">
        <f t="shared" si="29"/>
        <v>-0.29925081402023868</v>
      </c>
      <c r="I486" s="5">
        <v>266.01634999999999</v>
      </c>
      <c r="J486" s="6">
        <f t="shared" si="30"/>
        <v>-0.76349119142488797</v>
      </c>
      <c r="K486" s="5">
        <v>642.69514000000004</v>
      </c>
      <c r="L486" s="5">
        <v>858.07790999999997</v>
      </c>
      <c r="M486" s="6">
        <f t="shared" si="31"/>
        <v>0.33512431726183567</v>
      </c>
    </row>
    <row r="487" spans="1:13" x14ac:dyDescent="0.2">
      <c r="A487" s="1" t="s">
        <v>26</v>
      </c>
      <c r="B487" s="1" t="s">
        <v>55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0.20802999999999999</v>
      </c>
      <c r="L487" s="5">
        <v>0</v>
      </c>
      <c r="M487" s="6">
        <f t="shared" si="31"/>
        <v>-1</v>
      </c>
    </row>
    <row r="488" spans="1:13" x14ac:dyDescent="0.2">
      <c r="A488" s="1" t="s">
        <v>27</v>
      </c>
      <c r="B488" s="1" t="s">
        <v>55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13.802009999999999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0</v>
      </c>
      <c r="L488" s="5">
        <v>13.802009999999999</v>
      </c>
      <c r="M488" s="6" t="str">
        <f t="shared" si="31"/>
        <v/>
      </c>
    </row>
    <row r="489" spans="1:13" x14ac:dyDescent="0.2">
      <c r="A489" s="1" t="s">
        <v>28</v>
      </c>
      <c r="B489" s="1" t="s">
        <v>55</v>
      </c>
      <c r="C489" s="5">
        <v>0</v>
      </c>
      <c r="D489" s="5">
        <v>180.72453999999999</v>
      </c>
      <c r="E489" s="6" t="str">
        <f t="shared" si="28"/>
        <v/>
      </c>
      <c r="F489" s="5">
        <v>2198.09168</v>
      </c>
      <c r="G489" s="5">
        <v>1374.8672300000001</v>
      </c>
      <c r="H489" s="6">
        <f t="shared" si="29"/>
        <v>-0.37451779536329433</v>
      </c>
      <c r="I489" s="5">
        <v>1403.6385299999999</v>
      </c>
      <c r="J489" s="6">
        <f t="shared" si="30"/>
        <v>-2.0497656187879021E-2</v>
      </c>
      <c r="K489" s="5">
        <v>10961.44227</v>
      </c>
      <c r="L489" s="5">
        <v>6505.3520799999997</v>
      </c>
      <c r="M489" s="6">
        <f t="shared" si="31"/>
        <v>-0.40652407595994211</v>
      </c>
    </row>
    <row r="490" spans="1:13" x14ac:dyDescent="0.2">
      <c r="A490" s="1" t="s">
        <v>29</v>
      </c>
      <c r="B490" s="1" t="s">
        <v>55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0</v>
      </c>
      <c r="H490" s="6" t="str">
        <f t="shared" si="29"/>
        <v/>
      </c>
      <c r="I490" s="5">
        <v>20.175740000000001</v>
      </c>
      <c r="J490" s="6">
        <f t="shared" si="30"/>
        <v>-1</v>
      </c>
      <c r="K490" s="5">
        <v>0</v>
      </c>
      <c r="L490" s="5">
        <v>31.398199999999999</v>
      </c>
      <c r="M490" s="6" t="str">
        <f t="shared" si="31"/>
        <v/>
      </c>
    </row>
    <row r="491" spans="1:13" x14ac:dyDescent="0.2">
      <c r="A491" s="1" t="s">
        <v>30</v>
      </c>
      <c r="B491" s="1" t="s">
        <v>55</v>
      </c>
      <c r="C491" s="5">
        <v>0</v>
      </c>
      <c r="D491" s="5">
        <v>0</v>
      </c>
      <c r="E491" s="6" t="str">
        <f t="shared" si="28"/>
        <v/>
      </c>
      <c r="F491" s="5">
        <v>0</v>
      </c>
      <c r="G491" s="5">
        <v>0</v>
      </c>
      <c r="H491" s="6" t="str">
        <f t="shared" si="29"/>
        <v/>
      </c>
      <c r="I491" s="5">
        <v>4.8259999999999997E-2</v>
      </c>
      <c r="J491" s="6">
        <f t="shared" si="30"/>
        <v>-1</v>
      </c>
      <c r="K491" s="5">
        <v>0.28705000000000003</v>
      </c>
      <c r="L491" s="5">
        <v>8.5449999999999998E-2</v>
      </c>
      <c r="M491" s="6">
        <f t="shared" si="31"/>
        <v>-0.70231666956976135</v>
      </c>
    </row>
    <row r="492" spans="1:13" x14ac:dyDescent="0.2">
      <c r="A492" s="1" t="s">
        <v>31</v>
      </c>
      <c r="B492" s="1" t="s">
        <v>55</v>
      </c>
      <c r="C492" s="5">
        <v>0</v>
      </c>
      <c r="D492" s="5">
        <v>25.733470000000001</v>
      </c>
      <c r="E492" s="6" t="str">
        <f t="shared" si="28"/>
        <v/>
      </c>
      <c r="F492" s="5">
        <v>327.24011999999999</v>
      </c>
      <c r="G492" s="5">
        <v>103.2079</v>
      </c>
      <c r="H492" s="6">
        <f t="shared" si="29"/>
        <v>-0.68461110453082585</v>
      </c>
      <c r="I492" s="5">
        <v>332.81713000000002</v>
      </c>
      <c r="J492" s="6">
        <f t="shared" si="30"/>
        <v>-0.68989606995288977</v>
      </c>
      <c r="K492" s="5">
        <v>1212.52826</v>
      </c>
      <c r="L492" s="5">
        <v>823.02110000000005</v>
      </c>
      <c r="M492" s="6">
        <f t="shared" si="31"/>
        <v>-0.32123553145062367</v>
      </c>
    </row>
    <row r="493" spans="1:13" x14ac:dyDescent="0.2">
      <c r="A493" s="1" t="s">
        <v>32</v>
      </c>
      <c r="B493" s="1" t="s">
        <v>55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0</v>
      </c>
      <c r="H493" s="6" t="str">
        <f t="shared" si="29"/>
        <v/>
      </c>
      <c r="I493" s="5">
        <v>99.435990000000004</v>
      </c>
      <c r="J493" s="6">
        <f t="shared" si="30"/>
        <v>-1</v>
      </c>
      <c r="K493" s="5">
        <v>147.51401000000001</v>
      </c>
      <c r="L493" s="5">
        <v>257.5317</v>
      </c>
      <c r="M493" s="6">
        <f t="shared" si="31"/>
        <v>0.74581180458723861</v>
      </c>
    </row>
    <row r="494" spans="1:13" x14ac:dyDescent="0.2">
      <c r="A494" s="2" t="s">
        <v>33</v>
      </c>
      <c r="B494" s="2" t="s">
        <v>55</v>
      </c>
      <c r="C494" s="7">
        <v>0</v>
      </c>
      <c r="D494" s="7">
        <v>206.46301</v>
      </c>
      <c r="E494" s="8" t="str">
        <f t="shared" si="28"/>
        <v/>
      </c>
      <c r="F494" s="7">
        <v>4025.8535499999998</v>
      </c>
      <c r="G494" s="7">
        <v>2411.3089599999998</v>
      </c>
      <c r="H494" s="8">
        <f t="shared" si="29"/>
        <v>-0.40104404443624131</v>
      </c>
      <c r="I494" s="7">
        <v>3136.4764300000002</v>
      </c>
      <c r="J494" s="8">
        <f t="shared" si="30"/>
        <v>-0.2312045016706854</v>
      </c>
      <c r="K494" s="7">
        <v>19931.235690000001</v>
      </c>
      <c r="L494" s="7">
        <v>13505.957200000001</v>
      </c>
      <c r="M494" s="8">
        <f t="shared" si="31"/>
        <v>-0.32237230997291966</v>
      </c>
    </row>
    <row r="495" spans="1:13" x14ac:dyDescent="0.2">
      <c r="A495" s="1" t="s">
        <v>7</v>
      </c>
      <c r="B495" s="1" t="s">
        <v>56</v>
      </c>
      <c r="C495" s="5">
        <v>0</v>
      </c>
      <c r="D495" s="5">
        <v>0</v>
      </c>
      <c r="E495" s="6" t="str">
        <f t="shared" si="28"/>
        <v/>
      </c>
      <c r="F495" s="5">
        <v>164.26231999999999</v>
      </c>
      <c r="G495" s="5">
        <v>57.67266</v>
      </c>
      <c r="H495" s="6">
        <f t="shared" si="29"/>
        <v>-0.64889902930873</v>
      </c>
      <c r="I495" s="5">
        <v>68.25</v>
      </c>
      <c r="J495" s="6">
        <f t="shared" si="30"/>
        <v>-0.1549793406593406</v>
      </c>
      <c r="K495" s="5">
        <v>1109.8738599999999</v>
      </c>
      <c r="L495" s="5">
        <v>489.44265999999999</v>
      </c>
      <c r="M495" s="6">
        <f t="shared" si="31"/>
        <v>-0.55901055278480016</v>
      </c>
    </row>
    <row r="496" spans="1:13" x14ac:dyDescent="0.2">
      <c r="A496" s="1" t="s">
        <v>9</v>
      </c>
      <c r="B496" s="1" t="s">
        <v>56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4.9244000000000003</v>
      </c>
      <c r="L496" s="5">
        <v>0</v>
      </c>
      <c r="M496" s="6">
        <f t="shared" si="31"/>
        <v>-1</v>
      </c>
    </row>
    <row r="497" spans="1:13" x14ac:dyDescent="0.2">
      <c r="A497" s="1" t="s">
        <v>10</v>
      </c>
      <c r="B497" s="1" t="s">
        <v>56</v>
      </c>
      <c r="C497" s="5">
        <v>0</v>
      </c>
      <c r="D497" s="5">
        <v>0</v>
      </c>
      <c r="E497" s="6" t="str">
        <f t="shared" si="28"/>
        <v/>
      </c>
      <c r="F497" s="5">
        <v>12.52281</v>
      </c>
      <c r="G497" s="5">
        <v>0</v>
      </c>
      <c r="H497" s="6">
        <f t="shared" si="29"/>
        <v>-1</v>
      </c>
      <c r="I497" s="5">
        <v>0</v>
      </c>
      <c r="J497" s="6" t="str">
        <f t="shared" si="30"/>
        <v/>
      </c>
      <c r="K497" s="5">
        <v>61.46781</v>
      </c>
      <c r="L497" s="5">
        <v>0</v>
      </c>
      <c r="M497" s="6">
        <f t="shared" si="31"/>
        <v>-1</v>
      </c>
    </row>
    <row r="498" spans="1:13" x14ac:dyDescent="0.2">
      <c r="A498" s="1" t="s">
        <v>11</v>
      </c>
      <c r="B498" s="1" t="s">
        <v>56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2.9999999999999997E-4</v>
      </c>
      <c r="J498" s="6">
        <f t="shared" si="30"/>
        <v>-1</v>
      </c>
      <c r="K498" s="5">
        <v>0</v>
      </c>
      <c r="L498" s="5">
        <v>2.9999999999999997E-4</v>
      </c>
      <c r="M498" s="6" t="str">
        <f t="shared" si="31"/>
        <v/>
      </c>
    </row>
    <row r="499" spans="1:13" x14ac:dyDescent="0.2">
      <c r="A499" s="1" t="s">
        <v>12</v>
      </c>
      <c r="B499" s="1" t="s">
        <v>56</v>
      </c>
      <c r="C499" s="5">
        <v>0</v>
      </c>
      <c r="D499" s="5">
        <v>0</v>
      </c>
      <c r="E499" s="6" t="str">
        <f t="shared" ref="E499:E560" si="32">IF(C499=0,"",(D499/C499-1))</f>
        <v/>
      </c>
      <c r="F499" s="5">
        <v>1.2999999999999999E-4</v>
      </c>
      <c r="G499" s="5">
        <v>0</v>
      </c>
      <c r="H499" s="6">
        <f t="shared" ref="H499:H560" si="33">IF(F499=0,"",(G499/F499-1))</f>
        <v>-1</v>
      </c>
      <c r="I499" s="5">
        <v>0</v>
      </c>
      <c r="J499" s="6" t="str">
        <f t="shared" ref="J499:J560" si="34">IF(I499=0,"",(G499/I499-1))</f>
        <v/>
      </c>
      <c r="K499" s="5">
        <v>0.13789999999999999</v>
      </c>
      <c r="L499" s="5">
        <v>0</v>
      </c>
      <c r="M499" s="6">
        <f t="shared" ref="M499:M560" si="35">IF(K499=0,"",(L499/K499-1))</f>
        <v>-1</v>
      </c>
    </row>
    <row r="500" spans="1:13" x14ac:dyDescent="0.2">
      <c r="A500" s="1" t="s">
        <v>13</v>
      </c>
      <c r="B500" s="1" t="s">
        <v>56</v>
      </c>
      <c r="C500" s="5">
        <v>0</v>
      </c>
      <c r="D500" s="5">
        <v>0</v>
      </c>
      <c r="E500" s="6" t="str">
        <f t="shared" si="32"/>
        <v/>
      </c>
      <c r="F500" s="5">
        <v>22.307970000000001</v>
      </c>
      <c r="G500" s="5">
        <v>25.158290000000001</v>
      </c>
      <c r="H500" s="6">
        <f t="shared" si="33"/>
        <v>0.12777137498391822</v>
      </c>
      <c r="I500" s="5">
        <v>75.250979999999998</v>
      </c>
      <c r="J500" s="6">
        <f t="shared" si="34"/>
        <v>-0.66567491878511076</v>
      </c>
      <c r="K500" s="5">
        <v>280.46136000000001</v>
      </c>
      <c r="L500" s="5">
        <v>154.40312</v>
      </c>
      <c r="M500" s="6">
        <f t="shared" si="35"/>
        <v>-0.4494674061339502</v>
      </c>
    </row>
    <row r="501" spans="1:13" x14ac:dyDescent="0.2">
      <c r="A501" s="1" t="s">
        <v>16</v>
      </c>
      <c r="B501" s="1" t="s">
        <v>56</v>
      </c>
      <c r="C501" s="5">
        <v>0</v>
      </c>
      <c r="D501" s="5">
        <v>0</v>
      </c>
      <c r="E501" s="6" t="str">
        <f t="shared" si="32"/>
        <v/>
      </c>
      <c r="F501" s="5">
        <v>0</v>
      </c>
      <c r="G501" s="5">
        <v>0</v>
      </c>
      <c r="H501" s="6" t="str">
        <f t="shared" si="33"/>
        <v/>
      </c>
      <c r="I501" s="5">
        <v>0</v>
      </c>
      <c r="J501" s="6" t="str">
        <f t="shared" si="34"/>
        <v/>
      </c>
      <c r="K501" s="5">
        <v>0</v>
      </c>
      <c r="L501" s="5">
        <v>0</v>
      </c>
      <c r="M501" s="6" t="str">
        <f t="shared" si="35"/>
        <v/>
      </c>
    </row>
    <row r="502" spans="1:13" x14ac:dyDescent="0.2">
      <c r="A502" s="1" t="s">
        <v>17</v>
      </c>
      <c r="B502" s="1" t="s">
        <v>56</v>
      </c>
      <c r="C502" s="5">
        <v>0</v>
      </c>
      <c r="D502" s="5">
        <v>0</v>
      </c>
      <c r="E502" s="6" t="str">
        <f t="shared" si="32"/>
        <v/>
      </c>
      <c r="F502" s="5">
        <v>17.279530000000001</v>
      </c>
      <c r="G502" s="5">
        <v>91.226990000000001</v>
      </c>
      <c r="H502" s="6">
        <f t="shared" si="33"/>
        <v>4.2794832961313185</v>
      </c>
      <c r="I502" s="5">
        <v>65.709469999999996</v>
      </c>
      <c r="J502" s="6">
        <f t="shared" si="34"/>
        <v>0.38833854541818713</v>
      </c>
      <c r="K502" s="5">
        <v>136.58912000000001</v>
      </c>
      <c r="L502" s="5">
        <v>247.96763999999999</v>
      </c>
      <c r="M502" s="6">
        <f t="shared" si="35"/>
        <v>0.8154274659650782</v>
      </c>
    </row>
    <row r="503" spans="1:13" x14ac:dyDescent="0.2">
      <c r="A503" s="1" t="s">
        <v>18</v>
      </c>
      <c r="B503" s="1" t="s">
        <v>56</v>
      </c>
      <c r="C503" s="5">
        <v>0</v>
      </c>
      <c r="D503" s="5">
        <v>228.13164</v>
      </c>
      <c r="E503" s="6" t="str">
        <f t="shared" si="32"/>
        <v/>
      </c>
      <c r="F503" s="5">
        <v>2805.2730299999998</v>
      </c>
      <c r="G503" s="5">
        <v>3389.40524</v>
      </c>
      <c r="H503" s="6">
        <f t="shared" si="33"/>
        <v>0.20822650906104512</v>
      </c>
      <c r="I503" s="5">
        <v>3912.5460899999998</v>
      </c>
      <c r="J503" s="6">
        <f t="shared" si="34"/>
        <v>-0.13370854629344442</v>
      </c>
      <c r="K503" s="5">
        <v>19852.182669999998</v>
      </c>
      <c r="L503" s="5">
        <v>20128.522349999999</v>
      </c>
      <c r="M503" s="6">
        <f t="shared" si="35"/>
        <v>1.3919863855453851E-2</v>
      </c>
    </row>
    <row r="504" spans="1:13" x14ac:dyDescent="0.2">
      <c r="A504" s="1" t="s">
        <v>19</v>
      </c>
      <c r="B504" s="1" t="s">
        <v>56</v>
      </c>
      <c r="C504" s="5">
        <v>0</v>
      </c>
      <c r="D504" s="5">
        <v>0</v>
      </c>
      <c r="E504" s="6" t="str">
        <f t="shared" si="32"/>
        <v/>
      </c>
      <c r="F504" s="5">
        <v>2.415</v>
      </c>
      <c r="G504" s="5">
        <v>1.05</v>
      </c>
      <c r="H504" s="6">
        <f t="shared" si="33"/>
        <v>-0.56521739130434789</v>
      </c>
      <c r="I504" s="5">
        <v>9.03444</v>
      </c>
      <c r="J504" s="6">
        <f t="shared" si="34"/>
        <v>-0.88377807589623703</v>
      </c>
      <c r="K504" s="5">
        <v>40.125979999999998</v>
      </c>
      <c r="L504" s="5">
        <v>10.084440000000001</v>
      </c>
      <c r="M504" s="6">
        <f t="shared" si="35"/>
        <v>-0.74868053066865903</v>
      </c>
    </row>
    <row r="505" spans="1:13" x14ac:dyDescent="0.2">
      <c r="A505" s="1" t="s">
        <v>20</v>
      </c>
      <c r="B505" s="1" t="s">
        <v>56</v>
      </c>
      <c r="C505" s="5">
        <v>0</v>
      </c>
      <c r="D505" s="5">
        <v>47.338050000000003</v>
      </c>
      <c r="E505" s="6" t="str">
        <f t="shared" si="32"/>
        <v/>
      </c>
      <c r="F505" s="5">
        <v>35.21555</v>
      </c>
      <c r="G505" s="5">
        <v>140.8135</v>
      </c>
      <c r="H505" s="6">
        <f t="shared" si="33"/>
        <v>2.9986170881897345</v>
      </c>
      <c r="I505" s="5">
        <v>162.93311</v>
      </c>
      <c r="J505" s="6">
        <f t="shared" si="34"/>
        <v>-0.13575883993130677</v>
      </c>
      <c r="K505" s="5">
        <v>135.76755</v>
      </c>
      <c r="L505" s="5">
        <v>533.25215000000003</v>
      </c>
      <c r="M505" s="6">
        <f t="shared" si="35"/>
        <v>2.9276848554754067</v>
      </c>
    </row>
    <row r="506" spans="1:13" x14ac:dyDescent="0.2">
      <c r="A506" s="1" t="s">
        <v>22</v>
      </c>
      <c r="B506" s="1" t="s">
        <v>56</v>
      </c>
      <c r="C506" s="5">
        <v>0</v>
      </c>
      <c r="D506" s="5">
        <v>0</v>
      </c>
      <c r="E506" s="6" t="str">
        <f t="shared" si="32"/>
        <v/>
      </c>
      <c r="F506" s="5">
        <v>1.5516799999999999</v>
      </c>
      <c r="G506" s="5">
        <v>2.1947399999999999</v>
      </c>
      <c r="H506" s="6">
        <f t="shared" si="33"/>
        <v>0.4144282326252835</v>
      </c>
      <c r="I506" s="5">
        <v>0</v>
      </c>
      <c r="J506" s="6" t="str">
        <f t="shared" si="34"/>
        <v/>
      </c>
      <c r="K506" s="5">
        <v>34.066929999999999</v>
      </c>
      <c r="L506" s="5">
        <v>11.60951</v>
      </c>
      <c r="M506" s="6">
        <f t="shared" si="35"/>
        <v>-0.65921466947564689</v>
      </c>
    </row>
    <row r="507" spans="1:13" x14ac:dyDescent="0.2">
      <c r="A507" s="1" t="s">
        <v>23</v>
      </c>
      <c r="B507" s="1" t="s">
        <v>56</v>
      </c>
      <c r="C507" s="5">
        <v>0</v>
      </c>
      <c r="D507" s="5">
        <v>44.623199999999997</v>
      </c>
      <c r="E507" s="6" t="str">
        <f t="shared" si="32"/>
        <v/>
      </c>
      <c r="F507" s="5">
        <v>900.86058000000003</v>
      </c>
      <c r="G507" s="5">
        <v>1023.05343</v>
      </c>
      <c r="H507" s="6">
        <f t="shared" si="33"/>
        <v>0.13564013423697596</v>
      </c>
      <c r="I507" s="5">
        <v>1024.4100599999999</v>
      </c>
      <c r="J507" s="6">
        <f t="shared" si="34"/>
        <v>-1.3243036680056219E-3</v>
      </c>
      <c r="K507" s="5">
        <v>4818.7576300000001</v>
      </c>
      <c r="L507" s="5">
        <v>5175.4483099999998</v>
      </c>
      <c r="M507" s="6">
        <f t="shared" si="35"/>
        <v>7.4021294986774455E-2</v>
      </c>
    </row>
    <row r="508" spans="1:13" x14ac:dyDescent="0.2">
      <c r="A508" s="1" t="s">
        <v>24</v>
      </c>
      <c r="B508" s="1" t="s">
        <v>56</v>
      </c>
      <c r="C508" s="5">
        <v>0</v>
      </c>
      <c r="D508" s="5">
        <v>0</v>
      </c>
      <c r="E508" s="6" t="str">
        <f t="shared" si="32"/>
        <v/>
      </c>
      <c r="F508" s="5">
        <v>0</v>
      </c>
      <c r="G508" s="5">
        <v>0</v>
      </c>
      <c r="H508" s="6" t="str">
        <f t="shared" si="33"/>
        <v/>
      </c>
      <c r="I508" s="5">
        <v>0</v>
      </c>
      <c r="J508" s="6" t="str">
        <f t="shared" si="34"/>
        <v/>
      </c>
      <c r="K508" s="5">
        <v>763.79456000000005</v>
      </c>
      <c r="L508" s="5">
        <v>0</v>
      </c>
      <c r="M508" s="6">
        <f t="shared" si="35"/>
        <v>-1</v>
      </c>
    </row>
    <row r="509" spans="1:13" x14ac:dyDescent="0.2">
      <c r="A509" s="1" t="s">
        <v>25</v>
      </c>
      <c r="B509" s="1" t="s">
        <v>56</v>
      </c>
      <c r="C509" s="5">
        <v>0</v>
      </c>
      <c r="D509" s="5">
        <v>0</v>
      </c>
      <c r="E509" s="6" t="str">
        <f t="shared" si="32"/>
        <v/>
      </c>
      <c r="F509" s="5">
        <v>2.0000000000000001E-4</v>
      </c>
      <c r="G509" s="5">
        <v>6.0000000000000002E-5</v>
      </c>
      <c r="H509" s="6">
        <f t="shared" si="33"/>
        <v>-0.7</v>
      </c>
      <c r="I509" s="5">
        <v>0</v>
      </c>
      <c r="J509" s="6" t="str">
        <f t="shared" si="34"/>
        <v/>
      </c>
      <c r="K509" s="5">
        <v>2.6648200000000002</v>
      </c>
      <c r="L509" s="5">
        <v>3.0599999999999998E-3</v>
      </c>
      <c r="M509" s="6">
        <f t="shared" si="35"/>
        <v>-0.99885170480557783</v>
      </c>
    </row>
    <row r="510" spans="1:13" x14ac:dyDescent="0.2">
      <c r="A510" s="1" t="s">
        <v>27</v>
      </c>
      <c r="B510" s="1" t="s">
        <v>56</v>
      </c>
      <c r="C510" s="5">
        <v>0</v>
      </c>
      <c r="D510" s="5">
        <v>81.075400000000002</v>
      </c>
      <c r="E510" s="6" t="str">
        <f t="shared" si="32"/>
        <v/>
      </c>
      <c r="F510" s="5">
        <v>0.81455</v>
      </c>
      <c r="G510" s="5">
        <v>1259.63906</v>
      </c>
      <c r="H510" s="6">
        <f t="shared" si="33"/>
        <v>1545.4232521023878</v>
      </c>
      <c r="I510" s="5">
        <v>869.26874999999995</v>
      </c>
      <c r="J510" s="6">
        <f t="shared" si="34"/>
        <v>0.4490789643594113</v>
      </c>
      <c r="K510" s="5">
        <v>22.570070000000001</v>
      </c>
      <c r="L510" s="5">
        <v>6442.8843200000001</v>
      </c>
      <c r="M510" s="6">
        <f t="shared" si="35"/>
        <v>284.46142391228739</v>
      </c>
    </row>
    <row r="511" spans="1:13" x14ac:dyDescent="0.2">
      <c r="A511" s="1" t="s">
        <v>28</v>
      </c>
      <c r="B511" s="1" t="s">
        <v>56</v>
      </c>
      <c r="C511" s="5">
        <v>0</v>
      </c>
      <c r="D511" s="5">
        <v>0</v>
      </c>
      <c r="E511" s="6" t="str">
        <f t="shared" si="32"/>
        <v/>
      </c>
      <c r="F511" s="5">
        <v>0</v>
      </c>
      <c r="G511" s="5">
        <v>0</v>
      </c>
      <c r="H511" s="6" t="str">
        <f t="shared" si="33"/>
        <v/>
      </c>
      <c r="I511" s="5">
        <v>97.654870000000003</v>
      </c>
      <c r="J511" s="6">
        <f t="shared" si="34"/>
        <v>-1</v>
      </c>
      <c r="K511" s="5">
        <v>2037.95056</v>
      </c>
      <c r="L511" s="5">
        <v>346.19756999999998</v>
      </c>
      <c r="M511" s="6">
        <f t="shared" si="35"/>
        <v>-0.83012464738104341</v>
      </c>
    </row>
    <row r="512" spans="1:13" x14ac:dyDescent="0.2">
      <c r="A512" s="1" t="s">
        <v>30</v>
      </c>
      <c r="B512" s="1" t="s">
        <v>56</v>
      </c>
      <c r="C512" s="5">
        <v>0</v>
      </c>
      <c r="D512" s="5">
        <v>0</v>
      </c>
      <c r="E512" s="6" t="str">
        <f t="shared" si="32"/>
        <v/>
      </c>
      <c r="F512" s="5">
        <v>652.37081999999998</v>
      </c>
      <c r="G512" s="5">
        <v>0</v>
      </c>
      <c r="H512" s="6">
        <f t="shared" si="33"/>
        <v>-1</v>
      </c>
      <c r="I512" s="5">
        <v>0</v>
      </c>
      <c r="J512" s="6" t="str">
        <f t="shared" si="34"/>
        <v/>
      </c>
      <c r="K512" s="5">
        <v>3198.7805800000001</v>
      </c>
      <c r="L512" s="5">
        <v>0</v>
      </c>
      <c r="M512" s="6">
        <f t="shared" si="35"/>
        <v>-1</v>
      </c>
    </row>
    <row r="513" spans="1:13" x14ac:dyDescent="0.2">
      <c r="A513" s="2" t="s">
        <v>33</v>
      </c>
      <c r="B513" s="2" t="s">
        <v>56</v>
      </c>
      <c r="C513" s="7">
        <v>0</v>
      </c>
      <c r="D513" s="7">
        <v>401.16829000000001</v>
      </c>
      <c r="E513" s="8" t="str">
        <f t="shared" si="32"/>
        <v/>
      </c>
      <c r="F513" s="7">
        <v>4698.1066600000004</v>
      </c>
      <c r="G513" s="7">
        <v>5990.2139699999998</v>
      </c>
      <c r="H513" s="8">
        <f t="shared" si="33"/>
        <v>0.27502724044157811</v>
      </c>
      <c r="I513" s="7">
        <v>6309.6261100000002</v>
      </c>
      <c r="J513" s="8">
        <f t="shared" si="34"/>
        <v>-5.0622990083956099E-2</v>
      </c>
      <c r="K513" s="7">
        <v>32960.715960000001</v>
      </c>
      <c r="L513" s="7">
        <v>33833.016450000003</v>
      </c>
      <c r="M513" s="8">
        <f t="shared" si="35"/>
        <v>2.646485261602316E-2</v>
      </c>
    </row>
    <row r="514" spans="1:13" x14ac:dyDescent="0.2">
      <c r="A514" s="1" t="s">
        <v>7</v>
      </c>
      <c r="B514" s="1" t="s">
        <v>57</v>
      </c>
      <c r="C514" s="5">
        <v>0</v>
      </c>
      <c r="D514" s="5">
        <v>13.224729999999999</v>
      </c>
      <c r="E514" s="6" t="str">
        <f t="shared" si="32"/>
        <v/>
      </c>
      <c r="F514" s="5">
        <v>605.17163000000005</v>
      </c>
      <c r="G514" s="5">
        <v>248.59061</v>
      </c>
      <c r="H514" s="6">
        <f t="shared" si="33"/>
        <v>-0.58922296142666175</v>
      </c>
      <c r="I514" s="5">
        <v>412.89756</v>
      </c>
      <c r="J514" s="6">
        <f t="shared" si="34"/>
        <v>-0.39793635496417079</v>
      </c>
      <c r="K514" s="5">
        <v>2042.0832499999999</v>
      </c>
      <c r="L514" s="5">
        <v>1629.41299</v>
      </c>
      <c r="M514" s="6">
        <f t="shared" si="35"/>
        <v>-0.20208297580424295</v>
      </c>
    </row>
    <row r="515" spans="1:13" x14ac:dyDescent="0.2">
      <c r="A515" s="1" t="s">
        <v>9</v>
      </c>
      <c r="B515" s="1" t="s">
        <v>57</v>
      </c>
      <c r="C515" s="5">
        <v>0</v>
      </c>
      <c r="D515" s="5">
        <v>57.597360000000002</v>
      </c>
      <c r="E515" s="6" t="str">
        <f t="shared" si="32"/>
        <v/>
      </c>
      <c r="F515" s="5">
        <v>1087.46966</v>
      </c>
      <c r="G515" s="5">
        <v>1315.84879</v>
      </c>
      <c r="H515" s="6">
        <f t="shared" si="33"/>
        <v>0.21000965672918182</v>
      </c>
      <c r="I515" s="5">
        <v>1172.71955</v>
      </c>
      <c r="J515" s="6">
        <f t="shared" si="34"/>
        <v>0.12204899287301885</v>
      </c>
      <c r="K515" s="5">
        <v>6088.8097500000003</v>
      </c>
      <c r="L515" s="5">
        <v>7014.8450400000002</v>
      </c>
      <c r="M515" s="6">
        <f t="shared" si="35"/>
        <v>0.15208806450226175</v>
      </c>
    </row>
    <row r="516" spans="1:13" x14ac:dyDescent="0.2">
      <c r="A516" s="1" t="s">
        <v>10</v>
      </c>
      <c r="B516" s="1" t="s">
        <v>57</v>
      </c>
      <c r="C516" s="5">
        <v>0</v>
      </c>
      <c r="D516" s="5">
        <v>0</v>
      </c>
      <c r="E516" s="6" t="str">
        <f t="shared" si="32"/>
        <v/>
      </c>
      <c r="F516" s="5">
        <v>133.80880999999999</v>
      </c>
      <c r="G516" s="5">
        <v>201.22163</v>
      </c>
      <c r="H516" s="6">
        <f t="shared" si="33"/>
        <v>0.50379956297346951</v>
      </c>
      <c r="I516" s="5">
        <v>280.99973</v>
      </c>
      <c r="J516" s="6">
        <f t="shared" si="34"/>
        <v>-0.28390810197575633</v>
      </c>
      <c r="K516" s="5">
        <v>915.97996999999998</v>
      </c>
      <c r="L516" s="5">
        <v>1661.8070499999999</v>
      </c>
      <c r="M516" s="6">
        <f t="shared" si="35"/>
        <v>0.81423950787919508</v>
      </c>
    </row>
    <row r="517" spans="1:13" x14ac:dyDescent="0.2">
      <c r="A517" s="1" t="s">
        <v>11</v>
      </c>
      <c r="B517" s="1" t="s">
        <v>57</v>
      </c>
      <c r="C517" s="5">
        <v>0</v>
      </c>
      <c r="D517" s="5">
        <v>0</v>
      </c>
      <c r="E517" s="6" t="str">
        <f t="shared" si="32"/>
        <v/>
      </c>
      <c r="F517" s="5">
        <v>85.19171</v>
      </c>
      <c r="G517" s="5">
        <v>0</v>
      </c>
      <c r="H517" s="6">
        <f t="shared" si="33"/>
        <v>-1</v>
      </c>
      <c r="I517" s="5">
        <v>173.44683000000001</v>
      </c>
      <c r="J517" s="6">
        <f t="shared" si="34"/>
        <v>-1</v>
      </c>
      <c r="K517" s="5">
        <v>562.30317000000002</v>
      </c>
      <c r="L517" s="5">
        <v>421.96861999999999</v>
      </c>
      <c r="M517" s="6">
        <f t="shared" si="35"/>
        <v>-0.24957097431977848</v>
      </c>
    </row>
    <row r="518" spans="1:13" x14ac:dyDescent="0.2">
      <c r="A518" s="1" t="s">
        <v>12</v>
      </c>
      <c r="B518" s="1" t="s">
        <v>57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0</v>
      </c>
      <c r="H518" s="6" t="str">
        <f t="shared" si="33"/>
        <v/>
      </c>
      <c r="I518" s="5">
        <v>0</v>
      </c>
      <c r="J518" s="6" t="str">
        <f t="shared" si="34"/>
        <v/>
      </c>
      <c r="K518" s="5">
        <v>0</v>
      </c>
      <c r="L518" s="5">
        <v>0</v>
      </c>
      <c r="M518" s="6" t="str">
        <f t="shared" si="35"/>
        <v/>
      </c>
    </row>
    <row r="519" spans="1:13" x14ac:dyDescent="0.2">
      <c r="A519" s="1" t="s">
        <v>13</v>
      </c>
      <c r="B519" s="1" t="s">
        <v>57</v>
      </c>
      <c r="C519" s="5">
        <v>0</v>
      </c>
      <c r="D519" s="5">
        <v>0</v>
      </c>
      <c r="E519" s="6" t="str">
        <f t="shared" si="32"/>
        <v/>
      </c>
      <c r="F519" s="5">
        <v>513.66917999999998</v>
      </c>
      <c r="G519" s="5">
        <v>1281.6401699999999</v>
      </c>
      <c r="H519" s="6">
        <f t="shared" si="33"/>
        <v>1.4950692389214395</v>
      </c>
      <c r="I519" s="5">
        <v>789.072</v>
      </c>
      <c r="J519" s="6">
        <f t="shared" si="34"/>
        <v>0.62423729393515415</v>
      </c>
      <c r="K519" s="5">
        <v>4261.4408899999999</v>
      </c>
      <c r="L519" s="5">
        <v>4417.3134499999996</v>
      </c>
      <c r="M519" s="6">
        <f t="shared" si="35"/>
        <v>3.6577430973118608E-2</v>
      </c>
    </row>
    <row r="520" spans="1:13" x14ac:dyDescent="0.2">
      <c r="A520" s="1" t="s">
        <v>14</v>
      </c>
      <c r="B520" s="1" t="s">
        <v>57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0</v>
      </c>
      <c r="H520" s="6" t="str">
        <f t="shared" si="33"/>
        <v/>
      </c>
      <c r="I520" s="5">
        <v>0</v>
      </c>
      <c r="J520" s="6" t="str">
        <f t="shared" si="34"/>
        <v/>
      </c>
      <c r="K520" s="5">
        <v>0</v>
      </c>
      <c r="L520" s="5">
        <v>0.59775</v>
      </c>
      <c r="M520" s="6" t="str">
        <f t="shared" si="35"/>
        <v/>
      </c>
    </row>
    <row r="521" spans="1:13" x14ac:dyDescent="0.2">
      <c r="A521" s="1" t="s">
        <v>15</v>
      </c>
      <c r="B521" s="1" t="s">
        <v>57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0</v>
      </c>
      <c r="J521" s="6" t="str">
        <f t="shared" si="34"/>
        <v/>
      </c>
      <c r="K521" s="5">
        <v>13.525119999999999</v>
      </c>
      <c r="L521" s="5">
        <v>0</v>
      </c>
      <c r="M521" s="6">
        <f t="shared" si="35"/>
        <v>-1</v>
      </c>
    </row>
    <row r="522" spans="1:13" x14ac:dyDescent="0.2">
      <c r="A522" s="1" t="s">
        <v>16</v>
      </c>
      <c r="B522" s="1" t="s">
        <v>57</v>
      </c>
      <c r="C522" s="5">
        <v>0</v>
      </c>
      <c r="D522" s="5">
        <v>0</v>
      </c>
      <c r="E522" s="6" t="str">
        <f t="shared" si="32"/>
        <v/>
      </c>
      <c r="F522" s="5">
        <v>0</v>
      </c>
      <c r="G522" s="5">
        <v>0</v>
      </c>
      <c r="H522" s="6" t="str">
        <f t="shared" si="33"/>
        <v/>
      </c>
      <c r="I522" s="5">
        <v>0</v>
      </c>
      <c r="J522" s="6" t="str">
        <f t="shared" si="34"/>
        <v/>
      </c>
      <c r="K522" s="5">
        <v>9.5425199999999997</v>
      </c>
      <c r="L522" s="5">
        <v>71.866849999999999</v>
      </c>
      <c r="M522" s="6">
        <f t="shared" si="35"/>
        <v>6.5312234084916776</v>
      </c>
    </row>
    <row r="523" spans="1:13" x14ac:dyDescent="0.2">
      <c r="A523" s="1" t="s">
        <v>17</v>
      </c>
      <c r="B523" s="1" t="s">
        <v>57</v>
      </c>
      <c r="C523" s="5">
        <v>0</v>
      </c>
      <c r="D523" s="5">
        <v>0</v>
      </c>
      <c r="E523" s="6" t="str">
        <f t="shared" si="32"/>
        <v/>
      </c>
      <c r="F523" s="5">
        <v>154.05563000000001</v>
      </c>
      <c r="G523" s="5">
        <v>155.489</v>
      </c>
      <c r="H523" s="6">
        <f t="shared" si="33"/>
        <v>9.3042363982414056E-3</v>
      </c>
      <c r="I523" s="5">
        <v>366.58116999999999</v>
      </c>
      <c r="J523" s="6">
        <f t="shared" si="34"/>
        <v>-0.57584018840902274</v>
      </c>
      <c r="K523" s="5">
        <v>1010.60802</v>
      </c>
      <c r="L523" s="5">
        <v>2186.5282499999998</v>
      </c>
      <c r="M523" s="6">
        <f t="shared" si="35"/>
        <v>1.163576982102319</v>
      </c>
    </row>
    <row r="524" spans="1:13" x14ac:dyDescent="0.2">
      <c r="A524" s="1" t="s">
        <v>18</v>
      </c>
      <c r="B524" s="1" t="s">
        <v>57</v>
      </c>
      <c r="C524" s="5">
        <v>0</v>
      </c>
      <c r="D524" s="5">
        <v>0</v>
      </c>
      <c r="E524" s="6" t="str">
        <f t="shared" si="32"/>
        <v/>
      </c>
      <c r="F524" s="5">
        <v>1140.54746</v>
      </c>
      <c r="G524" s="5">
        <v>1161.16221</v>
      </c>
      <c r="H524" s="6">
        <f t="shared" si="33"/>
        <v>1.807443418443988E-2</v>
      </c>
      <c r="I524" s="5">
        <v>1225.5450599999999</v>
      </c>
      <c r="J524" s="6">
        <f t="shared" si="34"/>
        <v>-5.2534053705051043E-2</v>
      </c>
      <c r="K524" s="5">
        <v>4802.6430899999996</v>
      </c>
      <c r="L524" s="5">
        <v>5210.1576400000004</v>
      </c>
      <c r="M524" s="6">
        <f t="shared" si="35"/>
        <v>8.4852141282062421E-2</v>
      </c>
    </row>
    <row r="525" spans="1:13" x14ac:dyDescent="0.2">
      <c r="A525" s="1" t="s">
        <v>19</v>
      </c>
      <c r="B525" s="1" t="s">
        <v>57</v>
      </c>
      <c r="C525" s="5">
        <v>0</v>
      </c>
      <c r="D525" s="5">
        <v>0</v>
      </c>
      <c r="E525" s="6" t="str">
        <f t="shared" si="32"/>
        <v/>
      </c>
      <c r="F525" s="5">
        <v>20.9377</v>
      </c>
      <c r="G525" s="5">
        <v>32.014850000000003</v>
      </c>
      <c r="H525" s="6">
        <f t="shared" si="33"/>
        <v>0.5290528568085322</v>
      </c>
      <c r="I525" s="5">
        <v>67.976500000000001</v>
      </c>
      <c r="J525" s="6">
        <f t="shared" si="34"/>
        <v>-0.52903062087633224</v>
      </c>
      <c r="K525" s="5">
        <v>495.97444999999999</v>
      </c>
      <c r="L525" s="5">
        <v>130.99948000000001</v>
      </c>
      <c r="M525" s="6">
        <f t="shared" si="35"/>
        <v>-0.73587453950500881</v>
      </c>
    </row>
    <row r="526" spans="1:13" x14ac:dyDescent="0.2">
      <c r="A526" s="1" t="s">
        <v>20</v>
      </c>
      <c r="B526" s="1" t="s">
        <v>57</v>
      </c>
      <c r="C526" s="5">
        <v>0</v>
      </c>
      <c r="D526" s="5">
        <v>9.67136</v>
      </c>
      <c r="E526" s="6" t="str">
        <f t="shared" si="32"/>
        <v/>
      </c>
      <c r="F526" s="5">
        <v>713.33754999999996</v>
      </c>
      <c r="G526" s="5">
        <v>797.69637999999998</v>
      </c>
      <c r="H526" s="6">
        <f t="shared" si="33"/>
        <v>0.11825934299967811</v>
      </c>
      <c r="I526" s="5">
        <v>841.05111999999997</v>
      </c>
      <c r="J526" s="6">
        <f t="shared" si="34"/>
        <v>-5.1548281631204507E-2</v>
      </c>
      <c r="K526" s="5">
        <v>3082.8638599999999</v>
      </c>
      <c r="L526" s="5">
        <v>3324.4731700000002</v>
      </c>
      <c r="M526" s="6">
        <f t="shared" si="35"/>
        <v>7.837170921975134E-2</v>
      </c>
    </row>
    <row r="527" spans="1:13" x14ac:dyDescent="0.2">
      <c r="A527" s="1" t="s">
        <v>21</v>
      </c>
      <c r="B527" s="1" t="s">
        <v>57</v>
      </c>
      <c r="C527" s="5">
        <v>0</v>
      </c>
      <c r="D527" s="5">
        <v>0</v>
      </c>
      <c r="E527" s="6" t="str">
        <f t="shared" si="32"/>
        <v/>
      </c>
      <c r="F527" s="5">
        <v>2.89913</v>
      </c>
      <c r="G527" s="5">
        <v>0</v>
      </c>
      <c r="H527" s="6">
        <f t="shared" si="33"/>
        <v>-1</v>
      </c>
      <c r="I527" s="5">
        <v>41.73</v>
      </c>
      <c r="J527" s="6">
        <f t="shared" si="34"/>
        <v>-1</v>
      </c>
      <c r="K527" s="5">
        <v>2.89913</v>
      </c>
      <c r="L527" s="5">
        <v>48.644010000000002</v>
      </c>
      <c r="M527" s="6">
        <f t="shared" si="35"/>
        <v>15.778830200784373</v>
      </c>
    </row>
    <row r="528" spans="1:13" x14ac:dyDescent="0.2">
      <c r="A528" s="1" t="s">
        <v>22</v>
      </c>
      <c r="B528" s="1" t="s">
        <v>57</v>
      </c>
      <c r="C528" s="5">
        <v>0</v>
      </c>
      <c r="D528" s="5">
        <v>0</v>
      </c>
      <c r="E528" s="6" t="str">
        <f t="shared" si="32"/>
        <v/>
      </c>
      <c r="F528" s="5">
        <v>78.952079999999995</v>
      </c>
      <c r="G528" s="5">
        <v>66.219579999999993</v>
      </c>
      <c r="H528" s="6">
        <f t="shared" si="33"/>
        <v>-0.16126870881679123</v>
      </c>
      <c r="I528" s="5">
        <v>114.56389</v>
      </c>
      <c r="J528" s="6">
        <f t="shared" si="34"/>
        <v>-0.42198558376465745</v>
      </c>
      <c r="K528" s="5">
        <v>286.69711999999998</v>
      </c>
      <c r="L528" s="5">
        <v>354.13693999999998</v>
      </c>
      <c r="M528" s="6">
        <f t="shared" si="35"/>
        <v>0.23523019694093894</v>
      </c>
    </row>
    <row r="529" spans="1:13" x14ac:dyDescent="0.2">
      <c r="A529" s="1" t="s">
        <v>23</v>
      </c>
      <c r="B529" s="1" t="s">
        <v>57</v>
      </c>
      <c r="C529" s="5">
        <v>0</v>
      </c>
      <c r="D529" s="5">
        <v>269.20105999999998</v>
      </c>
      <c r="E529" s="6" t="str">
        <f t="shared" si="32"/>
        <v/>
      </c>
      <c r="F529" s="5">
        <v>6099.9842799999997</v>
      </c>
      <c r="G529" s="5">
        <v>4618.6926400000002</v>
      </c>
      <c r="H529" s="6">
        <f t="shared" si="33"/>
        <v>-0.24283532088053172</v>
      </c>
      <c r="I529" s="5">
        <v>6090.9817599999997</v>
      </c>
      <c r="J529" s="6">
        <f t="shared" si="34"/>
        <v>-0.24171622539877702</v>
      </c>
      <c r="K529" s="5">
        <v>30545.75966</v>
      </c>
      <c r="L529" s="5">
        <v>20820.695350000002</v>
      </c>
      <c r="M529" s="6">
        <f t="shared" si="35"/>
        <v>-0.31837690135220553</v>
      </c>
    </row>
    <row r="530" spans="1:13" x14ac:dyDescent="0.2">
      <c r="A530" s="1" t="s">
        <v>24</v>
      </c>
      <c r="B530" s="1" t="s">
        <v>57</v>
      </c>
      <c r="C530" s="5">
        <v>0</v>
      </c>
      <c r="D530" s="5">
        <v>0</v>
      </c>
      <c r="E530" s="6" t="str">
        <f t="shared" si="32"/>
        <v/>
      </c>
      <c r="F530" s="5">
        <v>64.086579999999998</v>
      </c>
      <c r="G530" s="5">
        <v>35.770899999999997</v>
      </c>
      <c r="H530" s="6">
        <f t="shared" si="33"/>
        <v>-0.44183478038615887</v>
      </c>
      <c r="I530" s="5">
        <v>59.209530000000001</v>
      </c>
      <c r="J530" s="6">
        <f t="shared" si="34"/>
        <v>-0.39585907876654325</v>
      </c>
      <c r="K530" s="5">
        <v>573.20117000000005</v>
      </c>
      <c r="L530" s="5">
        <v>282.36846000000003</v>
      </c>
      <c r="M530" s="6">
        <f t="shared" si="35"/>
        <v>-0.50738331535506109</v>
      </c>
    </row>
    <row r="531" spans="1:13" x14ac:dyDescent="0.2">
      <c r="A531" s="1" t="s">
        <v>25</v>
      </c>
      <c r="B531" s="1" t="s">
        <v>57</v>
      </c>
      <c r="C531" s="5">
        <v>0</v>
      </c>
      <c r="D531" s="5">
        <v>14.77694</v>
      </c>
      <c r="E531" s="6" t="str">
        <f t="shared" si="32"/>
        <v/>
      </c>
      <c r="F531" s="5">
        <v>234.56232</v>
      </c>
      <c r="G531" s="5">
        <v>216.10049000000001</v>
      </c>
      <c r="H531" s="6">
        <f t="shared" si="33"/>
        <v>-7.8707569058832583E-2</v>
      </c>
      <c r="I531" s="5">
        <v>298.38542000000001</v>
      </c>
      <c r="J531" s="6">
        <f t="shared" si="34"/>
        <v>-0.27576726101429483</v>
      </c>
      <c r="K531" s="5">
        <v>941.57923000000005</v>
      </c>
      <c r="L531" s="5">
        <v>1103.66176</v>
      </c>
      <c r="M531" s="6">
        <f t="shared" si="35"/>
        <v>0.17213902434954931</v>
      </c>
    </row>
    <row r="532" spans="1:13" x14ac:dyDescent="0.2">
      <c r="A532" s="1" t="s">
        <v>26</v>
      </c>
      <c r="B532" s="1" t="s">
        <v>57</v>
      </c>
      <c r="C532" s="5">
        <v>0</v>
      </c>
      <c r="D532" s="5">
        <v>0</v>
      </c>
      <c r="E532" s="6" t="str">
        <f t="shared" si="32"/>
        <v/>
      </c>
      <c r="F532" s="5">
        <v>2415.1126899999999</v>
      </c>
      <c r="G532" s="5">
        <v>646.81672000000003</v>
      </c>
      <c r="H532" s="6">
        <f t="shared" si="33"/>
        <v>-0.73217948682966005</v>
      </c>
      <c r="I532" s="5">
        <v>1258.2250799999999</v>
      </c>
      <c r="J532" s="6">
        <f t="shared" si="34"/>
        <v>-0.48592924248497726</v>
      </c>
      <c r="K532" s="5">
        <v>18619.204269999998</v>
      </c>
      <c r="L532" s="5">
        <v>3980.4001199999998</v>
      </c>
      <c r="M532" s="6">
        <f t="shared" si="35"/>
        <v>-0.78622071801353088</v>
      </c>
    </row>
    <row r="533" spans="1:13" x14ac:dyDescent="0.2">
      <c r="A533" s="1" t="s">
        <v>27</v>
      </c>
      <c r="B533" s="1" t="s">
        <v>57</v>
      </c>
      <c r="C533" s="5">
        <v>0</v>
      </c>
      <c r="D533" s="5">
        <v>0</v>
      </c>
      <c r="E533" s="6" t="str">
        <f t="shared" si="32"/>
        <v/>
      </c>
      <c r="F533" s="5">
        <v>778.29511000000002</v>
      </c>
      <c r="G533" s="5">
        <v>685.34352000000001</v>
      </c>
      <c r="H533" s="6">
        <f t="shared" si="33"/>
        <v>-0.11942974946868168</v>
      </c>
      <c r="I533" s="5">
        <v>656.49585999999999</v>
      </c>
      <c r="J533" s="6">
        <f t="shared" si="34"/>
        <v>4.394187649561121E-2</v>
      </c>
      <c r="K533" s="5">
        <v>5342.2698799999998</v>
      </c>
      <c r="L533" s="5">
        <v>3412.41093</v>
      </c>
      <c r="M533" s="6">
        <f t="shared" si="35"/>
        <v>-0.36124325302711957</v>
      </c>
    </row>
    <row r="534" spans="1:13" x14ac:dyDescent="0.2">
      <c r="A534" s="1" t="s">
        <v>28</v>
      </c>
      <c r="B534" s="1" t="s">
        <v>57</v>
      </c>
      <c r="C534" s="5">
        <v>0</v>
      </c>
      <c r="D534" s="5">
        <v>16.943999999999999</v>
      </c>
      <c r="E534" s="6" t="str">
        <f t="shared" si="32"/>
        <v/>
      </c>
      <c r="F534" s="5">
        <v>83.338999999999999</v>
      </c>
      <c r="G534" s="5">
        <v>365.34199999999998</v>
      </c>
      <c r="H534" s="6">
        <f t="shared" si="33"/>
        <v>3.383805901198718</v>
      </c>
      <c r="I534" s="5">
        <v>335.947</v>
      </c>
      <c r="J534" s="6">
        <f t="shared" si="34"/>
        <v>8.7498920960746629E-2</v>
      </c>
      <c r="K534" s="5">
        <v>2538.4859999999999</v>
      </c>
      <c r="L534" s="5">
        <v>1359.856</v>
      </c>
      <c r="M534" s="6">
        <f t="shared" si="35"/>
        <v>-0.46430431367358338</v>
      </c>
    </row>
    <row r="535" spans="1:13" x14ac:dyDescent="0.2">
      <c r="A535" s="1" t="s">
        <v>29</v>
      </c>
      <c r="B535" s="1" t="s">
        <v>57</v>
      </c>
      <c r="C535" s="5">
        <v>0</v>
      </c>
      <c r="D535" s="5">
        <v>0</v>
      </c>
      <c r="E535" s="6" t="str">
        <f t="shared" si="32"/>
        <v/>
      </c>
      <c r="F535" s="5">
        <v>0</v>
      </c>
      <c r="G535" s="5">
        <v>0</v>
      </c>
      <c r="H535" s="6" t="str">
        <f t="shared" si="33"/>
        <v/>
      </c>
      <c r="I535" s="5">
        <v>0</v>
      </c>
      <c r="J535" s="6" t="str">
        <f t="shared" si="34"/>
        <v/>
      </c>
      <c r="K535" s="5">
        <v>0</v>
      </c>
      <c r="L535" s="5">
        <v>0</v>
      </c>
      <c r="M535" s="6" t="str">
        <f t="shared" si="35"/>
        <v/>
      </c>
    </row>
    <row r="536" spans="1:13" x14ac:dyDescent="0.2">
      <c r="A536" s="1" t="s">
        <v>30</v>
      </c>
      <c r="B536" s="1" t="s">
        <v>57</v>
      </c>
      <c r="C536" s="5">
        <v>0</v>
      </c>
      <c r="D536" s="5">
        <v>0</v>
      </c>
      <c r="E536" s="6" t="str">
        <f t="shared" si="32"/>
        <v/>
      </c>
      <c r="F536" s="5">
        <v>1.59609</v>
      </c>
      <c r="G536" s="5">
        <v>0</v>
      </c>
      <c r="H536" s="6">
        <f t="shared" si="33"/>
        <v>-1</v>
      </c>
      <c r="I536" s="5">
        <v>0.10134</v>
      </c>
      <c r="J536" s="6">
        <f t="shared" si="34"/>
        <v>-1</v>
      </c>
      <c r="K536" s="5">
        <v>89.384559999999993</v>
      </c>
      <c r="L536" s="5">
        <v>1.16248</v>
      </c>
      <c r="M536" s="6">
        <f t="shared" si="35"/>
        <v>-0.98699462188995501</v>
      </c>
    </row>
    <row r="537" spans="1:13" x14ac:dyDescent="0.2">
      <c r="A537" s="1" t="s">
        <v>31</v>
      </c>
      <c r="B537" s="1" t="s">
        <v>57</v>
      </c>
      <c r="C537" s="5">
        <v>12.3</v>
      </c>
      <c r="D537" s="5">
        <v>16.183620000000001</v>
      </c>
      <c r="E537" s="6">
        <f t="shared" si="32"/>
        <v>0.31574146341463427</v>
      </c>
      <c r="F537" s="5">
        <v>298.15866999999997</v>
      </c>
      <c r="G537" s="5">
        <v>472.81187999999997</v>
      </c>
      <c r="H537" s="6">
        <f t="shared" si="33"/>
        <v>0.58577270283637906</v>
      </c>
      <c r="I537" s="5">
        <v>728.18151999999998</v>
      </c>
      <c r="J537" s="6">
        <f t="shared" si="34"/>
        <v>-0.35069502999746549</v>
      </c>
      <c r="K537" s="5">
        <v>2281.67571</v>
      </c>
      <c r="L537" s="5">
        <v>3017.1864399999999</v>
      </c>
      <c r="M537" s="6">
        <f t="shared" si="35"/>
        <v>0.32235550686560965</v>
      </c>
    </row>
    <row r="538" spans="1:13" x14ac:dyDescent="0.2">
      <c r="A538" s="1" t="s">
        <v>32</v>
      </c>
      <c r="B538" s="1" t="s">
        <v>57</v>
      </c>
      <c r="C538" s="5">
        <v>0</v>
      </c>
      <c r="D538" s="5">
        <v>0</v>
      </c>
      <c r="E538" s="6" t="str">
        <f t="shared" si="32"/>
        <v/>
      </c>
      <c r="F538" s="5">
        <v>0</v>
      </c>
      <c r="G538" s="5">
        <v>0</v>
      </c>
      <c r="H538" s="6" t="str">
        <f t="shared" si="33"/>
        <v/>
      </c>
      <c r="I538" s="5">
        <v>3.9601799999999998</v>
      </c>
      <c r="J538" s="6">
        <f t="shared" si="34"/>
        <v>-1</v>
      </c>
      <c r="K538" s="5">
        <v>0</v>
      </c>
      <c r="L538" s="5">
        <v>14.074350000000001</v>
      </c>
      <c r="M538" s="6" t="str">
        <f t="shared" si="35"/>
        <v/>
      </c>
    </row>
    <row r="539" spans="1:13" x14ac:dyDescent="0.2">
      <c r="A539" s="2" t="s">
        <v>33</v>
      </c>
      <c r="B539" s="2" t="s">
        <v>57</v>
      </c>
      <c r="C539" s="7">
        <v>12.3</v>
      </c>
      <c r="D539" s="7">
        <v>397.59906999999998</v>
      </c>
      <c r="E539" s="8">
        <f t="shared" si="32"/>
        <v>31.325127642276421</v>
      </c>
      <c r="F539" s="7">
        <v>14511.175279999999</v>
      </c>
      <c r="G539" s="7">
        <v>12300.76137</v>
      </c>
      <c r="H539" s="8">
        <f t="shared" si="33"/>
        <v>-0.15232494042343336</v>
      </c>
      <c r="I539" s="7">
        <v>14918.071099999999</v>
      </c>
      <c r="J539" s="8">
        <f t="shared" si="34"/>
        <v>-0.17544558625947282</v>
      </c>
      <c r="K539" s="7">
        <v>84506.930819999994</v>
      </c>
      <c r="L539" s="7">
        <v>60464.567130000003</v>
      </c>
      <c r="M539" s="8">
        <f t="shared" si="35"/>
        <v>-0.2845016788174487</v>
      </c>
    </row>
    <row r="540" spans="1:13" x14ac:dyDescent="0.2">
      <c r="A540" s="1" t="s">
        <v>7</v>
      </c>
      <c r="B540" s="1" t="s">
        <v>58</v>
      </c>
      <c r="C540" s="5">
        <v>0</v>
      </c>
      <c r="D540" s="5">
        <v>943.11121000000003</v>
      </c>
      <c r="E540" s="6" t="str">
        <f t="shared" si="32"/>
        <v/>
      </c>
      <c r="F540" s="5">
        <v>22256.227749999998</v>
      </c>
      <c r="G540" s="5">
        <v>19307.969580000001</v>
      </c>
      <c r="H540" s="6">
        <f t="shared" si="33"/>
        <v>-0.13246890727023575</v>
      </c>
      <c r="I540" s="5">
        <v>17303.053400000001</v>
      </c>
      <c r="J540" s="6">
        <f t="shared" si="34"/>
        <v>0.11587065783429873</v>
      </c>
      <c r="K540" s="5">
        <v>143093.04688000001</v>
      </c>
      <c r="L540" s="5">
        <v>93436.018519999998</v>
      </c>
      <c r="M540" s="6">
        <f t="shared" si="35"/>
        <v>-0.34702614447537161</v>
      </c>
    </row>
    <row r="541" spans="1:13" x14ac:dyDescent="0.2">
      <c r="A541" s="1" t="s">
        <v>9</v>
      </c>
      <c r="B541" s="1" t="s">
        <v>58</v>
      </c>
      <c r="C541" s="5">
        <v>0</v>
      </c>
      <c r="D541" s="5">
        <v>26.076250000000002</v>
      </c>
      <c r="E541" s="6" t="str">
        <f t="shared" si="32"/>
        <v/>
      </c>
      <c r="F541" s="5">
        <v>759.71234000000004</v>
      </c>
      <c r="G541" s="5">
        <v>837.36473000000001</v>
      </c>
      <c r="H541" s="6">
        <f t="shared" si="33"/>
        <v>0.10221288494537273</v>
      </c>
      <c r="I541" s="5">
        <v>968.45363999999995</v>
      </c>
      <c r="J541" s="6">
        <f t="shared" si="34"/>
        <v>-0.13535899353943259</v>
      </c>
      <c r="K541" s="5">
        <v>4630.3692899999996</v>
      </c>
      <c r="L541" s="5">
        <v>4997.5558499999997</v>
      </c>
      <c r="M541" s="6">
        <f t="shared" si="35"/>
        <v>7.9299627524957117E-2</v>
      </c>
    </row>
    <row r="542" spans="1:13" x14ac:dyDescent="0.2">
      <c r="A542" s="1" t="s">
        <v>10</v>
      </c>
      <c r="B542" s="1" t="s">
        <v>58</v>
      </c>
      <c r="C542" s="5">
        <v>0</v>
      </c>
      <c r="D542" s="5">
        <v>812.43998999999997</v>
      </c>
      <c r="E542" s="6" t="str">
        <f t="shared" si="32"/>
        <v/>
      </c>
      <c r="F542" s="5">
        <v>19944.103040000002</v>
      </c>
      <c r="G542" s="5">
        <v>18012.576120000002</v>
      </c>
      <c r="H542" s="6">
        <f t="shared" si="33"/>
        <v>-9.6847018696509912E-2</v>
      </c>
      <c r="I542" s="5">
        <v>20076.738219999999</v>
      </c>
      <c r="J542" s="6">
        <f t="shared" si="34"/>
        <v>-0.1028136182970063</v>
      </c>
      <c r="K542" s="5">
        <v>109148.84728</v>
      </c>
      <c r="L542" s="5">
        <v>97244.284899999999</v>
      </c>
      <c r="M542" s="6">
        <f t="shared" si="35"/>
        <v>-0.10906722953712167</v>
      </c>
    </row>
    <row r="543" spans="1:13" x14ac:dyDescent="0.2">
      <c r="A543" s="1" t="s">
        <v>11</v>
      </c>
      <c r="B543" s="1" t="s">
        <v>58</v>
      </c>
      <c r="C543" s="5">
        <v>0</v>
      </c>
      <c r="D543" s="5">
        <v>12.641159999999999</v>
      </c>
      <c r="E543" s="6" t="str">
        <f t="shared" si="32"/>
        <v/>
      </c>
      <c r="F543" s="5">
        <v>556.14115000000004</v>
      </c>
      <c r="G543" s="5">
        <v>291.53730999999999</v>
      </c>
      <c r="H543" s="6">
        <f t="shared" si="33"/>
        <v>-0.47578540088249188</v>
      </c>
      <c r="I543" s="5">
        <v>336.98264999999998</v>
      </c>
      <c r="J543" s="6">
        <f t="shared" si="34"/>
        <v>-0.13485958401715936</v>
      </c>
      <c r="K543" s="5">
        <v>1660.0723700000001</v>
      </c>
      <c r="L543" s="5">
        <v>1426.1081799999999</v>
      </c>
      <c r="M543" s="6">
        <f t="shared" si="35"/>
        <v>-0.14093613882628508</v>
      </c>
    </row>
    <row r="544" spans="1:13" x14ac:dyDescent="0.2">
      <c r="A544" s="1" t="s">
        <v>12</v>
      </c>
      <c r="B544" s="1" t="s">
        <v>58</v>
      </c>
      <c r="C544" s="5">
        <v>0</v>
      </c>
      <c r="D544" s="5">
        <v>0</v>
      </c>
      <c r="E544" s="6" t="str">
        <f t="shared" si="32"/>
        <v/>
      </c>
      <c r="F544" s="5">
        <v>20.167909999999999</v>
      </c>
      <c r="G544" s="5">
        <v>46.026330000000002</v>
      </c>
      <c r="H544" s="6">
        <f t="shared" si="33"/>
        <v>1.2821566538129137</v>
      </c>
      <c r="I544" s="5">
        <v>1.4501999999999999</v>
      </c>
      <c r="J544" s="6">
        <f t="shared" si="34"/>
        <v>30.737918907736866</v>
      </c>
      <c r="K544" s="5">
        <v>79.820160000000001</v>
      </c>
      <c r="L544" s="5">
        <v>95.090689999999995</v>
      </c>
      <c r="M544" s="6">
        <f t="shared" si="35"/>
        <v>0.1913116936874093</v>
      </c>
    </row>
    <row r="545" spans="1:13" x14ac:dyDescent="0.2">
      <c r="A545" s="1" t="s">
        <v>13</v>
      </c>
      <c r="B545" s="1" t="s">
        <v>58</v>
      </c>
      <c r="C545" s="5">
        <v>0</v>
      </c>
      <c r="D545" s="5">
        <v>623.89203999999995</v>
      </c>
      <c r="E545" s="6" t="str">
        <f t="shared" si="32"/>
        <v/>
      </c>
      <c r="F545" s="5">
        <v>32371.300729999999</v>
      </c>
      <c r="G545" s="5">
        <v>33594.656060000001</v>
      </c>
      <c r="H545" s="6">
        <f t="shared" si="33"/>
        <v>3.7791355379991343E-2</v>
      </c>
      <c r="I545" s="5">
        <v>32070.634290000002</v>
      </c>
      <c r="J545" s="6">
        <f t="shared" si="34"/>
        <v>4.7520786655448344E-2</v>
      </c>
      <c r="K545" s="5">
        <v>162880.15578</v>
      </c>
      <c r="L545" s="5">
        <v>157158.08603999999</v>
      </c>
      <c r="M545" s="6">
        <f t="shared" si="35"/>
        <v>-3.5130551739701921E-2</v>
      </c>
    </row>
    <row r="546" spans="1:13" x14ac:dyDescent="0.2">
      <c r="A546" s="1" t="s">
        <v>14</v>
      </c>
      <c r="B546" s="1" t="s">
        <v>58</v>
      </c>
      <c r="C546" s="5">
        <v>0</v>
      </c>
      <c r="D546" s="5">
        <v>0</v>
      </c>
      <c r="E546" s="6" t="str">
        <f t="shared" si="32"/>
        <v/>
      </c>
      <c r="F546" s="5">
        <v>293.48356000000001</v>
      </c>
      <c r="G546" s="5">
        <v>278.93245999999999</v>
      </c>
      <c r="H546" s="6">
        <f t="shared" si="33"/>
        <v>-4.9580630683367821E-2</v>
      </c>
      <c r="I546" s="5">
        <v>449.62446999999997</v>
      </c>
      <c r="J546" s="6">
        <f t="shared" si="34"/>
        <v>-0.37963238522138265</v>
      </c>
      <c r="K546" s="5">
        <v>3199.7121699999998</v>
      </c>
      <c r="L546" s="5">
        <v>2226.96603</v>
      </c>
      <c r="M546" s="6">
        <f t="shared" si="35"/>
        <v>-0.30401051354566055</v>
      </c>
    </row>
    <row r="547" spans="1:13" x14ac:dyDescent="0.2">
      <c r="A547" s="1" t="s">
        <v>15</v>
      </c>
      <c r="B547" s="1" t="s">
        <v>58</v>
      </c>
      <c r="C547" s="5">
        <v>0</v>
      </c>
      <c r="D547" s="5">
        <v>0</v>
      </c>
      <c r="E547" s="6" t="str">
        <f t="shared" si="32"/>
        <v/>
      </c>
      <c r="F547" s="5">
        <v>35.745600000000003</v>
      </c>
      <c r="G547" s="5">
        <v>0</v>
      </c>
      <c r="H547" s="6">
        <f t="shared" si="33"/>
        <v>-1</v>
      </c>
      <c r="I547" s="5">
        <v>0</v>
      </c>
      <c r="J547" s="6" t="str">
        <f t="shared" si="34"/>
        <v/>
      </c>
      <c r="K547" s="5">
        <v>35.745600000000003</v>
      </c>
      <c r="L547" s="5">
        <v>0</v>
      </c>
      <c r="M547" s="6">
        <f t="shared" si="35"/>
        <v>-1</v>
      </c>
    </row>
    <row r="548" spans="1:13" x14ac:dyDescent="0.2">
      <c r="A548" s="1" t="s">
        <v>16</v>
      </c>
      <c r="B548" s="1" t="s">
        <v>58</v>
      </c>
      <c r="C548" s="5">
        <v>0</v>
      </c>
      <c r="D548" s="5">
        <v>49.260669999999998</v>
      </c>
      <c r="E548" s="6" t="str">
        <f t="shared" si="32"/>
        <v/>
      </c>
      <c r="F548" s="5">
        <v>1382.94829</v>
      </c>
      <c r="G548" s="5">
        <v>1206.4829099999999</v>
      </c>
      <c r="H548" s="6">
        <f t="shared" si="33"/>
        <v>-0.12760085194508619</v>
      </c>
      <c r="I548" s="5">
        <v>1661.30522</v>
      </c>
      <c r="J548" s="6">
        <f t="shared" si="34"/>
        <v>-0.27377408108065782</v>
      </c>
      <c r="K548" s="5">
        <v>9582.26944</v>
      </c>
      <c r="L548" s="5">
        <v>7431.4479499999998</v>
      </c>
      <c r="M548" s="6">
        <f t="shared" si="35"/>
        <v>-0.22445846502934486</v>
      </c>
    </row>
    <row r="549" spans="1:13" x14ac:dyDescent="0.2">
      <c r="A549" s="1" t="s">
        <v>17</v>
      </c>
      <c r="B549" s="1" t="s">
        <v>58</v>
      </c>
      <c r="C549" s="5">
        <v>0</v>
      </c>
      <c r="D549" s="5">
        <v>3508.56158</v>
      </c>
      <c r="E549" s="6" t="str">
        <f t="shared" si="32"/>
        <v/>
      </c>
      <c r="F549" s="5">
        <v>85442.544139999998</v>
      </c>
      <c r="G549" s="5">
        <v>92193.948770000003</v>
      </c>
      <c r="H549" s="6">
        <f t="shared" si="33"/>
        <v>7.9016896066877784E-2</v>
      </c>
      <c r="I549" s="5">
        <v>94623.004430000001</v>
      </c>
      <c r="J549" s="6">
        <f t="shared" si="34"/>
        <v>-2.5670878605391967E-2</v>
      </c>
      <c r="K549" s="5">
        <v>404398.25446999999</v>
      </c>
      <c r="L549" s="5">
        <v>438578.82335999998</v>
      </c>
      <c r="M549" s="6">
        <f t="shared" si="35"/>
        <v>8.4522048530591976E-2</v>
      </c>
    </row>
    <row r="550" spans="1:13" x14ac:dyDescent="0.2">
      <c r="A550" s="1" t="s">
        <v>18</v>
      </c>
      <c r="B550" s="1" t="s">
        <v>58</v>
      </c>
      <c r="C550" s="5">
        <v>0</v>
      </c>
      <c r="D550" s="5">
        <v>140.94154</v>
      </c>
      <c r="E550" s="6" t="str">
        <f t="shared" si="32"/>
        <v/>
      </c>
      <c r="F550" s="5">
        <v>667.37396000000001</v>
      </c>
      <c r="G550" s="5">
        <v>1565.70778</v>
      </c>
      <c r="H550" s="6">
        <f t="shared" si="33"/>
        <v>1.346072627706361</v>
      </c>
      <c r="I550" s="5">
        <v>1776.65535</v>
      </c>
      <c r="J550" s="6">
        <f t="shared" si="34"/>
        <v>-0.11873297204210154</v>
      </c>
      <c r="K550" s="5">
        <v>4725.4602000000004</v>
      </c>
      <c r="L550" s="5">
        <v>10869.60205</v>
      </c>
      <c r="M550" s="6">
        <f t="shared" si="35"/>
        <v>1.3002208440989511</v>
      </c>
    </row>
    <row r="551" spans="1:13" x14ac:dyDescent="0.2">
      <c r="A551" s="1" t="s">
        <v>19</v>
      </c>
      <c r="B551" s="1" t="s">
        <v>58</v>
      </c>
      <c r="C551" s="5">
        <v>0</v>
      </c>
      <c r="D551" s="5">
        <v>0</v>
      </c>
      <c r="E551" s="6" t="str">
        <f t="shared" si="32"/>
        <v/>
      </c>
      <c r="F551" s="5">
        <v>191.88622000000001</v>
      </c>
      <c r="G551" s="5">
        <v>120.67169</v>
      </c>
      <c r="H551" s="6">
        <f t="shared" si="33"/>
        <v>-0.37112894297464405</v>
      </c>
      <c r="I551" s="5">
        <v>74.357330000000005</v>
      </c>
      <c r="J551" s="6">
        <f t="shared" si="34"/>
        <v>0.62286206349797646</v>
      </c>
      <c r="K551" s="5">
        <v>744.74694999999997</v>
      </c>
      <c r="L551" s="5">
        <v>612.91537000000005</v>
      </c>
      <c r="M551" s="6">
        <f t="shared" si="35"/>
        <v>-0.17701526672918888</v>
      </c>
    </row>
    <row r="552" spans="1:13" x14ac:dyDescent="0.2">
      <c r="A552" s="1" t="s">
        <v>20</v>
      </c>
      <c r="B552" s="1" t="s">
        <v>58</v>
      </c>
      <c r="C552" s="5">
        <v>0</v>
      </c>
      <c r="D552" s="5">
        <v>63.231749999999998</v>
      </c>
      <c r="E552" s="6" t="str">
        <f t="shared" si="32"/>
        <v/>
      </c>
      <c r="F552" s="5">
        <v>2300.6666500000001</v>
      </c>
      <c r="G552" s="5">
        <v>2875.8806100000002</v>
      </c>
      <c r="H552" s="6">
        <f t="shared" si="33"/>
        <v>0.25002055817169344</v>
      </c>
      <c r="I552" s="5">
        <v>2936.8993</v>
      </c>
      <c r="J552" s="6">
        <f t="shared" si="34"/>
        <v>-2.0776568675677787E-2</v>
      </c>
      <c r="K552" s="5">
        <v>13099.35824</v>
      </c>
      <c r="L552" s="5">
        <v>14182.99588</v>
      </c>
      <c r="M552" s="6">
        <f t="shared" si="35"/>
        <v>8.2724483149947181E-2</v>
      </c>
    </row>
    <row r="553" spans="1:13" x14ac:dyDescent="0.2">
      <c r="A553" s="1" t="s">
        <v>21</v>
      </c>
      <c r="B553" s="1" t="s">
        <v>58</v>
      </c>
      <c r="C553" s="5">
        <v>0</v>
      </c>
      <c r="D553" s="5">
        <v>11.215</v>
      </c>
      <c r="E553" s="6" t="str">
        <f t="shared" si="32"/>
        <v/>
      </c>
      <c r="F553" s="5">
        <v>912.96632999999997</v>
      </c>
      <c r="G553" s="5">
        <v>1659.86924</v>
      </c>
      <c r="H553" s="6">
        <f t="shared" si="33"/>
        <v>0.81810564689718634</v>
      </c>
      <c r="I553" s="5">
        <v>1440.6739600000001</v>
      </c>
      <c r="J553" s="6">
        <f t="shared" si="34"/>
        <v>0.15214773507810175</v>
      </c>
      <c r="K553" s="5">
        <v>5767.0245699999996</v>
      </c>
      <c r="L553" s="5">
        <v>7874.8702499999999</v>
      </c>
      <c r="M553" s="6">
        <f t="shared" si="35"/>
        <v>0.36549968782255426</v>
      </c>
    </row>
    <row r="554" spans="1:13" x14ac:dyDescent="0.2">
      <c r="A554" s="1" t="s">
        <v>22</v>
      </c>
      <c r="B554" s="1" t="s">
        <v>58</v>
      </c>
      <c r="C554" s="5">
        <v>0</v>
      </c>
      <c r="D554" s="5">
        <v>272.47109</v>
      </c>
      <c r="E554" s="6" t="str">
        <f t="shared" si="32"/>
        <v/>
      </c>
      <c r="F554" s="5">
        <v>17795.238799999999</v>
      </c>
      <c r="G554" s="5">
        <v>21154.43533</v>
      </c>
      <c r="H554" s="6">
        <f t="shared" si="33"/>
        <v>0.18876939881245103</v>
      </c>
      <c r="I554" s="5">
        <v>19358.6041</v>
      </c>
      <c r="J554" s="6">
        <f t="shared" si="34"/>
        <v>9.2766566262905359E-2</v>
      </c>
      <c r="K554" s="5">
        <v>75907.815419999999</v>
      </c>
      <c r="L554" s="5">
        <v>80080.689469999998</v>
      </c>
      <c r="M554" s="6">
        <f t="shared" si="35"/>
        <v>5.4972917174751723E-2</v>
      </c>
    </row>
    <row r="555" spans="1:13" x14ac:dyDescent="0.2">
      <c r="A555" s="1" t="s">
        <v>23</v>
      </c>
      <c r="B555" s="1" t="s">
        <v>58</v>
      </c>
      <c r="C555" s="5">
        <v>0</v>
      </c>
      <c r="D555" s="5">
        <v>45.234409999999997</v>
      </c>
      <c r="E555" s="6" t="str">
        <f t="shared" si="32"/>
        <v/>
      </c>
      <c r="F555" s="5">
        <v>3007.73981</v>
      </c>
      <c r="G555" s="5">
        <v>2868.5011100000002</v>
      </c>
      <c r="H555" s="6">
        <f t="shared" si="33"/>
        <v>-4.6293465790180788E-2</v>
      </c>
      <c r="I555" s="5">
        <v>2983.88679</v>
      </c>
      <c r="J555" s="6">
        <f t="shared" si="34"/>
        <v>-3.8669590410298382E-2</v>
      </c>
      <c r="K555" s="5">
        <v>13988.56165</v>
      </c>
      <c r="L555" s="5">
        <v>12933.139230000001</v>
      </c>
      <c r="M555" s="6">
        <f t="shared" si="35"/>
        <v>-7.5448959400339688E-2</v>
      </c>
    </row>
    <row r="556" spans="1:13" x14ac:dyDescent="0.2">
      <c r="A556" s="1" t="s">
        <v>24</v>
      </c>
      <c r="B556" s="1" t="s">
        <v>58</v>
      </c>
      <c r="C556" s="5">
        <v>0</v>
      </c>
      <c r="D556" s="5">
        <v>168.72301999999999</v>
      </c>
      <c r="E556" s="6" t="str">
        <f t="shared" si="32"/>
        <v/>
      </c>
      <c r="F556" s="5">
        <v>1611.49908</v>
      </c>
      <c r="G556" s="5">
        <v>1619.2102299999999</v>
      </c>
      <c r="H556" s="6">
        <f t="shared" si="33"/>
        <v>4.7850787479195578E-3</v>
      </c>
      <c r="I556" s="5">
        <v>1324.5839000000001</v>
      </c>
      <c r="J556" s="6">
        <f t="shared" si="34"/>
        <v>0.22242934554768468</v>
      </c>
      <c r="K556" s="5">
        <v>6030.4283599999999</v>
      </c>
      <c r="L556" s="5">
        <v>6844.0502900000001</v>
      </c>
      <c r="M556" s="6">
        <f t="shared" si="35"/>
        <v>0.13491942552485603</v>
      </c>
    </row>
    <row r="557" spans="1:13" x14ac:dyDescent="0.2">
      <c r="A557" s="1" t="s">
        <v>25</v>
      </c>
      <c r="B557" s="1" t="s">
        <v>58</v>
      </c>
      <c r="C557" s="5">
        <v>0</v>
      </c>
      <c r="D557" s="5">
        <v>13.265919999999999</v>
      </c>
      <c r="E557" s="6" t="str">
        <f t="shared" si="32"/>
        <v/>
      </c>
      <c r="F557" s="5">
        <v>2652.1800499999999</v>
      </c>
      <c r="G557" s="5">
        <v>3101.6345000000001</v>
      </c>
      <c r="H557" s="6">
        <f t="shared" si="33"/>
        <v>0.16946603983390962</v>
      </c>
      <c r="I557" s="5">
        <v>2445.9818300000002</v>
      </c>
      <c r="J557" s="6">
        <f t="shared" si="34"/>
        <v>0.26805296014811364</v>
      </c>
      <c r="K557" s="5">
        <v>14389.6366</v>
      </c>
      <c r="L557" s="5">
        <v>14859.85461</v>
      </c>
      <c r="M557" s="6">
        <f t="shared" si="35"/>
        <v>3.2677545866585778E-2</v>
      </c>
    </row>
    <row r="558" spans="1:13" x14ac:dyDescent="0.2">
      <c r="A558" s="1" t="s">
        <v>26</v>
      </c>
      <c r="B558" s="1" t="s">
        <v>58</v>
      </c>
      <c r="C558" s="5">
        <v>0</v>
      </c>
      <c r="D558" s="5">
        <v>99.874830000000003</v>
      </c>
      <c r="E558" s="6" t="str">
        <f t="shared" si="32"/>
        <v/>
      </c>
      <c r="F558" s="5">
        <v>6.1161399999999997</v>
      </c>
      <c r="G558" s="5">
        <v>99.874830000000003</v>
      </c>
      <c r="H558" s="6">
        <f t="shared" si="33"/>
        <v>15.329716128146185</v>
      </c>
      <c r="I558" s="5">
        <v>2.5081099999999998</v>
      </c>
      <c r="J558" s="6">
        <f t="shared" si="34"/>
        <v>38.82075347572475</v>
      </c>
      <c r="K558" s="5">
        <v>51.872250000000001</v>
      </c>
      <c r="L558" s="5">
        <v>122.92713000000001</v>
      </c>
      <c r="M558" s="6">
        <f t="shared" si="35"/>
        <v>1.3698052426875642</v>
      </c>
    </row>
    <row r="559" spans="1:13" x14ac:dyDescent="0.2">
      <c r="A559" s="1" t="s">
        <v>27</v>
      </c>
      <c r="B559" s="1" t="s">
        <v>58</v>
      </c>
      <c r="C559" s="5">
        <v>0</v>
      </c>
      <c r="D559" s="5">
        <v>17.333819999999999</v>
      </c>
      <c r="E559" s="6" t="str">
        <f t="shared" si="32"/>
        <v/>
      </c>
      <c r="F559" s="5">
        <v>1502.7546299999999</v>
      </c>
      <c r="G559" s="5">
        <v>933.88430000000005</v>
      </c>
      <c r="H559" s="6">
        <f t="shared" si="33"/>
        <v>-0.37855170674137262</v>
      </c>
      <c r="I559" s="5">
        <v>886.28327999999999</v>
      </c>
      <c r="J559" s="6">
        <f t="shared" si="34"/>
        <v>5.3708584009392712E-2</v>
      </c>
      <c r="K559" s="5">
        <v>6058.0771400000003</v>
      </c>
      <c r="L559" s="5">
        <v>4332.5872600000002</v>
      </c>
      <c r="M559" s="6">
        <f t="shared" si="35"/>
        <v>-0.28482467953519652</v>
      </c>
    </row>
    <row r="560" spans="1:13" x14ac:dyDescent="0.2">
      <c r="A560" s="1" t="s">
        <v>28</v>
      </c>
      <c r="B560" s="1" t="s">
        <v>58</v>
      </c>
      <c r="C560" s="5">
        <v>0</v>
      </c>
      <c r="D560" s="5">
        <v>151.9282</v>
      </c>
      <c r="E560" s="6" t="str">
        <f t="shared" si="32"/>
        <v/>
      </c>
      <c r="F560" s="5">
        <v>4531.8845700000002</v>
      </c>
      <c r="G560" s="5">
        <v>5795.1791300000004</v>
      </c>
      <c r="H560" s="6">
        <f t="shared" si="33"/>
        <v>0.27875700285102378</v>
      </c>
      <c r="I560" s="5">
        <v>7590.08302</v>
      </c>
      <c r="J560" s="6">
        <f t="shared" si="34"/>
        <v>-0.23648013931736933</v>
      </c>
      <c r="K560" s="5">
        <v>33297.710800000001</v>
      </c>
      <c r="L560" s="5">
        <v>31116.810089999999</v>
      </c>
      <c r="M560" s="6">
        <f t="shared" si="35"/>
        <v>-6.5497016389487128E-2</v>
      </c>
    </row>
    <row r="561" spans="1:13" x14ac:dyDescent="0.2">
      <c r="A561" s="1" t="s">
        <v>29</v>
      </c>
      <c r="B561" s="1" t="s">
        <v>58</v>
      </c>
      <c r="C561" s="5">
        <v>0</v>
      </c>
      <c r="D561" s="5">
        <v>0</v>
      </c>
      <c r="E561" s="6" t="str">
        <f t="shared" ref="E561:E622" si="36">IF(C561=0,"",(D561/C561-1))</f>
        <v/>
      </c>
      <c r="F561" s="5">
        <v>0</v>
      </c>
      <c r="G561" s="5">
        <v>0</v>
      </c>
      <c r="H561" s="6" t="str">
        <f t="shared" ref="H561:H622" si="37">IF(F561=0,"",(G561/F561-1))</f>
        <v/>
      </c>
      <c r="I561" s="5">
        <v>0.77842</v>
      </c>
      <c r="J561" s="6">
        <f t="shared" ref="J561:J622" si="38">IF(I561=0,"",(G561/I561-1))</f>
        <v>-1</v>
      </c>
      <c r="K561" s="5">
        <v>168.61223000000001</v>
      </c>
      <c r="L561" s="5">
        <v>84.084320000000005</v>
      </c>
      <c r="M561" s="6">
        <f t="shared" ref="M561:M622" si="39">IF(K561=0,"",(L561/K561-1))</f>
        <v>-0.50131541466476071</v>
      </c>
    </row>
    <row r="562" spans="1:13" x14ac:dyDescent="0.2">
      <c r="A562" s="1" t="s">
        <v>30</v>
      </c>
      <c r="B562" s="1" t="s">
        <v>58</v>
      </c>
      <c r="C562" s="5">
        <v>0</v>
      </c>
      <c r="D562" s="5">
        <v>310.89294999999998</v>
      </c>
      <c r="E562" s="6" t="str">
        <f t="shared" si="36"/>
        <v/>
      </c>
      <c r="F562" s="5">
        <v>20057.590370000002</v>
      </c>
      <c r="G562" s="5">
        <v>21738.420750000001</v>
      </c>
      <c r="H562" s="6">
        <f t="shared" si="37"/>
        <v>8.3800214731376999E-2</v>
      </c>
      <c r="I562" s="5">
        <v>26303.16834</v>
      </c>
      <c r="J562" s="6">
        <f t="shared" si="38"/>
        <v>-0.17354364048449078</v>
      </c>
      <c r="K562" s="5">
        <v>93502.916759999993</v>
      </c>
      <c r="L562" s="5">
        <v>113871.22267</v>
      </c>
      <c r="M562" s="6">
        <f t="shared" si="39"/>
        <v>0.21783604849761717</v>
      </c>
    </row>
    <row r="563" spans="1:13" x14ac:dyDescent="0.2">
      <c r="A563" s="1" t="s">
        <v>31</v>
      </c>
      <c r="B563" s="1" t="s">
        <v>58</v>
      </c>
      <c r="C563" s="5">
        <v>0</v>
      </c>
      <c r="D563" s="5">
        <v>42.625169999999997</v>
      </c>
      <c r="E563" s="6" t="str">
        <f t="shared" si="36"/>
        <v/>
      </c>
      <c r="F563" s="5">
        <v>90.067390000000003</v>
      </c>
      <c r="G563" s="5">
        <v>173.25538</v>
      </c>
      <c r="H563" s="6">
        <f t="shared" si="37"/>
        <v>0.92361941430744232</v>
      </c>
      <c r="I563" s="5">
        <v>695.02589999999998</v>
      </c>
      <c r="J563" s="6">
        <f t="shared" si="38"/>
        <v>-0.75072097313208042</v>
      </c>
      <c r="K563" s="5">
        <v>1544.89257</v>
      </c>
      <c r="L563" s="5">
        <v>3032.6410700000001</v>
      </c>
      <c r="M563" s="6">
        <f t="shared" si="39"/>
        <v>0.96301097493141552</v>
      </c>
    </row>
    <row r="564" spans="1:13" x14ac:dyDescent="0.2">
      <c r="A564" s="1" t="s">
        <v>32</v>
      </c>
      <c r="B564" s="1" t="s">
        <v>58</v>
      </c>
      <c r="C564" s="5">
        <v>0</v>
      </c>
      <c r="D564" s="5">
        <v>0</v>
      </c>
      <c r="E564" s="6" t="str">
        <f t="shared" si="36"/>
        <v/>
      </c>
      <c r="F564" s="5">
        <v>0</v>
      </c>
      <c r="G564" s="5">
        <v>3.2860999999999998</v>
      </c>
      <c r="H564" s="6" t="str">
        <f t="shared" si="37"/>
        <v/>
      </c>
      <c r="I564" s="5">
        <v>3.5466700000000002</v>
      </c>
      <c r="J564" s="6">
        <f t="shared" si="38"/>
        <v>-7.3468915912673127E-2</v>
      </c>
      <c r="K564" s="5">
        <v>34.549999999999997</v>
      </c>
      <c r="L564" s="5">
        <v>9.1230600000000006</v>
      </c>
      <c r="M564" s="6">
        <f t="shared" si="39"/>
        <v>-0.73594616497829235</v>
      </c>
    </row>
    <row r="565" spans="1:13" x14ac:dyDescent="0.2">
      <c r="A565" s="2" t="s">
        <v>33</v>
      </c>
      <c r="B565" s="2" t="s">
        <v>58</v>
      </c>
      <c r="C565" s="7">
        <v>0</v>
      </c>
      <c r="D565" s="7">
        <v>7313.7205999999996</v>
      </c>
      <c r="E565" s="8" t="str">
        <f t="shared" si="36"/>
        <v/>
      </c>
      <c r="F565" s="7">
        <v>218390.33851</v>
      </c>
      <c r="G565" s="7">
        <v>229479.30525</v>
      </c>
      <c r="H565" s="8">
        <f t="shared" si="37"/>
        <v>5.0775903438110337E-2</v>
      </c>
      <c r="I565" s="7">
        <v>235314.28281999999</v>
      </c>
      <c r="J565" s="8">
        <f t="shared" si="38"/>
        <v>-2.4796529560695446E-2</v>
      </c>
      <c r="K565" s="7">
        <v>1108019.9571799999</v>
      </c>
      <c r="L565" s="7">
        <v>1103421.89427</v>
      </c>
      <c r="M565" s="8">
        <f t="shared" si="39"/>
        <v>-4.1498015267723565E-3</v>
      </c>
    </row>
    <row r="566" spans="1:13" x14ac:dyDescent="0.2">
      <c r="A566" s="1" t="s">
        <v>7</v>
      </c>
      <c r="B566" s="1" t="s">
        <v>59</v>
      </c>
      <c r="C566" s="5">
        <v>0</v>
      </c>
      <c r="D566" s="5">
        <v>0</v>
      </c>
      <c r="E566" s="6" t="str">
        <f t="shared" si="36"/>
        <v/>
      </c>
      <c r="F566" s="5">
        <v>89.984080000000006</v>
      </c>
      <c r="G566" s="5">
        <v>35.5944</v>
      </c>
      <c r="H566" s="6">
        <f t="shared" si="37"/>
        <v>-0.60443669591332161</v>
      </c>
      <c r="I566" s="5">
        <v>124.73585</v>
      </c>
      <c r="J566" s="6">
        <f t="shared" si="38"/>
        <v>-0.71464178101163378</v>
      </c>
      <c r="K566" s="5">
        <v>966.62504999999999</v>
      </c>
      <c r="L566" s="5">
        <v>409.71190999999999</v>
      </c>
      <c r="M566" s="6">
        <f t="shared" si="39"/>
        <v>-0.57614184527909762</v>
      </c>
    </row>
    <row r="567" spans="1:13" x14ac:dyDescent="0.2">
      <c r="A567" s="1" t="s">
        <v>9</v>
      </c>
      <c r="B567" s="1" t="s">
        <v>59</v>
      </c>
      <c r="C567" s="5">
        <v>0</v>
      </c>
      <c r="D567" s="5">
        <v>15.015000000000001</v>
      </c>
      <c r="E567" s="6" t="str">
        <f t="shared" si="36"/>
        <v/>
      </c>
      <c r="F567" s="5">
        <v>448.74556999999999</v>
      </c>
      <c r="G567" s="5">
        <v>198.85375999999999</v>
      </c>
      <c r="H567" s="6">
        <f t="shared" si="37"/>
        <v>-0.55686746946604959</v>
      </c>
      <c r="I567" s="5">
        <v>196.27784</v>
      </c>
      <c r="J567" s="6">
        <f t="shared" si="38"/>
        <v>1.3123845259352729E-2</v>
      </c>
      <c r="K567" s="5">
        <v>2135.1368900000002</v>
      </c>
      <c r="L567" s="5">
        <v>886.88685999999996</v>
      </c>
      <c r="M567" s="6">
        <f t="shared" si="39"/>
        <v>-0.58462295127128838</v>
      </c>
    </row>
    <row r="568" spans="1:13" x14ac:dyDescent="0.2">
      <c r="A568" s="1" t="s">
        <v>10</v>
      </c>
      <c r="B568" s="1" t="s">
        <v>59</v>
      </c>
      <c r="C568" s="5">
        <v>0</v>
      </c>
      <c r="D568" s="5">
        <v>0</v>
      </c>
      <c r="E568" s="6" t="str">
        <f t="shared" si="36"/>
        <v/>
      </c>
      <c r="F568" s="5">
        <v>577.17714999999998</v>
      </c>
      <c r="G568" s="5">
        <v>522.63252</v>
      </c>
      <c r="H568" s="6">
        <f t="shared" si="37"/>
        <v>-9.4502407103261077E-2</v>
      </c>
      <c r="I568" s="5">
        <v>1070.4644900000001</v>
      </c>
      <c r="J568" s="6">
        <f t="shared" si="38"/>
        <v>-0.51177033439007402</v>
      </c>
      <c r="K568" s="5">
        <v>2449.5987100000002</v>
      </c>
      <c r="L568" s="5">
        <v>3711.5460400000002</v>
      </c>
      <c r="M568" s="6">
        <f t="shared" si="39"/>
        <v>0.51516492266604752</v>
      </c>
    </row>
    <row r="569" spans="1:13" x14ac:dyDescent="0.2">
      <c r="A569" s="1" t="s">
        <v>11</v>
      </c>
      <c r="B569" s="1" t="s">
        <v>59</v>
      </c>
      <c r="C569" s="5">
        <v>0</v>
      </c>
      <c r="D569" s="5">
        <v>0</v>
      </c>
      <c r="E569" s="6" t="str">
        <f t="shared" si="36"/>
        <v/>
      </c>
      <c r="F569" s="5">
        <v>1.4200000000000001E-2</v>
      </c>
      <c r="G569" s="5">
        <v>93.215999999999994</v>
      </c>
      <c r="H569" s="6">
        <f t="shared" si="37"/>
        <v>6563.50704225352</v>
      </c>
      <c r="I569" s="5">
        <v>13.857900000000001</v>
      </c>
      <c r="J569" s="6">
        <f t="shared" si="38"/>
        <v>5.7265603013443585</v>
      </c>
      <c r="K569" s="5">
        <v>25.24579</v>
      </c>
      <c r="L569" s="5">
        <v>127.85590999999999</v>
      </c>
      <c r="M569" s="6">
        <f t="shared" si="39"/>
        <v>4.0644448044604662</v>
      </c>
    </row>
    <row r="570" spans="1:13" x14ac:dyDescent="0.2">
      <c r="A570" s="1" t="s">
        <v>12</v>
      </c>
      <c r="B570" s="1" t="s">
        <v>59</v>
      </c>
      <c r="C570" s="5">
        <v>0</v>
      </c>
      <c r="D570" s="5">
        <v>0</v>
      </c>
      <c r="E570" s="6" t="str">
        <f t="shared" si="36"/>
        <v/>
      </c>
      <c r="F570" s="5">
        <v>19.423690000000001</v>
      </c>
      <c r="G570" s="5">
        <v>0</v>
      </c>
      <c r="H570" s="6">
        <f t="shared" si="37"/>
        <v>-1</v>
      </c>
      <c r="I570" s="5">
        <v>0</v>
      </c>
      <c r="J570" s="6" t="str">
        <f t="shared" si="38"/>
        <v/>
      </c>
      <c r="K570" s="5">
        <v>157.31305</v>
      </c>
      <c r="L570" s="5">
        <v>5.07</v>
      </c>
      <c r="M570" s="6">
        <f t="shared" si="39"/>
        <v>-0.96777126881717701</v>
      </c>
    </row>
    <row r="571" spans="1:13" x14ac:dyDescent="0.2">
      <c r="A571" s="1" t="s">
        <v>13</v>
      </c>
      <c r="B571" s="1" t="s">
        <v>59</v>
      </c>
      <c r="C571" s="5">
        <v>0</v>
      </c>
      <c r="D571" s="5">
        <v>139.44399999999999</v>
      </c>
      <c r="E571" s="6" t="str">
        <f t="shared" si="36"/>
        <v/>
      </c>
      <c r="F571" s="5">
        <v>1286.54088</v>
      </c>
      <c r="G571" s="5">
        <v>1183.7724599999999</v>
      </c>
      <c r="H571" s="6">
        <f t="shared" si="37"/>
        <v>-7.9879638181415635E-2</v>
      </c>
      <c r="I571" s="5">
        <v>646.66555000000005</v>
      </c>
      <c r="J571" s="6">
        <f t="shared" si="38"/>
        <v>0.83057913012375528</v>
      </c>
      <c r="K571" s="5">
        <v>5507.8229099999999</v>
      </c>
      <c r="L571" s="5">
        <v>3880.35133</v>
      </c>
      <c r="M571" s="6">
        <f t="shared" si="39"/>
        <v>-0.29548364328220567</v>
      </c>
    </row>
    <row r="572" spans="1:13" x14ac:dyDescent="0.2">
      <c r="A572" s="1" t="s">
        <v>15</v>
      </c>
      <c r="B572" s="1" t="s">
        <v>59</v>
      </c>
      <c r="C572" s="5">
        <v>0</v>
      </c>
      <c r="D572" s="5">
        <v>0</v>
      </c>
      <c r="E572" s="6" t="str">
        <f t="shared" si="36"/>
        <v/>
      </c>
      <c r="F572" s="5">
        <v>0</v>
      </c>
      <c r="G572" s="5">
        <v>0</v>
      </c>
      <c r="H572" s="6" t="str">
        <f t="shared" si="37"/>
        <v/>
      </c>
      <c r="I572" s="5">
        <v>0</v>
      </c>
      <c r="J572" s="6" t="str">
        <f t="shared" si="38"/>
        <v/>
      </c>
      <c r="K572" s="5">
        <v>0</v>
      </c>
      <c r="L572" s="5">
        <v>0</v>
      </c>
      <c r="M572" s="6" t="str">
        <f t="shared" si="39"/>
        <v/>
      </c>
    </row>
    <row r="573" spans="1:13" x14ac:dyDescent="0.2">
      <c r="A573" s="1" t="s">
        <v>16</v>
      </c>
      <c r="B573" s="1" t="s">
        <v>59</v>
      </c>
      <c r="C573" s="5">
        <v>0</v>
      </c>
      <c r="D573" s="5">
        <v>0</v>
      </c>
      <c r="E573" s="6" t="str">
        <f t="shared" si="36"/>
        <v/>
      </c>
      <c r="F573" s="5">
        <v>36.135539999999999</v>
      </c>
      <c r="G573" s="5">
        <v>0</v>
      </c>
      <c r="H573" s="6">
        <f t="shared" si="37"/>
        <v>-1</v>
      </c>
      <c r="I573" s="5">
        <v>20.9</v>
      </c>
      <c r="J573" s="6">
        <f t="shared" si="38"/>
        <v>-1</v>
      </c>
      <c r="K573" s="5">
        <v>46.948410000000003</v>
      </c>
      <c r="L573" s="5">
        <v>23.1</v>
      </c>
      <c r="M573" s="6">
        <f t="shared" si="39"/>
        <v>-0.50797055746935837</v>
      </c>
    </row>
    <row r="574" spans="1:13" x14ac:dyDescent="0.2">
      <c r="A574" s="1" t="s">
        <v>17</v>
      </c>
      <c r="B574" s="1" t="s">
        <v>59</v>
      </c>
      <c r="C574" s="5">
        <v>0</v>
      </c>
      <c r="D574" s="5">
        <v>0</v>
      </c>
      <c r="E574" s="6" t="str">
        <f t="shared" si="36"/>
        <v/>
      </c>
      <c r="F574" s="5">
        <v>61.301160000000003</v>
      </c>
      <c r="G574" s="5">
        <v>359.53057999999999</v>
      </c>
      <c r="H574" s="6">
        <f t="shared" si="37"/>
        <v>4.8649881992445163</v>
      </c>
      <c r="I574" s="5">
        <v>769.73176000000001</v>
      </c>
      <c r="J574" s="6">
        <f t="shared" si="38"/>
        <v>-0.53291445321159681</v>
      </c>
      <c r="K574" s="5">
        <v>339.81227000000001</v>
      </c>
      <c r="L574" s="5">
        <v>1741.82996</v>
      </c>
      <c r="M574" s="6">
        <f t="shared" si="39"/>
        <v>4.1258595223768699</v>
      </c>
    </row>
    <row r="575" spans="1:13" x14ac:dyDescent="0.2">
      <c r="A575" s="1" t="s">
        <v>18</v>
      </c>
      <c r="B575" s="1" t="s">
        <v>59</v>
      </c>
      <c r="C575" s="5">
        <v>0</v>
      </c>
      <c r="D575" s="5">
        <v>243.2</v>
      </c>
      <c r="E575" s="6" t="str">
        <f t="shared" si="36"/>
        <v/>
      </c>
      <c r="F575" s="5">
        <v>4130.1037399999996</v>
      </c>
      <c r="G575" s="5">
        <v>3604.3271599999998</v>
      </c>
      <c r="H575" s="6">
        <f t="shared" si="37"/>
        <v>-0.12730348027529204</v>
      </c>
      <c r="I575" s="5">
        <v>3705.6190900000001</v>
      </c>
      <c r="J575" s="6">
        <f t="shared" si="38"/>
        <v>-2.7334684850190638E-2</v>
      </c>
      <c r="K575" s="5">
        <v>17616.003339999999</v>
      </c>
      <c r="L575" s="5">
        <v>21924.490379999999</v>
      </c>
      <c r="M575" s="6">
        <f t="shared" si="39"/>
        <v>0.24457800994036361</v>
      </c>
    </row>
    <row r="576" spans="1:13" x14ac:dyDescent="0.2">
      <c r="A576" s="1" t="s">
        <v>19</v>
      </c>
      <c r="B576" s="1" t="s">
        <v>59</v>
      </c>
      <c r="C576" s="5">
        <v>0</v>
      </c>
      <c r="D576" s="5">
        <v>1.2209399999999999</v>
      </c>
      <c r="E576" s="6" t="str">
        <f t="shared" si="36"/>
        <v/>
      </c>
      <c r="F576" s="5">
        <v>154.59245999999999</v>
      </c>
      <c r="G576" s="5">
        <v>134.78607</v>
      </c>
      <c r="H576" s="6">
        <f t="shared" si="37"/>
        <v>-0.12812002603490491</v>
      </c>
      <c r="I576" s="5">
        <v>456.99525999999997</v>
      </c>
      <c r="J576" s="6">
        <f t="shared" si="38"/>
        <v>-0.70506024504499232</v>
      </c>
      <c r="K576" s="5">
        <v>1241.7947899999999</v>
      </c>
      <c r="L576" s="5">
        <v>1919.3623299999999</v>
      </c>
      <c r="M576" s="6">
        <f t="shared" si="39"/>
        <v>0.54563567624567022</v>
      </c>
    </row>
    <row r="577" spans="1:13" x14ac:dyDescent="0.2">
      <c r="A577" s="1" t="s">
        <v>20</v>
      </c>
      <c r="B577" s="1" t="s">
        <v>59</v>
      </c>
      <c r="C577" s="5">
        <v>0</v>
      </c>
      <c r="D577" s="5">
        <v>16.52</v>
      </c>
      <c r="E577" s="6" t="str">
        <f t="shared" si="36"/>
        <v/>
      </c>
      <c r="F577" s="5">
        <v>831.88966000000005</v>
      </c>
      <c r="G577" s="5">
        <v>684.12464</v>
      </c>
      <c r="H577" s="6">
        <f t="shared" si="37"/>
        <v>-0.17762574426036271</v>
      </c>
      <c r="I577" s="5">
        <v>1043.25775</v>
      </c>
      <c r="J577" s="6">
        <f t="shared" si="38"/>
        <v>-0.34424197663520828</v>
      </c>
      <c r="K577" s="5">
        <v>4893.7293499999996</v>
      </c>
      <c r="L577" s="5">
        <v>4637.72534</v>
      </c>
      <c r="M577" s="6">
        <f t="shared" si="39"/>
        <v>-5.2312662121373643E-2</v>
      </c>
    </row>
    <row r="578" spans="1:13" x14ac:dyDescent="0.2">
      <c r="A578" s="1" t="s">
        <v>21</v>
      </c>
      <c r="B578" s="1" t="s">
        <v>59</v>
      </c>
      <c r="C578" s="5">
        <v>0</v>
      </c>
      <c r="D578" s="5">
        <v>0</v>
      </c>
      <c r="E578" s="6" t="str">
        <f t="shared" si="36"/>
        <v/>
      </c>
      <c r="F578" s="5">
        <v>0</v>
      </c>
      <c r="G578" s="5">
        <v>0</v>
      </c>
      <c r="H578" s="6" t="str">
        <f t="shared" si="37"/>
        <v/>
      </c>
      <c r="I578" s="5">
        <v>0</v>
      </c>
      <c r="J578" s="6" t="str">
        <f t="shared" si="38"/>
        <v/>
      </c>
      <c r="K578" s="5">
        <v>0</v>
      </c>
      <c r="L578" s="5">
        <v>25</v>
      </c>
      <c r="M578" s="6" t="str">
        <f t="shared" si="39"/>
        <v/>
      </c>
    </row>
    <row r="579" spans="1:13" x14ac:dyDescent="0.2">
      <c r="A579" s="1" t="s">
        <v>22</v>
      </c>
      <c r="B579" s="1" t="s">
        <v>59</v>
      </c>
      <c r="C579" s="5">
        <v>0</v>
      </c>
      <c r="D579" s="5">
        <v>27.206880000000002</v>
      </c>
      <c r="E579" s="6" t="str">
        <f t="shared" si="36"/>
        <v/>
      </c>
      <c r="F579" s="5">
        <v>9059.58547</v>
      </c>
      <c r="G579" s="5">
        <v>7098.4371600000004</v>
      </c>
      <c r="H579" s="6">
        <f t="shared" si="37"/>
        <v>-0.21647219031093257</v>
      </c>
      <c r="I579" s="5">
        <v>7044.8657599999997</v>
      </c>
      <c r="J579" s="6">
        <f t="shared" si="38"/>
        <v>7.6043180700722246E-3</v>
      </c>
      <c r="K579" s="5">
        <v>24355.817200000001</v>
      </c>
      <c r="L579" s="5">
        <v>26145.799869999999</v>
      </c>
      <c r="M579" s="6">
        <f t="shared" si="39"/>
        <v>7.3493024491906533E-2</v>
      </c>
    </row>
    <row r="580" spans="1:13" x14ac:dyDescent="0.2">
      <c r="A580" s="1" t="s">
        <v>23</v>
      </c>
      <c r="B580" s="1" t="s">
        <v>59</v>
      </c>
      <c r="C580" s="5">
        <v>0</v>
      </c>
      <c r="D580" s="5">
        <v>0</v>
      </c>
      <c r="E580" s="6" t="str">
        <f t="shared" si="36"/>
        <v/>
      </c>
      <c r="F580" s="5">
        <v>68.294600000000003</v>
      </c>
      <c r="G580" s="5">
        <v>30.08982</v>
      </c>
      <c r="H580" s="6">
        <f t="shared" si="37"/>
        <v>-0.55941143223622369</v>
      </c>
      <c r="I580" s="5">
        <v>24.470009999999998</v>
      </c>
      <c r="J580" s="6">
        <f t="shared" si="38"/>
        <v>0.22966112396357841</v>
      </c>
      <c r="K580" s="5">
        <v>448.65771999999998</v>
      </c>
      <c r="L580" s="5">
        <v>66.179699999999997</v>
      </c>
      <c r="M580" s="6">
        <f t="shared" si="39"/>
        <v>-0.85249401258491664</v>
      </c>
    </row>
    <row r="581" spans="1:13" x14ac:dyDescent="0.2">
      <c r="A581" s="1" t="s">
        <v>24</v>
      </c>
      <c r="B581" s="1" t="s">
        <v>59</v>
      </c>
      <c r="C581" s="5">
        <v>0</v>
      </c>
      <c r="D581" s="5">
        <v>0</v>
      </c>
      <c r="E581" s="6" t="str">
        <f t="shared" si="36"/>
        <v/>
      </c>
      <c r="F581" s="5">
        <v>0</v>
      </c>
      <c r="G581" s="5">
        <v>0</v>
      </c>
      <c r="H581" s="6" t="str">
        <f t="shared" si="37"/>
        <v/>
      </c>
      <c r="I581" s="5">
        <v>0</v>
      </c>
      <c r="J581" s="6" t="str">
        <f t="shared" si="38"/>
        <v/>
      </c>
      <c r="K581" s="5">
        <v>0</v>
      </c>
      <c r="L581" s="5">
        <v>0</v>
      </c>
      <c r="M581" s="6" t="str">
        <f t="shared" si="39"/>
        <v/>
      </c>
    </row>
    <row r="582" spans="1:13" x14ac:dyDescent="0.2">
      <c r="A582" s="1" t="s">
        <v>25</v>
      </c>
      <c r="B582" s="1" t="s">
        <v>59</v>
      </c>
      <c r="C582" s="5">
        <v>0</v>
      </c>
      <c r="D582" s="5">
        <v>1.6060000000000001</v>
      </c>
      <c r="E582" s="6" t="str">
        <f t="shared" si="36"/>
        <v/>
      </c>
      <c r="F582" s="5">
        <v>564.46133999999995</v>
      </c>
      <c r="G582" s="5">
        <v>445.35681</v>
      </c>
      <c r="H582" s="6">
        <f t="shared" si="37"/>
        <v>-0.21100564655145371</v>
      </c>
      <c r="I582" s="5">
        <v>185.56255999999999</v>
      </c>
      <c r="J582" s="6">
        <f t="shared" si="38"/>
        <v>1.4000359231948516</v>
      </c>
      <c r="K582" s="5">
        <v>2891.9622300000001</v>
      </c>
      <c r="L582" s="5">
        <v>1389.5019500000001</v>
      </c>
      <c r="M582" s="6">
        <f t="shared" si="39"/>
        <v>-0.51952970353973127</v>
      </c>
    </row>
    <row r="583" spans="1:13" x14ac:dyDescent="0.2">
      <c r="A583" s="1" t="s">
        <v>27</v>
      </c>
      <c r="B583" s="1" t="s">
        <v>59</v>
      </c>
      <c r="C583" s="5">
        <v>0</v>
      </c>
      <c r="D583" s="5">
        <v>0</v>
      </c>
      <c r="E583" s="6" t="str">
        <f t="shared" si="36"/>
        <v/>
      </c>
      <c r="F583" s="5">
        <v>279.29322999999999</v>
      </c>
      <c r="G583" s="5">
        <v>0</v>
      </c>
      <c r="H583" s="6">
        <f t="shared" si="37"/>
        <v>-1</v>
      </c>
      <c r="I583" s="5">
        <v>0</v>
      </c>
      <c r="J583" s="6" t="str">
        <f t="shared" si="38"/>
        <v/>
      </c>
      <c r="K583" s="5">
        <v>1290.85709</v>
      </c>
      <c r="L583" s="5">
        <v>147.30000000000001</v>
      </c>
      <c r="M583" s="6">
        <f t="shared" si="39"/>
        <v>-0.88588976956387944</v>
      </c>
    </row>
    <row r="584" spans="1:13" x14ac:dyDescent="0.2">
      <c r="A584" s="1" t="s">
        <v>28</v>
      </c>
      <c r="B584" s="1" t="s">
        <v>59</v>
      </c>
      <c r="C584" s="5">
        <v>0</v>
      </c>
      <c r="D584" s="5">
        <v>0</v>
      </c>
      <c r="E584" s="6" t="str">
        <f t="shared" si="36"/>
        <v/>
      </c>
      <c r="F584" s="5">
        <v>112.29651</v>
      </c>
      <c r="G584" s="5">
        <v>221.82539</v>
      </c>
      <c r="H584" s="6">
        <f t="shared" si="37"/>
        <v>0.9753542652394096</v>
      </c>
      <c r="I584" s="5">
        <v>125.58159000000001</v>
      </c>
      <c r="J584" s="6">
        <f t="shared" si="38"/>
        <v>0.76638462691864295</v>
      </c>
      <c r="K584" s="5">
        <v>1008.13947</v>
      </c>
      <c r="L584" s="5">
        <v>856.53853000000004</v>
      </c>
      <c r="M584" s="6">
        <f t="shared" si="39"/>
        <v>-0.15037695131607132</v>
      </c>
    </row>
    <row r="585" spans="1:13" x14ac:dyDescent="0.2">
      <c r="A585" s="1" t="s">
        <v>29</v>
      </c>
      <c r="B585" s="1" t="s">
        <v>59</v>
      </c>
      <c r="C585" s="5">
        <v>0</v>
      </c>
      <c r="D585" s="5">
        <v>0</v>
      </c>
      <c r="E585" s="6" t="str">
        <f t="shared" si="36"/>
        <v/>
      </c>
      <c r="F585" s="5">
        <v>0</v>
      </c>
      <c r="G585" s="5">
        <v>0</v>
      </c>
      <c r="H585" s="6" t="str">
        <f t="shared" si="37"/>
        <v/>
      </c>
      <c r="I585" s="5">
        <v>0</v>
      </c>
      <c r="J585" s="6" t="str">
        <f t="shared" si="38"/>
        <v/>
      </c>
      <c r="K585" s="5">
        <v>0</v>
      </c>
      <c r="L585" s="5">
        <v>0</v>
      </c>
      <c r="M585" s="6" t="str">
        <f t="shared" si="39"/>
        <v/>
      </c>
    </row>
    <row r="586" spans="1:13" x14ac:dyDescent="0.2">
      <c r="A586" s="1" t="s">
        <v>30</v>
      </c>
      <c r="B586" s="1" t="s">
        <v>59</v>
      </c>
      <c r="C586" s="5">
        <v>0</v>
      </c>
      <c r="D586" s="5">
        <v>0</v>
      </c>
      <c r="E586" s="6" t="str">
        <f t="shared" si="36"/>
        <v/>
      </c>
      <c r="F586" s="5">
        <v>167.03749999999999</v>
      </c>
      <c r="G586" s="5">
        <v>88.69811</v>
      </c>
      <c r="H586" s="6">
        <f t="shared" si="37"/>
        <v>-0.46899283095113375</v>
      </c>
      <c r="I586" s="5">
        <v>183.29522</v>
      </c>
      <c r="J586" s="6">
        <f t="shared" si="38"/>
        <v>-0.51609152710037942</v>
      </c>
      <c r="K586" s="5">
        <v>1539.4592700000001</v>
      </c>
      <c r="L586" s="5">
        <v>856.04280000000006</v>
      </c>
      <c r="M586" s="6">
        <f t="shared" si="39"/>
        <v>-0.44393280375647737</v>
      </c>
    </row>
    <row r="587" spans="1:13" x14ac:dyDescent="0.2">
      <c r="A587" s="1" t="s">
        <v>31</v>
      </c>
      <c r="B587" s="1" t="s">
        <v>59</v>
      </c>
      <c r="C587" s="5">
        <v>0</v>
      </c>
      <c r="D587" s="5">
        <v>0</v>
      </c>
      <c r="E587" s="6" t="str">
        <f t="shared" si="36"/>
        <v/>
      </c>
      <c r="F587" s="5">
        <v>0</v>
      </c>
      <c r="G587" s="5">
        <v>0</v>
      </c>
      <c r="H587" s="6" t="str">
        <f t="shared" si="37"/>
        <v/>
      </c>
      <c r="I587" s="5">
        <v>0</v>
      </c>
      <c r="J587" s="6" t="str">
        <f t="shared" si="38"/>
        <v/>
      </c>
      <c r="K587" s="5">
        <v>107.94241</v>
      </c>
      <c r="L587" s="5">
        <v>199.90600000000001</v>
      </c>
      <c r="M587" s="6">
        <f t="shared" si="39"/>
        <v>0.85196902681717046</v>
      </c>
    </row>
    <row r="588" spans="1:13" x14ac:dyDescent="0.2">
      <c r="A588" s="1" t="s">
        <v>32</v>
      </c>
      <c r="B588" s="1" t="s">
        <v>59</v>
      </c>
      <c r="C588" s="5">
        <v>0</v>
      </c>
      <c r="D588" s="5">
        <v>0</v>
      </c>
      <c r="E588" s="6" t="str">
        <f t="shared" si="36"/>
        <v/>
      </c>
      <c r="F588" s="5">
        <v>97.013760000000005</v>
      </c>
      <c r="G588" s="5">
        <v>60.813830000000003</v>
      </c>
      <c r="H588" s="6">
        <f t="shared" si="37"/>
        <v>-0.37314222229918725</v>
      </c>
      <c r="I588" s="5">
        <v>93.971029999999999</v>
      </c>
      <c r="J588" s="6">
        <f t="shared" si="38"/>
        <v>-0.35284491401232909</v>
      </c>
      <c r="K588" s="5">
        <v>542.66153999999995</v>
      </c>
      <c r="L588" s="5">
        <v>519.11479999999995</v>
      </c>
      <c r="M588" s="6">
        <f t="shared" si="39"/>
        <v>-4.3391208450114238E-2</v>
      </c>
    </row>
    <row r="589" spans="1:13" x14ac:dyDescent="0.2">
      <c r="A589" s="2" t="s">
        <v>33</v>
      </c>
      <c r="B589" s="2" t="s">
        <v>59</v>
      </c>
      <c r="C589" s="7">
        <v>0</v>
      </c>
      <c r="D589" s="7">
        <v>444.21282000000002</v>
      </c>
      <c r="E589" s="8" t="str">
        <f t="shared" si="36"/>
        <v/>
      </c>
      <c r="F589" s="7">
        <v>17983.89054</v>
      </c>
      <c r="G589" s="7">
        <v>14762.058709999999</v>
      </c>
      <c r="H589" s="8">
        <f t="shared" si="37"/>
        <v>-0.17915099198551954</v>
      </c>
      <c r="I589" s="7">
        <v>15706.25166</v>
      </c>
      <c r="J589" s="8">
        <f t="shared" si="38"/>
        <v>-6.0115740562379338E-2</v>
      </c>
      <c r="K589" s="7">
        <v>67565.527489999993</v>
      </c>
      <c r="L589" s="7">
        <v>69473.313710000002</v>
      </c>
      <c r="M589" s="8">
        <f t="shared" si="39"/>
        <v>2.8236088592402009E-2</v>
      </c>
    </row>
    <row r="590" spans="1:13" x14ac:dyDescent="0.2">
      <c r="A590" s="1" t="s">
        <v>7</v>
      </c>
      <c r="B590" s="1" t="s">
        <v>60</v>
      </c>
      <c r="C590" s="5">
        <v>0</v>
      </c>
      <c r="D590" s="5">
        <v>0</v>
      </c>
      <c r="E590" s="6" t="str">
        <f t="shared" si="36"/>
        <v/>
      </c>
      <c r="F590" s="5">
        <v>428.27859000000001</v>
      </c>
      <c r="G590" s="5">
        <v>377.10185999999999</v>
      </c>
      <c r="H590" s="6">
        <f t="shared" si="37"/>
        <v>-0.11949401906828927</v>
      </c>
      <c r="I590" s="5">
        <v>521.28719000000001</v>
      </c>
      <c r="J590" s="6">
        <f t="shared" si="38"/>
        <v>-0.2765948075570398</v>
      </c>
      <c r="K590" s="5">
        <v>2098.9589700000001</v>
      </c>
      <c r="L590" s="5">
        <v>2729.5364399999999</v>
      </c>
      <c r="M590" s="6">
        <f t="shared" si="39"/>
        <v>0.30042391443221006</v>
      </c>
    </row>
    <row r="591" spans="1:13" x14ac:dyDescent="0.2">
      <c r="A591" s="1" t="s">
        <v>9</v>
      </c>
      <c r="B591" s="1" t="s">
        <v>60</v>
      </c>
      <c r="C591" s="5">
        <v>0</v>
      </c>
      <c r="D591" s="5">
        <v>0</v>
      </c>
      <c r="E591" s="6" t="str">
        <f t="shared" si="36"/>
        <v/>
      </c>
      <c r="F591" s="5">
        <v>29.42708</v>
      </c>
      <c r="G591" s="5">
        <v>11.587949999999999</v>
      </c>
      <c r="H591" s="6">
        <f t="shared" si="37"/>
        <v>-0.60621475185441431</v>
      </c>
      <c r="I591" s="5">
        <v>75.728070000000002</v>
      </c>
      <c r="J591" s="6">
        <f t="shared" si="38"/>
        <v>-0.84697946217300935</v>
      </c>
      <c r="K591" s="5">
        <v>82.187399999999997</v>
      </c>
      <c r="L591" s="5">
        <v>139.87433999999999</v>
      </c>
      <c r="M591" s="6">
        <f t="shared" si="39"/>
        <v>0.70189518101314796</v>
      </c>
    </row>
    <row r="592" spans="1:13" x14ac:dyDescent="0.2">
      <c r="A592" s="1" t="s">
        <v>10</v>
      </c>
      <c r="B592" s="1" t="s">
        <v>60</v>
      </c>
      <c r="C592" s="5">
        <v>0</v>
      </c>
      <c r="D592" s="5">
        <v>6.77935</v>
      </c>
      <c r="E592" s="6" t="str">
        <f t="shared" si="36"/>
        <v/>
      </c>
      <c r="F592" s="5">
        <v>473.60269</v>
      </c>
      <c r="G592" s="5">
        <v>363.19612000000001</v>
      </c>
      <c r="H592" s="6">
        <f t="shared" si="37"/>
        <v>-0.23312065647262259</v>
      </c>
      <c r="I592" s="5">
        <v>674.86944000000005</v>
      </c>
      <c r="J592" s="6">
        <f t="shared" si="38"/>
        <v>-0.46182757956857556</v>
      </c>
      <c r="K592" s="5">
        <v>2521.3053300000001</v>
      </c>
      <c r="L592" s="5">
        <v>2583.7117499999999</v>
      </c>
      <c r="M592" s="6">
        <f t="shared" si="39"/>
        <v>2.4751631330585333E-2</v>
      </c>
    </row>
    <row r="593" spans="1:13" x14ac:dyDescent="0.2">
      <c r="A593" s="1" t="s">
        <v>11</v>
      </c>
      <c r="B593" s="1" t="s">
        <v>60</v>
      </c>
      <c r="C593" s="5">
        <v>0</v>
      </c>
      <c r="D593" s="5">
        <v>0</v>
      </c>
      <c r="E593" s="6" t="str">
        <f t="shared" si="36"/>
        <v/>
      </c>
      <c r="F593" s="5">
        <v>8.9163800000000002</v>
      </c>
      <c r="G593" s="5">
        <v>0</v>
      </c>
      <c r="H593" s="6">
        <f t="shared" si="37"/>
        <v>-1</v>
      </c>
      <c r="I593" s="5">
        <v>0.22294</v>
      </c>
      <c r="J593" s="6">
        <f t="shared" si="38"/>
        <v>-1</v>
      </c>
      <c r="K593" s="5">
        <v>9.6059800000000006</v>
      </c>
      <c r="L593" s="5">
        <v>9.1629400000000008</v>
      </c>
      <c r="M593" s="6">
        <f t="shared" si="39"/>
        <v>-4.6121270292047267E-2</v>
      </c>
    </row>
    <row r="594" spans="1:13" x14ac:dyDescent="0.2">
      <c r="A594" s="1" t="s">
        <v>12</v>
      </c>
      <c r="B594" s="1" t="s">
        <v>60</v>
      </c>
      <c r="C594" s="5">
        <v>0</v>
      </c>
      <c r="D594" s="5">
        <v>0</v>
      </c>
      <c r="E594" s="6" t="str">
        <f t="shared" si="36"/>
        <v/>
      </c>
      <c r="F594" s="5">
        <v>0</v>
      </c>
      <c r="G594" s="5">
        <v>9.9000000000000005E-2</v>
      </c>
      <c r="H594" s="6" t="str">
        <f t="shared" si="37"/>
        <v/>
      </c>
      <c r="I594" s="5">
        <v>0</v>
      </c>
      <c r="J594" s="6" t="str">
        <f t="shared" si="38"/>
        <v/>
      </c>
      <c r="K594" s="5">
        <v>0</v>
      </c>
      <c r="L594" s="5">
        <v>9.9000000000000005E-2</v>
      </c>
      <c r="M594" s="6" t="str">
        <f t="shared" si="39"/>
        <v/>
      </c>
    </row>
    <row r="595" spans="1:13" x14ac:dyDescent="0.2">
      <c r="A595" s="1" t="s">
        <v>13</v>
      </c>
      <c r="B595" s="1" t="s">
        <v>60</v>
      </c>
      <c r="C595" s="5">
        <v>0</v>
      </c>
      <c r="D595" s="5">
        <v>0</v>
      </c>
      <c r="E595" s="6" t="str">
        <f t="shared" si="36"/>
        <v/>
      </c>
      <c r="F595" s="5">
        <v>219.67968999999999</v>
      </c>
      <c r="G595" s="5">
        <v>109.99265</v>
      </c>
      <c r="H595" s="6">
        <f t="shared" si="37"/>
        <v>-0.49930441908398537</v>
      </c>
      <c r="I595" s="5">
        <v>342.29167000000001</v>
      </c>
      <c r="J595" s="6">
        <f t="shared" si="38"/>
        <v>-0.67865811633686557</v>
      </c>
      <c r="K595" s="5">
        <v>834.75635999999997</v>
      </c>
      <c r="L595" s="5">
        <v>1142.2773299999999</v>
      </c>
      <c r="M595" s="6">
        <f t="shared" si="39"/>
        <v>0.36839607906671112</v>
      </c>
    </row>
    <row r="596" spans="1:13" x14ac:dyDescent="0.2">
      <c r="A596" s="1" t="s">
        <v>14</v>
      </c>
      <c r="B596" s="1" t="s">
        <v>60</v>
      </c>
      <c r="C596" s="5">
        <v>0</v>
      </c>
      <c r="D596" s="5">
        <v>0</v>
      </c>
      <c r="E596" s="6" t="str">
        <f t="shared" si="36"/>
        <v/>
      </c>
      <c r="F596" s="5">
        <v>0</v>
      </c>
      <c r="G596" s="5">
        <v>0</v>
      </c>
      <c r="H596" s="6" t="str">
        <f t="shared" si="37"/>
        <v/>
      </c>
      <c r="I596" s="5">
        <v>0</v>
      </c>
      <c r="J596" s="6" t="str">
        <f t="shared" si="38"/>
        <v/>
      </c>
      <c r="K596" s="5">
        <v>0</v>
      </c>
      <c r="L596" s="5">
        <v>4.7969999999999999E-2</v>
      </c>
      <c r="M596" s="6" t="str">
        <f t="shared" si="39"/>
        <v/>
      </c>
    </row>
    <row r="597" spans="1:13" x14ac:dyDescent="0.2">
      <c r="A597" s="1" t="s">
        <v>15</v>
      </c>
      <c r="B597" s="1" t="s">
        <v>60</v>
      </c>
      <c r="C597" s="5">
        <v>0</v>
      </c>
      <c r="D597" s="5">
        <v>0</v>
      </c>
      <c r="E597" s="6" t="str">
        <f t="shared" si="36"/>
        <v/>
      </c>
      <c r="F597" s="5">
        <v>0</v>
      </c>
      <c r="G597" s="5">
        <v>0</v>
      </c>
      <c r="H597" s="6" t="str">
        <f t="shared" si="37"/>
        <v/>
      </c>
      <c r="I597" s="5">
        <v>0</v>
      </c>
      <c r="J597" s="6" t="str">
        <f t="shared" si="38"/>
        <v/>
      </c>
      <c r="K597" s="5">
        <v>0</v>
      </c>
      <c r="L597" s="5">
        <v>45.013080000000002</v>
      </c>
      <c r="M597" s="6" t="str">
        <f t="shared" si="39"/>
        <v/>
      </c>
    </row>
    <row r="598" spans="1:13" x14ac:dyDescent="0.2">
      <c r="A598" s="1" t="s">
        <v>16</v>
      </c>
      <c r="B598" s="1" t="s">
        <v>60</v>
      </c>
      <c r="C598" s="5">
        <v>0</v>
      </c>
      <c r="D598" s="5">
        <v>8.6098199999999991</v>
      </c>
      <c r="E598" s="6" t="str">
        <f t="shared" si="36"/>
        <v/>
      </c>
      <c r="F598" s="5">
        <v>0</v>
      </c>
      <c r="G598" s="5">
        <v>531.51877999999999</v>
      </c>
      <c r="H598" s="6" t="str">
        <f t="shared" si="37"/>
        <v/>
      </c>
      <c r="I598" s="5">
        <v>511.03239000000002</v>
      </c>
      <c r="J598" s="6">
        <f t="shared" si="38"/>
        <v>4.0088241764871135E-2</v>
      </c>
      <c r="K598" s="5">
        <v>0</v>
      </c>
      <c r="L598" s="5">
        <v>1978.76947</v>
      </c>
      <c r="M598" s="6" t="str">
        <f t="shared" si="39"/>
        <v/>
      </c>
    </row>
    <row r="599" spans="1:13" x14ac:dyDescent="0.2">
      <c r="A599" s="1" t="s">
        <v>17</v>
      </c>
      <c r="B599" s="1" t="s">
        <v>60</v>
      </c>
      <c r="C599" s="5">
        <v>0</v>
      </c>
      <c r="D599" s="5">
        <v>2.11341</v>
      </c>
      <c r="E599" s="6" t="str">
        <f t="shared" si="36"/>
        <v/>
      </c>
      <c r="F599" s="5">
        <v>613.49459999999999</v>
      </c>
      <c r="G599" s="5">
        <v>595.77512000000002</v>
      </c>
      <c r="H599" s="6">
        <f t="shared" si="37"/>
        <v>-2.8882862212642135E-2</v>
      </c>
      <c r="I599" s="5">
        <v>597.45372999999995</v>
      </c>
      <c r="J599" s="6">
        <f t="shared" si="38"/>
        <v>-2.809606695400424E-3</v>
      </c>
      <c r="K599" s="5">
        <v>1989.6446599999999</v>
      </c>
      <c r="L599" s="5">
        <v>2774.3513899999998</v>
      </c>
      <c r="M599" s="6">
        <f t="shared" si="39"/>
        <v>0.39439541430478342</v>
      </c>
    </row>
    <row r="600" spans="1:13" x14ac:dyDescent="0.2">
      <c r="A600" s="1" t="s">
        <v>18</v>
      </c>
      <c r="B600" s="1" t="s">
        <v>60</v>
      </c>
      <c r="C600" s="5">
        <v>0</v>
      </c>
      <c r="D600" s="5">
        <v>0</v>
      </c>
      <c r="E600" s="6" t="str">
        <f t="shared" si="36"/>
        <v/>
      </c>
      <c r="F600" s="5">
        <v>37.228670000000001</v>
      </c>
      <c r="G600" s="5">
        <v>40.060200000000002</v>
      </c>
      <c r="H600" s="6">
        <f t="shared" si="37"/>
        <v>7.6057780200044833E-2</v>
      </c>
      <c r="I600" s="5">
        <v>0</v>
      </c>
      <c r="J600" s="6" t="str">
        <f t="shared" si="38"/>
        <v/>
      </c>
      <c r="K600" s="5">
        <v>260.76931000000002</v>
      </c>
      <c r="L600" s="5">
        <v>88.513419999999996</v>
      </c>
      <c r="M600" s="6">
        <f t="shared" si="39"/>
        <v>-0.66056810903092855</v>
      </c>
    </row>
    <row r="601" spans="1:13" x14ac:dyDescent="0.2">
      <c r="A601" s="1" t="s">
        <v>19</v>
      </c>
      <c r="B601" s="1" t="s">
        <v>60</v>
      </c>
      <c r="C601" s="5">
        <v>0</v>
      </c>
      <c r="D601" s="5">
        <v>100.06043</v>
      </c>
      <c r="E601" s="6" t="str">
        <f t="shared" si="36"/>
        <v/>
      </c>
      <c r="F601" s="5">
        <v>1202.3166799999999</v>
      </c>
      <c r="G601" s="5">
        <v>1336.1766600000001</v>
      </c>
      <c r="H601" s="6">
        <f t="shared" si="37"/>
        <v>0.11133504360930946</v>
      </c>
      <c r="I601" s="5">
        <v>1500.21747</v>
      </c>
      <c r="J601" s="6">
        <f t="shared" si="38"/>
        <v>-0.10934468720724866</v>
      </c>
      <c r="K601" s="5">
        <v>5844.3336300000001</v>
      </c>
      <c r="L601" s="5">
        <v>5997.2138000000004</v>
      </c>
      <c r="M601" s="6">
        <f t="shared" si="39"/>
        <v>2.6158699978255706E-2</v>
      </c>
    </row>
    <row r="602" spans="1:13" x14ac:dyDescent="0.2">
      <c r="A602" s="1" t="s">
        <v>20</v>
      </c>
      <c r="B602" s="1" t="s">
        <v>60</v>
      </c>
      <c r="C602" s="5">
        <v>0</v>
      </c>
      <c r="D602" s="5">
        <v>0.24490000000000001</v>
      </c>
      <c r="E602" s="6" t="str">
        <f t="shared" si="36"/>
        <v/>
      </c>
      <c r="F602" s="5">
        <v>580.72744</v>
      </c>
      <c r="G602" s="5">
        <v>468.49824000000001</v>
      </c>
      <c r="H602" s="6">
        <f t="shared" si="37"/>
        <v>-0.19325623738392661</v>
      </c>
      <c r="I602" s="5">
        <v>422.14560999999998</v>
      </c>
      <c r="J602" s="6">
        <f t="shared" si="38"/>
        <v>0.10980246839473251</v>
      </c>
      <c r="K602" s="5">
        <v>4246.07971</v>
      </c>
      <c r="L602" s="5">
        <v>2468.3663299999998</v>
      </c>
      <c r="M602" s="6">
        <f t="shared" si="39"/>
        <v>-0.41867169281190908</v>
      </c>
    </row>
    <row r="603" spans="1:13" x14ac:dyDescent="0.2">
      <c r="A603" s="1" t="s">
        <v>21</v>
      </c>
      <c r="B603" s="1" t="s">
        <v>60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3.9528300000000001</v>
      </c>
      <c r="H603" s="6" t="str">
        <f t="shared" si="37"/>
        <v/>
      </c>
      <c r="I603" s="5">
        <v>0</v>
      </c>
      <c r="J603" s="6" t="str">
        <f t="shared" si="38"/>
        <v/>
      </c>
      <c r="K603" s="5">
        <v>19.185649999999999</v>
      </c>
      <c r="L603" s="5">
        <v>7.3750400000000003</v>
      </c>
      <c r="M603" s="6">
        <f t="shared" si="39"/>
        <v>-0.61559603140889152</v>
      </c>
    </row>
    <row r="604" spans="1:13" x14ac:dyDescent="0.2">
      <c r="A604" s="1" t="s">
        <v>22</v>
      </c>
      <c r="B604" s="1" t="s">
        <v>60</v>
      </c>
      <c r="C604" s="5">
        <v>0</v>
      </c>
      <c r="D604" s="5">
        <v>0</v>
      </c>
      <c r="E604" s="6" t="str">
        <f t="shared" si="36"/>
        <v/>
      </c>
      <c r="F604" s="5">
        <v>31.153729999999999</v>
      </c>
      <c r="G604" s="5">
        <v>5.9908400000000004</v>
      </c>
      <c r="H604" s="6">
        <f t="shared" si="37"/>
        <v>-0.80770071513106134</v>
      </c>
      <c r="I604" s="5">
        <v>13.21147</v>
      </c>
      <c r="J604" s="6">
        <f t="shared" si="38"/>
        <v>-0.54654251192335135</v>
      </c>
      <c r="K604" s="5">
        <v>91.625990000000002</v>
      </c>
      <c r="L604" s="5">
        <v>111.15051</v>
      </c>
      <c r="M604" s="6">
        <f t="shared" si="39"/>
        <v>0.21308932105399347</v>
      </c>
    </row>
    <row r="605" spans="1:13" x14ac:dyDescent="0.2">
      <c r="A605" s="1" t="s">
        <v>23</v>
      </c>
      <c r="B605" s="1" t="s">
        <v>60</v>
      </c>
      <c r="C605" s="5">
        <v>0</v>
      </c>
      <c r="D605" s="5">
        <v>0</v>
      </c>
      <c r="E605" s="6" t="str">
        <f t="shared" si="36"/>
        <v/>
      </c>
      <c r="F605" s="5">
        <v>116.60579</v>
      </c>
      <c r="G605" s="5">
        <v>193.2559</v>
      </c>
      <c r="H605" s="6">
        <f t="shared" si="37"/>
        <v>0.65734394492760617</v>
      </c>
      <c r="I605" s="5">
        <v>162.54830000000001</v>
      </c>
      <c r="J605" s="6">
        <f t="shared" si="38"/>
        <v>0.18891369519090628</v>
      </c>
      <c r="K605" s="5">
        <v>1310.42641</v>
      </c>
      <c r="L605" s="5">
        <v>1223.38581</v>
      </c>
      <c r="M605" s="6">
        <f t="shared" si="39"/>
        <v>-6.6421585627231106E-2</v>
      </c>
    </row>
    <row r="606" spans="1:13" x14ac:dyDescent="0.2">
      <c r="A606" s="1" t="s">
        <v>24</v>
      </c>
      <c r="B606" s="1" t="s">
        <v>60</v>
      </c>
      <c r="C606" s="5">
        <v>0</v>
      </c>
      <c r="D606" s="5">
        <v>0</v>
      </c>
      <c r="E606" s="6" t="str">
        <f t="shared" si="36"/>
        <v/>
      </c>
      <c r="F606" s="5">
        <v>4.867</v>
      </c>
      <c r="G606" s="5">
        <v>3.9702500000000001</v>
      </c>
      <c r="H606" s="6">
        <f t="shared" si="37"/>
        <v>-0.1842510786932402</v>
      </c>
      <c r="I606" s="5">
        <v>0</v>
      </c>
      <c r="J606" s="6" t="str">
        <f t="shared" si="38"/>
        <v/>
      </c>
      <c r="K606" s="5">
        <v>27.03501</v>
      </c>
      <c r="L606" s="5">
        <v>9.9583999999999993</v>
      </c>
      <c r="M606" s="6">
        <f t="shared" si="39"/>
        <v>-0.63164800013020161</v>
      </c>
    </row>
    <row r="607" spans="1:13" x14ac:dyDescent="0.2">
      <c r="A607" s="1" t="s">
        <v>25</v>
      </c>
      <c r="B607" s="1" t="s">
        <v>60</v>
      </c>
      <c r="C607" s="5">
        <v>0</v>
      </c>
      <c r="D607" s="5">
        <v>179.10466</v>
      </c>
      <c r="E607" s="6" t="str">
        <f t="shared" si="36"/>
        <v/>
      </c>
      <c r="F607" s="5">
        <v>1720.45145</v>
      </c>
      <c r="G607" s="5">
        <v>1711.0373999999999</v>
      </c>
      <c r="H607" s="6">
        <f t="shared" si="37"/>
        <v>-5.4718486825071633E-3</v>
      </c>
      <c r="I607" s="5">
        <v>1704.9255000000001</v>
      </c>
      <c r="J607" s="6">
        <f t="shared" si="38"/>
        <v>3.5848487221288305E-3</v>
      </c>
      <c r="K607" s="5">
        <v>8670.4236099999998</v>
      </c>
      <c r="L607" s="5">
        <v>9539.5671500000008</v>
      </c>
      <c r="M607" s="6">
        <f t="shared" si="39"/>
        <v>0.10024233867853671</v>
      </c>
    </row>
    <row r="608" spans="1:13" x14ac:dyDescent="0.2">
      <c r="A608" s="1" t="s">
        <v>26</v>
      </c>
      <c r="B608" s="1" t="s">
        <v>60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0</v>
      </c>
      <c r="L608" s="5">
        <v>0</v>
      </c>
      <c r="M608" s="6" t="str">
        <f t="shared" si="39"/>
        <v/>
      </c>
    </row>
    <row r="609" spans="1:13" x14ac:dyDescent="0.2">
      <c r="A609" s="1" t="s">
        <v>27</v>
      </c>
      <c r="B609" s="1" t="s">
        <v>60</v>
      </c>
      <c r="C609" s="5">
        <v>0</v>
      </c>
      <c r="D609" s="5">
        <v>7.1465399999999999</v>
      </c>
      <c r="E609" s="6" t="str">
        <f t="shared" si="36"/>
        <v/>
      </c>
      <c r="F609" s="5">
        <v>851.96105</v>
      </c>
      <c r="G609" s="5">
        <v>636.08223999999996</v>
      </c>
      <c r="H609" s="6">
        <f t="shared" si="37"/>
        <v>-0.25339046896568806</v>
      </c>
      <c r="I609" s="5">
        <v>984.99206000000004</v>
      </c>
      <c r="J609" s="6">
        <f t="shared" si="38"/>
        <v>-0.35422602289809324</v>
      </c>
      <c r="K609" s="5">
        <v>3373.9971599999999</v>
      </c>
      <c r="L609" s="5">
        <v>3319.47309</v>
      </c>
      <c r="M609" s="6">
        <f t="shared" si="39"/>
        <v>-1.6160081770786094E-2</v>
      </c>
    </row>
    <row r="610" spans="1:13" x14ac:dyDescent="0.2">
      <c r="A610" s="1" t="s">
        <v>28</v>
      </c>
      <c r="B610" s="1" t="s">
        <v>60</v>
      </c>
      <c r="C610" s="5">
        <v>0</v>
      </c>
      <c r="D610" s="5">
        <v>0</v>
      </c>
      <c r="E610" s="6" t="str">
        <f t="shared" si="36"/>
        <v/>
      </c>
      <c r="F610" s="5">
        <v>7.9720000000000004</v>
      </c>
      <c r="G610" s="5">
        <v>53.233069999999998</v>
      </c>
      <c r="H610" s="6">
        <f t="shared" si="37"/>
        <v>5.6775050175614643</v>
      </c>
      <c r="I610" s="5">
        <v>0</v>
      </c>
      <c r="J610" s="6" t="str">
        <f t="shared" si="38"/>
        <v/>
      </c>
      <c r="K610" s="5">
        <v>54.252519999999997</v>
      </c>
      <c r="L610" s="5">
        <v>185.00047000000001</v>
      </c>
      <c r="M610" s="6">
        <f t="shared" si="39"/>
        <v>2.4099885129759873</v>
      </c>
    </row>
    <row r="611" spans="1:13" x14ac:dyDescent="0.2">
      <c r="A611" s="1" t="s">
        <v>29</v>
      </c>
      <c r="B611" s="1" t="s">
        <v>60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169.10339999999999</v>
      </c>
      <c r="L611" s="5">
        <v>0</v>
      </c>
      <c r="M611" s="6">
        <f t="shared" si="39"/>
        <v>-1</v>
      </c>
    </row>
    <row r="612" spans="1:13" x14ac:dyDescent="0.2">
      <c r="A612" s="1" t="s">
        <v>30</v>
      </c>
      <c r="B612" s="1" t="s">
        <v>60</v>
      </c>
      <c r="C612" s="5">
        <v>0</v>
      </c>
      <c r="D612" s="5">
        <v>9.8428100000000001</v>
      </c>
      <c r="E612" s="6" t="str">
        <f t="shared" si="36"/>
        <v/>
      </c>
      <c r="F612" s="5">
        <v>1011.085</v>
      </c>
      <c r="G612" s="5">
        <v>754.78066999999999</v>
      </c>
      <c r="H612" s="6">
        <f t="shared" si="37"/>
        <v>-0.25349434518363945</v>
      </c>
      <c r="I612" s="5">
        <v>703.59878000000003</v>
      </c>
      <c r="J612" s="6">
        <f t="shared" si="38"/>
        <v>7.2743005608963518E-2</v>
      </c>
      <c r="K612" s="5">
        <v>7452.13094</v>
      </c>
      <c r="L612" s="5">
        <v>4141.6408700000002</v>
      </c>
      <c r="M612" s="6">
        <f t="shared" si="39"/>
        <v>-0.44423401798143924</v>
      </c>
    </row>
    <row r="613" spans="1:13" x14ac:dyDescent="0.2">
      <c r="A613" s="1" t="s">
        <v>31</v>
      </c>
      <c r="B613" s="1" t="s">
        <v>60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0.52463000000000004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9.0407499999999992</v>
      </c>
      <c r="L613" s="5">
        <v>1.9086700000000001</v>
      </c>
      <c r="M613" s="6">
        <f t="shared" si="39"/>
        <v>-0.78888145341924065</v>
      </c>
    </row>
    <row r="614" spans="1:13" x14ac:dyDescent="0.2">
      <c r="A614" s="1" t="s">
        <v>32</v>
      </c>
      <c r="B614" s="1" t="s">
        <v>60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0.19452</v>
      </c>
      <c r="H614" s="6" t="str">
        <f t="shared" si="37"/>
        <v/>
      </c>
      <c r="I614" s="5">
        <v>0</v>
      </c>
      <c r="J614" s="6" t="str">
        <f t="shared" si="38"/>
        <v/>
      </c>
      <c r="K614" s="5">
        <v>6.3439199999999998</v>
      </c>
      <c r="L614" s="5">
        <v>2.5793200000000001</v>
      </c>
      <c r="M614" s="6">
        <f t="shared" si="39"/>
        <v>-0.59341858030996608</v>
      </c>
    </row>
    <row r="615" spans="1:13" x14ac:dyDescent="0.2">
      <c r="A615" s="2" t="s">
        <v>33</v>
      </c>
      <c r="B615" s="2" t="s">
        <v>60</v>
      </c>
      <c r="C615" s="7">
        <v>0</v>
      </c>
      <c r="D615" s="7">
        <v>313.90192000000002</v>
      </c>
      <c r="E615" s="8" t="str">
        <f t="shared" si="36"/>
        <v/>
      </c>
      <c r="F615" s="7">
        <v>7893.0522899999996</v>
      </c>
      <c r="G615" s="7">
        <v>7395.04486</v>
      </c>
      <c r="H615" s="8">
        <f t="shared" si="37"/>
        <v>-6.3094404002738469E-2</v>
      </c>
      <c r="I615" s="7">
        <v>9292.2273499999992</v>
      </c>
      <c r="J615" s="8">
        <f t="shared" si="38"/>
        <v>-0.20416875508324706</v>
      </c>
      <c r="K615" s="7">
        <v>42054.8802</v>
      </c>
      <c r="L615" s="7">
        <v>42508.525419999998</v>
      </c>
      <c r="M615" s="8">
        <f t="shared" si="39"/>
        <v>1.0786981625975356E-2</v>
      </c>
    </row>
    <row r="616" spans="1:13" x14ac:dyDescent="0.2">
      <c r="A616" s="1" t="s">
        <v>7</v>
      </c>
      <c r="B616" s="1" t="s">
        <v>61</v>
      </c>
      <c r="C616" s="5">
        <v>0</v>
      </c>
      <c r="D616" s="5">
        <v>1.0154000000000001</v>
      </c>
      <c r="E616" s="6" t="str">
        <f t="shared" si="36"/>
        <v/>
      </c>
      <c r="F616" s="5">
        <v>0.90083000000000002</v>
      </c>
      <c r="G616" s="5">
        <v>1.0389200000000001</v>
      </c>
      <c r="H616" s="6">
        <f t="shared" si="37"/>
        <v>0.15329196407757295</v>
      </c>
      <c r="I616" s="5">
        <v>3.36591</v>
      </c>
      <c r="J616" s="6">
        <f t="shared" si="38"/>
        <v>-0.69134052900998544</v>
      </c>
      <c r="K616" s="5">
        <v>109.25242</v>
      </c>
      <c r="L616" s="5">
        <v>111.29183</v>
      </c>
      <c r="M616" s="6">
        <f t="shared" si="39"/>
        <v>1.8666954928778789E-2</v>
      </c>
    </row>
    <row r="617" spans="1:13" x14ac:dyDescent="0.2">
      <c r="A617" s="1" t="s">
        <v>9</v>
      </c>
      <c r="B617" s="1" t="s">
        <v>61</v>
      </c>
      <c r="C617" s="5">
        <v>0</v>
      </c>
      <c r="D617" s="5">
        <v>0</v>
      </c>
      <c r="E617" s="6" t="str">
        <f t="shared" si="36"/>
        <v/>
      </c>
      <c r="F617" s="5">
        <v>24.720079999999999</v>
      </c>
      <c r="G617" s="5">
        <v>98.044759999999997</v>
      </c>
      <c r="H617" s="6">
        <f t="shared" si="37"/>
        <v>2.9661991385141149</v>
      </c>
      <c r="I617" s="5">
        <v>63.674590000000002</v>
      </c>
      <c r="J617" s="6">
        <f t="shared" si="38"/>
        <v>0.53977842652775609</v>
      </c>
      <c r="K617" s="5">
        <v>93.524529999999999</v>
      </c>
      <c r="L617" s="5">
        <v>279.80192</v>
      </c>
      <c r="M617" s="6">
        <f t="shared" si="39"/>
        <v>1.9917490095913872</v>
      </c>
    </row>
    <row r="618" spans="1:13" x14ac:dyDescent="0.2">
      <c r="A618" s="1" t="s">
        <v>10</v>
      </c>
      <c r="B618" s="1" t="s">
        <v>61</v>
      </c>
      <c r="C618" s="5">
        <v>0</v>
      </c>
      <c r="D618" s="5">
        <v>6.8818200000000003</v>
      </c>
      <c r="E618" s="6" t="str">
        <f t="shared" si="36"/>
        <v/>
      </c>
      <c r="F618" s="5">
        <v>9.6432300000000009</v>
      </c>
      <c r="G618" s="5">
        <v>7.9619799999999996</v>
      </c>
      <c r="H618" s="6">
        <f t="shared" si="37"/>
        <v>-0.17434511050757906</v>
      </c>
      <c r="I618" s="5">
        <v>3.77345</v>
      </c>
      <c r="J618" s="6">
        <f t="shared" si="38"/>
        <v>1.1100001325047368</v>
      </c>
      <c r="K618" s="5">
        <v>42.72775</v>
      </c>
      <c r="L618" s="5">
        <v>24.346170000000001</v>
      </c>
      <c r="M618" s="6">
        <f t="shared" si="39"/>
        <v>-0.4302023860371772</v>
      </c>
    </row>
    <row r="619" spans="1:13" x14ac:dyDescent="0.2">
      <c r="A619" s="1" t="s">
        <v>11</v>
      </c>
      <c r="B619" s="1" t="s">
        <v>61</v>
      </c>
      <c r="C619" s="5">
        <v>0</v>
      </c>
      <c r="D619" s="5">
        <v>0</v>
      </c>
      <c r="E619" s="6" t="str">
        <f t="shared" si="36"/>
        <v/>
      </c>
      <c r="F619" s="5">
        <v>0</v>
      </c>
      <c r="G619" s="5">
        <v>0</v>
      </c>
      <c r="H619" s="6" t="str">
        <f t="shared" si="37"/>
        <v/>
      </c>
      <c r="I619" s="5">
        <v>0.12686</v>
      </c>
      <c r="J619" s="6">
        <f t="shared" si="38"/>
        <v>-1</v>
      </c>
      <c r="K619" s="5">
        <v>3.3369999999999997E-2</v>
      </c>
      <c r="L619" s="5">
        <v>0.17879</v>
      </c>
      <c r="M619" s="6">
        <f t="shared" si="39"/>
        <v>4.3578064129457603</v>
      </c>
    </row>
    <row r="620" spans="1:13" x14ac:dyDescent="0.2">
      <c r="A620" s="1" t="s">
        <v>12</v>
      </c>
      <c r="B620" s="1" t="s">
        <v>61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0</v>
      </c>
      <c r="H620" s="6" t="str">
        <f t="shared" si="37"/>
        <v/>
      </c>
      <c r="I620" s="5">
        <v>5.5112500000000004</v>
      </c>
      <c r="J620" s="6">
        <f t="shared" si="38"/>
        <v>-1</v>
      </c>
      <c r="K620" s="5">
        <v>0</v>
      </c>
      <c r="L620" s="5">
        <v>5.5465400000000002</v>
      </c>
      <c r="M620" s="6" t="str">
        <f t="shared" si="39"/>
        <v/>
      </c>
    </row>
    <row r="621" spans="1:13" x14ac:dyDescent="0.2">
      <c r="A621" s="1" t="s">
        <v>13</v>
      </c>
      <c r="B621" s="1" t="s">
        <v>61</v>
      </c>
      <c r="C621" s="5">
        <v>0</v>
      </c>
      <c r="D621" s="5">
        <v>0.37512000000000001</v>
      </c>
      <c r="E621" s="6" t="str">
        <f t="shared" si="36"/>
        <v/>
      </c>
      <c r="F621" s="5">
        <v>0.82808000000000004</v>
      </c>
      <c r="G621" s="5">
        <v>39.630159999999997</v>
      </c>
      <c r="H621" s="6">
        <f t="shared" si="37"/>
        <v>46.857888126751035</v>
      </c>
      <c r="I621" s="5">
        <v>34.371259999999999</v>
      </c>
      <c r="J621" s="6">
        <f t="shared" si="38"/>
        <v>0.15300282852592528</v>
      </c>
      <c r="K621" s="5">
        <v>9.1518800000000002</v>
      </c>
      <c r="L621" s="5">
        <v>97.739840000000001</v>
      </c>
      <c r="M621" s="6">
        <f t="shared" si="39"/>
        <v>9.6797554163734656</v>
      </c>
    </row>
    <row r="622" spans="1:13" x14ac:dyDescent="0.2">
      <c r="A622" s="1" t="s">
        <v>14</v>
      </c>
      <c r="B622" s="1" t="s">
        <v>61</v>
      </c>
      <c r="C622" s="5">
        <v>0</v>
      </c>
      <c r="D622" s="5">
        <v>0</v>
      </c>
      <c r="E622" s="6" t="str">
        <f t="shared" si="36"/>
        <v/>
      </c>
      <c r="F622" s="5">
        <v>0.93033999999999994</v>
      </c>
      <c r="G622" s="5">
        <v>1.5555699999999999</v>
      </c>
      <c r="H622" s="6">
        <f t="shared" si="37"/>
        <v>0.67204462884536831</v>
      </c>
      <c r="I622" s="5">
        <v>0</v>
      </c>
      <c r="J622" s="6" t="str">
        <f t="shared" si="38"/>
        <v/>
      </c>
      <c r="K622" s="5">
        <v>4.4369300000000003</v>
      </c>
      <c r="L622" s="5">
        <v>6.0859800000000002</v>
      </c>
      <c r="M622" s="6">
        <f t="shared" si="39"/>
        <v>0.3716646419934504</v>
      </c>
    </row>
    <row r="623" spans="1:13" x14ac:dyDescent="0.2">
      <c r="A623" s="1" t="s">
        <v>16</v>
      </c>
      <c r="B623" s="1" t="s">
        <v>61</v>
      </c>
      <c r="C623" s="5">
        <v>0</v>
      </c>
      <c r="D623" s="5">
        <v>0</v>
      </c>
      <c r="E623" s="6" t="str">
        <f t="shared" ref="E623:E684" si="40">IF(C623=0,"",(D623/C623-1))</f>
        <v/>
      </c>
      <c r="F623" s="5">
        <v>0</v>
      </c>
      <c r="G623" s="5">
        <v>0.27202999999999999</v>
      </c>
      <c r="H623" s="6" t="str">
        <f t="shared" ref="H623:H684" si="41">IF(F623=0,"",(G623/F623-1))</f>
        <v/>
      </c>
      <c r="I623" s="5">
        <v>9.5140000000000002E-2</v>
      </c>
      <c r="J623" s="6">
        <f t="shared" ref="J623:J684" si="42">IF(I623=0,"",(G623/I623-1))</f>
        <v>1.8592600378389741</v>
      </c>
      <c r="K623" s="5">
        <v>0</v>
      </c>
      <c r="L623" s="5">
        <v>0.74578999999999995</v>
      </c>
      <c r="M623" s="6" t="str">
        <f t="shared" ref="M623:M684" si="43">IF(K623=0,"",(L623/K623-1))</f>
        <v/>
      </c>
    </row>
    <row r="624" spans="1:13" x14ac:dyDescent="0.2">
      <c r="A624" s="1" t="s">
        <v>17</v>
      </c>
      <c r="B624" s="1" t="s">
        <v>61</v>
      </c>
      <c r="C624" s="5">
        <v>0</v>
      </c>
      <c r="D624" s="5">
        <v>0</v>
      </c>
      <c r="E624" s="6" t="str">
        <f t="shared" si="40"/>
        <v/>
      </c>
      <c r="F624" s="5">
        <v>16.99596</v>
      </c>
      <c r="G624" s="5">
        <v>91.923749999999998</v>
      </c>
      <c r="H624" s="6">
        <f t="shared" si="41"/>
        <v>4.4085647412679245</v>
      </c>
      <c r="I624" s="5">
        <v>127.31063</v>
      </c>
      <c r="J624" s="6">
        <f t="shared" si="42"/>
        <v>-0.27795699385039574</v>
      </c>
      <c r="K624" s="5">
        <v>2538.2483499999998</v>
      </c>
      <c r="L624" s="5">
        <v>756.09564</v>
      </c>
      <c r="M624" s="6">
        <f t="shared" si="43"/>
        <v>-0.70211912478934535</v>
      </c>
    </row>
    <row r="625" spans="1:13" x14ac:dyDescent="0.2">
      <c r="A625" s="1" t="s">
        <v>18</v>
      </c>
      <c r="B625" s="1" t="s">
        <v>61</v>
      </c>
      <c r="C625" s="5">
        <v>0</v>
      </c>
      <c r="D625" s="5">
        <v>0</v>
      </c>
      <c r="E625" s="6" t="str">
        <f t="shared" si="40"/>
        <v/>
      </c>
      <c r="F625" s="5">
        <v>1913.37483</v>
      </c>
      <c r="G625" s="5">
        <v>1484.3201799999999</v>
      </c>
      <c r="H625" s="6">
        <f t="shared" si="41"/>
        <v>-0.22423972724675179</v>
      </c>
      <c r="I625" s="5">
        <v>1331.7428399999999</v>
      </c>
      <c r="J625" s="6">
        <f t="shared" si="42"/>
        <v>0.11456967172430987</v>
      </c>
      <c r="K625" s="5">
        <v>8657.3854100000008</v>
      </c>
      <c r="L625" s="5">
        <v>7561.3647700000001</v>
      </c>
      <c r="M625" s="6">
        <f t="shared" si="43"/>
        <v>-0.12659949720316321</v>
      </c>
    </row>
    <row r="626" spans="1:13" x14ac:dyDescent="0.2">
      <c r="A626" s="1" t="s">
        <v>19</v>
      </c>
      <c r="B626" s="1" t="s">
        <v>61</v>
      </c>
      <c r="C626" s="5">
        <v>0</v>
      </c>
      <c r="D626" s="5">
        <v>0.88107000000000002</v>
      </c>
      <c r="E626" s="6" t="str">
        <f t="shared" si="40"/>
        <v/>
      </c>
      <c r="F626" s="5">
        <v>5.2405400000000002</v>
      </c>
      <c r="G626" s="5">
        <v>2.9689899999999998</v>
      </c>
      <c r="H626" s="6">
        <f t="shared" si="41"/>
        <v>-0.43345723913947809</v>
      </c>
      <c r="I626" s="5">
        <v>13.789619999999999</v>
      </c>
      <c r="J626" s="6">
        <f t="shared" si="42"/>
        <v>-0.78469384943167397</v>
      </c>
      <c r="K626" s="5">
        <v>73.139880000000005</v>
      </c>
      <c r="L626" s="5">
        <v>35.401589999999999</v>
      </c>
      <c r="M626" s="6">
        <f t="shared" si="43"/>
        <v>-0.51597418535551332</v>
      </c>
    </row>
    <row r="627" spans="1:13" x14ac:dyDescent="0.2">
      <c r="A627" s="1" t="s">
        <v>20</v>
      </c>
      <c r="B627" s="1" t="s">
        <v>61</v>
      </c>
      <c r="C627" s="5">
        <v>0</v>
      </c>
      <c r="D627" s="5">
        <v>13.91391</v>
      </c>
      <c r="E627" s="6" t="str">
        <f t="shared" si="40"/>
        <v/>
      </c>
      <c r="F627" s="5">
        <v>107.69335</v>
      </c>
      <c r="G627" s="5">
        <v>227.21785</v>
      </c>
      <c r="H627" s="6">
        <f t="shared" si="41"/>
        <v>1.109859615287295</v>
      </c>
      <c r="I627" s="5">
        <v>85.824219999999997</v>
      </c>
      <c r="J627" s="6">
        <f t="shared" si="42"/>
        <v>1.6474793479043561</v>
      </c>
      <c r="K627" s="5">
        <v>439.58992999999998</v>
      </c>
      <c r="L627" s="5">
        <v>807.23967000000005</v>
      </c>
      <c r="M627" s="6">
        <f t="shared" si="43"/>
        <v>0.83634704734933329</v>
      </c>
    </row>
    <row r="628" spans="1:13" x14ac:dyDescent="0.2">
      <c r="A628" s="1" t="s">
        <v>21</v>
      </c>
      <c r="B628" s="1" t="s">
        <v>61</v>
      </c>
      <c r="C628" s="5">
        <v>0</v>
      </c>
      <c r="D628" s="5">
        <v>0</v>
      </c>
      <c r="E628" s="6" t="str">
        <f t="shared" si="40"/>
        <v/>
      </c>
      <c r="F628" s="5">
        <v>22.999590000000001</v>
      </c>
      <c r="G628" s="5">
        <v>54.3354</v>
      </c>
      <c r="H628" s="6">
        <f t="shared" si="41"/>
        <v>1.3624508089057237</v>
      </c>
      <c r="I628" s="5">
        <v>20.873139999999999</v>
      </c>
      <c r="J628" s="6">
        <f t="shared" si="42"/>
        <v>1.6031253563191741</v>
      </c>
      <c r="K628" s="5">
        <v>97.81747</v>
      </c>
      <c r="L628" s="5">
        <v>173.35760999999999</v>
      </c>
      <c r="M628" s="6">
        <f t="shared" si="43"/>
        <v>0.77225612152921141</v>
      </c>
    </row>
    <row r="629" spans="1:13" x14ac:dyDescent="0.2">
      <c r="A629" s="1" t="s">
        <v>22</v>
      </c>
      <c r="B629" s="1" t="s">
        <v>61</v>
      </c>
      <c r="C629" s="5">
        <v>0</v>
      </c>
      <c r="D629" s="5">
        <v>0</v>
      </c>
      <c r="E629" s="6" t="str">
        <f t="shared" si="40"/>
        <v/>
      </c>
      <c r="F629" s="5">
        <v>4.3522999999999996</v>
      </c>
      <c r="G629" s="5">
        <v>3.1897000000000002</v>
      </c>
      <c r="H629" s="6">
        <f t="shared" si="41"/>
        <v>-0.26712313029892232</v>
      </c>
      <c r="I629" s="5">
        <v>3.4279999999999999</v>
      </c>
      <c r="J629" s="6">
        <f t="shared" si="42"/>
        <v>-6.9515752625437521E-2</v>
      </c>
      <c r="K629" s="5">
        <v>59.421280000000003</v>
      </c>
      <c r="L629" s="5">
        <v>23.840150000000001</v>
      </c>
      <c r="M629" s="6">
        <f t="shared" si="43"/>
        <v>-0.59879440496737868</v>
      </c>
    </row>
    <row r="630" spans="1:13" x14ac:dyDescent="0.2">
      <c r="A630" s="1" t="s">
        <v>23</v>
      </c>
      <c r="B630" s="1" t="s">
        <v>61</v>
      </c>
      <c r="C630" s="5">
        <v>0</v>
      </c>
      <c r="D630" s="5">
        <v>63.489550000000001</v>
      </c>
      <c r="E630" s="6" t="str">
        <f t="shared" si="40"/>
        <v/>
      </c>
      <c r="F630" s="5">
        <v>218.65539999999999</v>
      </c>
      <c r="G630" s="5">
        <v>116.43774000000001</v>
      </c>
      <c r="H630" s="6">
        <f t="shared" si="41"/>
        <v>-0.46748289774686558</v>
      </c>
      <c r="I630" s="5">
        <v>270.02435000000003</v>
      </c>
      <c r="J630" s="6">
        <f t="shared" si="42"/>
        <v>-0.56878800004518115</v>
      </c>
      <c r="K630" s="5">
        <v>723.06462999999997</v>
      </c>
      <c r="L630" s="5">
        <v>587.91155000000003</v>
      </c>
      <c r="M630" s="6">
        <f t="shared" si="43"/>
        <v>-0.18691701183060216</v>
      </c>
    </row>
    <row r="631" spans="1:13" x14ac:dyDescent="0.2">
      <c r="A631" s="1" t="s">
        <v>24</v>
      </c>
      <c r="B631" s="1" t="s">
        <v>61</v>
      </c>
      <c r="C631" s="5">
        <v>0</v>
      </c>
      <c r="D631" s="5">
        <v>0</v>
      </c>
      <c r="E631" s="6" t="str">
        <f t="shared" si="40"/>
        <v/>
      </c>
      <c r="F631" s="5">
        <v>7.94611</v>
      </c>
      <c r="G631" s="5">
        <v>53.740679999999998</v>
      </c>
      <c r="H631" s="6">
        <f t="shared" si="41"/>
        <v>5.7631432235395685</v>
      </c>
      <c r="I631" s="5">
        <v>131.22551000000001</v>
      </c>
      <c r="J631" s="6">
        <f t="shared" si="42"/>
        <v>-0.59047078574889911</v>
      </c>
      <c r="K631" s="5">
        <v>103.89509</v>
      </c>
      <c r="L631" s="5">
        <v>434.00299000000001</v>
      </c>
      <c r="M631" s="6">
        <f t="shared" si="43"/>
        <v>3.1773195441671023</v>
      </c>
    </row>
    <row r="632" spans="1:13" x14ac:dyDescent="0.2">
      <c r="A632" s="1" t="s">
        <v>25</v>
      </c>
      <c r="B632" s="1" t="s">
        <v>61</v>
      </c>
      <c r="C632" s="5">
        <v>0</v>
      </c>
      <c r="D632" s="5">
        <v>0</v>
      </c>
      <c r="E632" s="6" t="str">
        <f t="shared" si="40"/>
        <v/>
      </c>
      <c r="F632" s="5">
        <v>15.679309999999999</v>
      </c>
      <c r="G632" s="5">
        <v>21.489650000000001</v>
      </c>
      <c r="H632" s="6">
        <f t="shared" si="41"/>
        <v>0.37057370509289012</v>
      </c>
      <c r="I632" s="5">
        <v>22.307009999999998</v>
      </c>
      <c r="J632" s="6">
        <f t="shared" si="42"/>
        <v>-3.6641396583405705E-2</v>
      </c>
      <c r="K632" s="5">
        <v>238.28543999999999</v>
      </c>
      <c r="L632" s="5">
        <v>130.26201</v>
      </c>
      <c r="M632" s="6">
        <f t="shared" si="43"/>
        <v>-0.45333625923598186</v>
      </c>
    </row>
    <row r="633" spans="1:13" x14ac:dyDescent="0.2">
      <c r="A633" s="1" t="s">
        <v>27</v>
      </c>
      <c r="B633" s="1" t="s">
        <v>61</v>
      </c>
      <c r="C633" s="5">
        <v>0</v>
      </c>
      <c r="D633" s="5">
        <v>8.53566</v>
      </c>
      <c r="E633" s="6" t="str">
        <f t="shared" si="40"/>
        <v/>
      </c>
      <c r="F633" s="5">
        <v>22.614350000000002</v>
      </c>
      <c r="G633" s="5">
        <v>122.84151</v>
      </c>
      <c r="H633" s="6">
        <f t="shared" si="41"/>
        <v>4.4320159544713862</v>
      </c>
      <c r="I633" s="5">
        <v>103.58318</v>
      </c>
      <c r="J633" s="6">
        <f t="shared" si="42"/>
        <v>0.18592140152484227</v>
      </c>
      <c r="K633" s="5">
        <v>115.10839</v>
      </c>
      <c r="L633" s="5">
        <v>434.9984</v>
      </c>
      <c r="M633" s="6">
        <f t="shared" si="43"/>
        <v>2.7790329618892247</v>
      </c>
    </row>
    <row r="634" spans="1:13" x14ac:dyDescent="0.2">
      <c r="A634" s="1" t="s">
        <v>28</v>
      </c>
      <c r="B634" s="1" t="s">
        <v>61</v>
      </c>
      <c r="C634" s="5">
        <v>0</v>
      </c>
      <c r="D634" s="5">
        <v>0</v>
      </c>
      <c r="E634" s="6" t="str">
        <f t="shared" si="40"/>
        <v/>
      </c>
      <c r="F634" s="5">
        <v>573.18570999999997</v>
      </c>
      <c r="G634" s="5">
        <v>304.72129999999999</v>
      </c>
      <c r="H634" s="6">
        <f t="shared" si="41"/>
        <v>-0.46837247565016926</v>
      </c>
      <c r="I634" s="5">
        <v>52.83652</v>
      </c>
      <c r="J634" s="6">
        <f t="shared" si="42"/>
        <v>4.7672477294113991</v>
      </c>
      <c r="K634" s="5">
        <v>2283.5619900000002</v>
      </c>
      <c r="L634" s="5">
        <v>741.17139999999995</v>
      </c>
      <c r="M634" s="6">
        <f t="shared" si="43"/>
        <v>-0.67543188963309031</v>
      </c>
    </row>
    <row r="635" spans="1:13" x14ac:dyDescent="0.2">
      <c r="A635" s="1" t="s">
        <v>30</v>
      </c>
      <c r="B635" s="1" t="s">
        <v>61</v>
      </c>
      <c r="C635" s="5">
        <v>0</v>
      </c>
      <c r="D635" s="5">
        <v>0</v>
      </c>
      <c r="E635" s="6" t="str">
        <f t="shared" si="40"/>
        <v/>
      </c>
      <c r="F635" s="5">
        <v>48.456220000000002</v>
      </c>
      <c r="G635" s="5">
        <v>75.817059999999998</v>
      </c>
      <c r="H635" s="6">
        <f t="shared" si="41"/>
        <v>0.56465073008171074</v>
      </c>
      <c r="I635" s="5">
        <v>33.052010000000003</v>
      </c>
      <c r="J635" s="6">
        <f t="shared" si="42"/>
        <v>1.2938713863392874</v>
      </c>
      <c r="K635" s="5">
        <v>173.32476</v>
      </c>
      <c r="L635" s="5">
        <v>304.13771000000003</v>
      </c>
      <c r="M635" s="6">
        <f t="shared" si="43"/>
        <v>0.754727426133462</v>
      </c>
    </row>
    <row r="636" spans="1:13" x14ac:dyDescent="0.2">
      <c r="A636" s="1" t="s">
        <v>31</v>
      </c>
      <c r="B636" s="1" t="s">
        <v>61</v>
      </c>
      <c r="C636" s="5">
        <v>0</v>
      </c>
      <c r="D636" s="5">
        <v>2.9767999999999999</v>
      </c>
      <c r="E636" s="6" t="str">
        <f t="shared" si="40"/>
        <v/>
      </c>
      <c r="F636" s="5">
        <v>250.76156</v>
      </c>
      <c r="G636" s="5">
        <v>562.33722999999998</v>
      </c>
      <c r="H636" s="6">
        <f t="shared" si="41"/>
        <v>1.2425176729639102</v>
      </c>
      <c r="I636" s="5">
        <v>384.66422</v>
      </c>
      <c r="J636" s="6">
        <f t="shared" si="42"/>
        <v>0.46189117875325136</v>
      </c>
      <c r="K636" s="5">
        <v>977.37476000000004</v>
      </c>
      <c r="L636" s="5">
        <v>1937.85735</v>
      </c>
      <c r="M636" s="6">
        <f t="shared" si="43"/>
        <v>0.98271679330045303</v>
      </c>
    </row>
    <row r="637" spans="1:13" x14ac:dyDescent="0.2">
      <c r="A637" s="1" t="s">
        <v>32</v>
      </c>
      <c r="B637" s="1" t="s">
        <v>61</v>
      </c>
      <c r="C637" s="5">
        <v>0</v>
      </c>
      <c r="D637" s="5">
        <v>0</v>
      </c>
      <c r="E637" s="6" t="str">
        <f t="shared" si="40"/>
        <v/>
      </c>
      <c r="F637" s="5">
        <v>32.587220000000002</v>
      </c>
      <c r="G637" s="5">
        <v>0</v>
      </c>
      <c r="H637" s="6">
        <f t="shared" si="41"/>
        <v>-1</v>
      </c>
      <c r="I637" s="5">
        <v>30.167860000000001</v>
      </c>
      <c r="J637" s="6">
        <f t="shared" si="42"/>
        <v>-1</v>
      </c>
      <c r="K637" s="5">
        <v>176.91959</v>
      </c>
      <c r="L637" s="5">
        <v>30.167860000000001</v>
      </c>
      <c r="M637" s="6">
        <f t="shared" si="43"/>
        <v>-0.82948264802105864</v>
      </c>
    </row>
    <row r="638" spans="1:13" x14ac:dyDescent="0.2">
      <c r="A638" s="2" t="s">
        <v>33</v>
      </c>
      <c r="B638" s="2" t="s">
        <v>61</v>
      </c>
      <c r="C638" s="7">
        <v>0</v>
      </c>
      <c r="D638" s="7">
        <v>98.111339999999998</v>
      </c>
      <c r="E638" s="8" t="str">
        <f t="shared" si="40"/>
        <v/>
      </c>
      <c r="F638" s="7">
        <v>3277.5650099999998</v>
      </c>
      <c r="G638" s="7">
        <v>3269.8864699999999</v>
      </c>
      <c r="H638" s="8">
        <f t="shared" si="41"/>
        <v>-2.3427574972799681E-3</v>
      </c>
      <c r="I638" s="7">
        <v>2721.83988</v>
      </c>
      <c r="J638" s="8">
        <f t="shared" si="42"/>
        <v>0.20135151741549162</v>
      </c>
      <c r="K638" s="7">
        <v>16916.263849999999</v>
      </c>
      <c r="L638" s="7">
        <v>14483.67988</v>
      </c>
      <c r="M638" s="8">
        <f t="shared" si="43"/>
        <v>-0.14380149136772891</v>
      </c>
    </row>
    <row r="639" spans="1:13" x14ac:dyDescent="0.2">
      <c r="A639" s="1" t="s">
        <v>7</v>
      </c>
      <c r="B639" s="1" t="s">
        <v>62</v>
      </c>
      <c r="C639" s="5">
        <v>0</v>
      </c>
      <c r="D639" s="5">
        <v>0</v>
      </c>
      <c r="E639" s="6" t="str">
        <f t="shared" si="40"/>
        <v/>
      </c>
      <c r="F639" s="5">
        <v>29.348459999999999</v>
      </c>
      <c r="G639" s="5">
        <v>9.6593</v>
      </c>
      <c r="H639" s="6">
        <f t="shared" si="41"/>
        <v>-0.67087540538753987</v>
      </c>
      <c r="I639" s="5">
        <v>0.19678000000000001</v>
      </c>
      <c r="J639" s="6">
        <f t="shared" si="42"/>
        <v>48.086797438764101</v>
      </c>
      <c r="K639" s="5">
        <v>52.762500000000003</v>
      </c>
      <c r="L639" s="5">
        <v>81.951080000000005</v>
      </c>
      <c r="M639" s="6">
        <f t="shared" si="43"/>
        <v>0.55320691779199249</v>
      </c>
    </row>
    <row r="640" spans="1:13" x14ac:dyDescent="0.2">
      <c r="A640" s="1" t="s">
        <v>9</v>
      </c>
      <c r="B640" s="1" t="s">
        <v>62</v>
      </c>
      <c r="C640" s="5">
        <v>0</v>
      </c>
      <c r="D640" s="5">
        <v>0</v>
      </c>
      <c r="E640" s="6" t="str">
        <f t="shared" si="40"/>
        <v/>
      </c>
      <c r="F640" s="5">
        <v>3.4243399999999999</v>
      </c>
      <c r="G640" s="5">
        <v>0.58296000000000003</v>
      </c>
      <c r="H640" s="6">
        <f t="shared" si="41"/>
        <v>-0.82975989533749561</v>
      </c>
      <c r="I640" s="5">
        <v>0.38479000000000002</v>
      </c>
      <c r="J640" s="6">
        <f t="shared" si="42"/>
        <v>0.51500818628342726</v>
      </c>
      <c r="K640" s="5">
        <v>24.293369999999999</v>
      </c>
      <c r="L640" s="5">
        <v>1.01125</v>
      </c>
      <c r="M640" s="6">
        <f t="shared" si="43"/>
        <v>-0.95837341628600725</v>
      </c>
    </row>
    <row r="641" spans="1:13" x14ac:dyDescent="0.2">
      <c r="A641" s="1" t="s">
        <v>10</v>
      </c>
      <c r="B641" s="1" t="s">
        <v>62</v>
      </c>
      <c r="C641" s="5">
        <v>0</v>
      </c>
      <c r="D641" s="5">
        <v>0</v>
      </c>
      <c r="E641" s="6" t="str">
        <f t="shared" si="40"/>
        <v/>
      </c>
      <c r="F641" s="5">
        <v>106.97815</v>
      </c>
      <c r="G641" s="5">
        <v>168.69626</v>
      </c>
      <c r="H641" s="6">
        <f t="shared" si="41"/>
        <v>0.57692257718048023</v>
      </c>
      <c r="I641" s="5">
        <v>12.84267</v>
      </c>
      <c r="J641" s="6">
        <f t="shared" si="42"/>
        <v>12.135606536646975</v>
      </c>
      <c r="K641" s="5">
        <v>115.00622</v>
      </c>
      <c r="L641" s="5">
        <v>388.67137000000002</v>
      </c>
      <c r="M641" s="6">
        <f t="shared" si="43"/>
        <v>2.3795682529171032</v>
      </c>
    </row>
    <row r="642" spans="1:13" x14ac:dyDescent="0.2">
      <c r="A642" s="1" t="s">
        <v>11</v>
      </c>
      <c r="B642" s="1" t="s">
        <v>62</v>
      </c>
      <c r="C642" s="5">
        <v>0</v>
      </c>
      <c r="D642" s="5">
        <v>0</v>
      </c>
      <c r="E642" s="6" t="str">
        <f t="shared" si="40"/>
        <v/>
      </c>
      <c r="F642" s="5">
        <v>0</v>
      </c>
      <c r="G642" s="5">
        <v>0</v>
      </c>
      <c r="H642" s="6" t="str">
        <f t="shared" si="41"/>
        <v/>
      </c>
      <c r="I642" s="5">
        <v>0</v>
      </c>
      <c r="J642" s="6" t="str">
        <f t="shared" si="42"/>
        <v/>
      </c>
      <c r="K642" s="5">
        <v>0</v>
      </c>
      <c r="L642" s="5">
        <v>1.8270000000000002E-2</v>
      </c>
      <c r="M642" s="6" t="str">
        <f t="shared" si="43"/>
        <v/>
      </c>
    </row>
    <row r="643" spans="1:13" x14ac:dyDescent="0.2">
      <c r="A643" s="1" t="s">
        <v>12</v>
      </c>
      <c r="B643" s="1" t="s">
        <v>62</v>
      </c>
      <c r="C643" s="5">
        <v>0</v>
      </c>
      <c r="D643" s="5">
        <v>0</v>
      </c>
      <c r="E643" s="6" t="str">
        <f t="shared" si="40"/>
        <v/>
      </c>
      <c r="F643" s="5">
        <v>1.0000000000000001E-5</v>
      </c>
      <c r="G643" s="5">
        <v>0</v>
      </c>
      <c r="H643" s="6">
        <f t="shared" si="41"/>
        <v>-1</v>
      </c>
      <c r="I643" s="5">
        <v>0</v>
      </c>
      <c r="J643" s="6" t="str">
        <f t="shared" si="42"/>
        <v/>
      </c>
      <c r="K643" s="5">
        <v>14.40001</v>
      </c>
      <c r="L643" s="5">
        <v>0</v>
      </c>
      <c r="M643" s="6">
        <f t="shared" si="43"/>
        <v>-1</v>
      </c>
    </row>
    <row r="644" spans="1:13" x14ac:dyDescent="0.2">
      <c r="A644" s="1" t="s">
        <v>13</v>
      </c>
      <c r="B644" s="1" t="s">
        <v>62</v>
      </c>
      <c r="C644" s="5">
        <v>0</v>
      </c>
      <c r="D644" s="5">
        <v>0</v>
      </c>
      <c r="E644" s="6" t="str">
        <f t="shared" si="40"/>
        <v/>
      </c>
      <c r="F644" s="5">
        <v>0</v>
      </c>
      <c r="G644" s="5">
        <v>0</v>
      </c>
      <c r="H644" s="6" t="str">
        <f t="shared" si="41"/>
        <v/>
      </c>
      <c r="I644" s="5">
        <v>2.86314</v>
      </c>
      <c r="J644" s="6">
        <f t="shared" si="42"/>
        <v>-1</v>
      </c>
      <c r="K644" s="5">
        <v>139.10499999999999</v>
      </c>
      <c r="L644" s="5">
        <v>4.3695700000000004</v>
      </c>
      <c r="M644" s="6">
        <f t="shared" si="43"/>
        <v>-0.96858797311383482</v>
      </c>
    </row>
    <row r="645" spans="1:13" x14ac:dyDescent="0.2">
      <c r="A645" s="1" t="s">
        <v>14</v>
      </c>
      <c r="B645" s="1" t="s">
        <v>62</v>
      </c>
      <c r="C645" s="5">
        <v>0</v>
      </c>
      <c r="D645" s="5">
        <v>0</v>
      </c>
      <c r="E645" s="6" t="str">
        <f t="shared" si="40"/>
        <v/>
      </c>
      <c r="F645" s="5">
        <v>0</v>
      </c>
      <c r="G645" s="5">
        <v>0</v>
      </c>
      <c r="H645" s="6" t="str">
        <f t="shared" si="41"/>
        <v/>
      </c>
      <c r="I645" s="5">
        <v>0</v>
      </c>
      <c r="J645" s="6" t="str">
        <f t="shared" si="42"/>
        <v/>
      </c>
      <c r="K645" s="5">
        <v>0</v>
      </c>
      <c r="L645" s="5">
        <v>0</v>
      </c>
      <c r="M645" s="6" t="str">
        <f t="shared" si="43"/>
        <v/>
      </c>
    </row>
    <row r="646" spans="1:13" x14ac:dyDescent="0.2">
      <c r="A646" s="1" t="s">
        <v>16</v>
      </c>
      <c r="B646" s="1" t="s">
        <v>62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0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0</v>
      </c>
      <c r="L646" s="5">
        <v>0</v>
      </c>
      <c r="M646" s="6" t="str">
        <f t="shared" si="43"/>
        <v/>
      </c>
    </row>
    <row r="647" spans="1:13" x14ac:dyDescent="0.2">
      <c r="A647" s="1" t="s">
        <v>17</v>
      </c>
      <c r="B647" s="1" t="s">
        <v>62</v>
      </c>
      <c r="C647" s="5">
        <v>0</v>
      </c>
      <c r="D647" s="5">
        <v>0</v>
      </c>
      <c r="E647" s="6" t="str">
        <f t="shared" si="40"/>
        <v/>
      </c>
      <c r="F647" s="5">
        <v>16.682379999999998</v>
      </c>
      <c r="G647" s="5">
        <v>9.1939999999999994E-2</v>
      </c>
      <c r="H647" s="6">
        <f t="shared" si="41"/>
        <v>-0.99448879596316597</v>
      </c>
      <c r="I647" s="5">
        <v>0</v>
      </c>
      <c r="J647" s="6" t="str">
        <f t="shared" si="42"/>
        <v/>
      </c>
      <c r="K647" s="5">
        <v>44.395069999999997</v>
      </c>
      <c r="L647" s="5">
        <v>6.8618399999999999</v>
      </c>
      <c r="M647" s="6">
        <f t="shared" si="43"/>
        <v>-0.845436891979222</v>
      </c>
    </row>
    <row r="648" spans="1:13" x14ac:dyDescent="0.2">
      <c r="A648" s="1" t="s">
        <v>18</v>
      </c>
      <c r="B648" s="1" t="s">
        <v>62</v>
      </c>
      <c r="C648" s="5">
        <v>0</v>
      </c>
      <c r="D648" s="5">
        <v>0</v>
      </c>
      <c r="E648" s="6" t="str">
        <f t="shared" si="40"/>
        <v/>
      </c>
      <c r="F648" s="5">
        <v>94.036000000000001</v>
      </c>
      <c r="G648" s="5">
        <v>20.886130000000001</v>
      </c>
      <c r="H648" s="6">
        <f t="shared" si="41"/>
        <v>-0.77789219022502021</v>
      </c>
      <c r="I648" s="5">
        <v>15.583</v>
      </c>
      <c r="J648" s="6">
        <f t="shared" si="42"/>
        <v>0.34031508695373169</v>
      </c>
      <c r="K648" s="5">
        <v>278.4375</v>
      </c>
      <c r="L648" s="5">
        <v>334.40312</v>
      </c>
      <c r="M648" s="6">
        <f t="shared" si="43"/>
        <v>0.20099885970819309</v>
      </c>
    </row>
    <row r="649" spans="1:13" x14ac:dyDescent="0.2">
      <c r="A649" s="1" t="s">
        <v>19</v>
      </c>
      <c r="B649" s="1" t="s">
        <v>62</v>
      </c>
      <c r="C649" s="5">
        <v>0</v>
      </c>
      <c r="D649" s="5">
        <v>0</v>
      </c>
      <c r="E649" s="6" t="str">
        <f t="shared" si="40"/>
        <v/>
      </c>
      <c r="F649" s="5">
        <v>90.377870000000001</v>
      </c>
      <c r="G649" s="5">
        <v>31.34722</v>
      </c>
      <c r="H649" s="6">
        <f t="shared" si="41"/>
        <v>-0.65315380855955119</v>
      </c>
      <c r="I649" s="5">
        <v>11.086399999999999</v>
      </c>
      <c r="J649" s="6">
        <f t="shared" si="42"/>
        <v>1.8275382450570068</v>
      </c>
      <c r="K649" s="5">
        <v>337.96985000000001</v>
      </c>
      <c r="L649" s="5">
        <v>138.22864000000001</v>
      </c>
      <c r="M649" s="6">
        <f t="shared" si="43"/>
        <v>-0.59100304361468925</v>
      </c>
    </row>
    <row r="650" spans="1:13" x14ac:dyDescent="0.2">
      <c r="A650" s="1" t="s">
        <v>20</v>
      </c>
      <c r="B650" s="1" t="s">
        <v>62</v>
      </c>
      <c r="C650" s="5">
        <v>0</v>
      </c>
      <c r="D650" s="5">
        <v>0</v>
      </c>
      <c r="E650" s="6" t="str">
        <f t="shared" si="40"/>
        <v/>
      </c>
      <c r="F650" s="5">
        <v>204.72964999999999</v>
      </c>
      <c r="G650" s="5">
        <v>110.57651</v>
      </c>
      <c r="H650" s="6">
        <f t="shared" si="41"/>
        <v>-0.45989010385159157</v>
      </c>
      <c r="I650" s="5">
        <v>50.373269999999998</v>
      </c>
      <c r="J650" s="6">
        <f t="shared" si="42"/>
        <v>1.195142582564126</v>
      </c>
      <c r="K650" s="5">
        <v>907.20532000000003</v>
      </c>
      <c r="L650" s="5">
        <v>462.60113999999999</v>
      </c>
      <c r="M650" s="6">
        <f t="shared" si="43"/>
        <v>-0.49008109873077021</v>
      </c>
    </row>
    <row r="651" spans="1:13" x14ac:dyDescent="0.2">
      <c r="A651" s="1" t="s">
        <v>21</v>
      </c>
      <c r="B651" s="1" t="s">
        <v>62</v>
      </c>
      <c r="C651" s="5">
        <v>0</v>
      </c>
      <c r="D651" s="5">
        <v>0</v>
      </c>
      <c r="E651" s="6" t="str">
        <f t="shared" si="40"/>
        <v/>
      </c>
      <c r="F651" s="5">
        <v>0</v>
      </c>
      <c r="G651" s="5">
        <v>0</v>
      </c>
      <c r="H651" s="6" t="str">
        <f t="shared" si="41"/>
        <v/>
      </c>
      <c r="I651" s="5">
        <v>0</v>
      </c>
      <c r="J651" s="6" t="str">
        <f t="shared" si="42"/>
        <v/>
      </c>
      <c r="K651" s="5">
        <v>0</v>
      </c>
      <c r="L651" s="5">
        <v>0</v>
      </c>
      <c r="M651" s="6" t="str">
        <f t="shared" si="43"/>
        <v/>
      </c>
    </row>
    <row r="652" spans="1:13" x14ac:dyDescent="0.2">
      <c r="A652" s="1" t="s">
        <v>22</v>
      </c>
      <c r="B652" s="1" t="s">
        <v>62</v>
      </c>
      <c r="C652" s="5">
        <v>0</v>
      </c>
      <c r="D652" s="5">
        <v>472.40118000000001</v>
      </c>
      <c r="E652" s="6" t="str">
        <f t="shared" si="40"/>
        <v/>
      </c>
      <c r="F652" s="5">
        <v>14599.43823</v>
      </c>
      <c r="G652" s="5">
        <v>17221.348969999999</v>
      </c>
      <c r="H652" s="6">
        <f t="shared" si="41"/>
        <v>0.17958983754678348</v>
      </c>
      <c r="I652" s="5">
        <v>6499.4657999999999</v>
      </c>
      <c r="J652" s="6">
        <f t="shared" si="42"/>
        <v>1.6496560640414479</v>
      </c>
      <c r="K652" s="5">
        <v>62368.821170000003</v>
      </c>
      <c r="L652" s="5">
        <v>45032.906880000002</v>
      </c>
      <c r="M652" s="6">
        <f t="shared" si="43"/>
        <v>-0.27795802397398428</v>
      </c>
    </row>
    <row r="653" spans="1:13" x14ac:dyDescent="0.2">
      <c r="A653" s="1" t="s">
        <v>23</v>
      </c>
      <c r="B653" s="1" t="s">
        <v>62</v>
      </c>
      <c r="C653" s="5">
        <v>0</v>
      </c>
      <c r="D653" s="5">
        <v>0</v>
      </c>
      <c r="E653" s="6" t="str">
        <f t="shared" si="40"/>
        <v/>
      </c>
      <c r="F653" s="5">
        <v>82.663399999999996</v>
      </c>
      <c r="G653" s="5">
        <v>0.87</v>
      </c>
      <c r="H653" s="6">
        <f t="shared" si="41"/>
        <v>-0.98947539055978828</v>
      </c>
      <c r="I653" s="5">
        <v>241.38041000000001</v>
      </c>
      <c r="J653" s="6">
        <f t="shared" si="42"/>
        <v>-0.99639573070573539</v>
      </c>
      <c r="K653" s="5">
        <v>280.79773999999998</v>
      </c>
      <c r="L653" s="5">
        <v>529.90009999999995</v>
      </c>
      <c r="M653" s="6">
        <f t="shared" si="43"/>
        <v>0.88712380662322987</v>
      </c>
    </row>
    <row r="654" spans="1:13" x14ac:dyDescent="0.2">
      <c r="A654" s="1" t="s">
        <v>24</v>
      </c>
      <c r="B654" s="1" t="s">
        <v>62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0</v>
      </c>
      <c r="J654" s="6" t="str">
        <f t="shared" si="42"/>
        <v/>
      </c>
      <c r="K654" s="5">
        <v>27.3</v>
      </c>
      <c r="L654" s="5">
        <v>0</v>
      </c>
      <c r="M654" s="6">
        <f t="shared" si="43"/>
        <v>-1</v>
      </c>
    </row>
    <row r="655" spans="1:13" x14ac:dyDescent="0.2">
      <c r="A655" s="1" t="s">
        <v>25</v>
      </c>
      <c r="B655" s="1" t="s">
        <v>62</v>
      </c>
      <c r="C655" s="5">
        <v>0</v>
      </c>
      <c r="D655" s="5">
        <v>0</v>
      </c>
      <c r="E655" s="6" t="str">
        <f t="shared" si="40"/>
        <v/>
      </c>
      <c r="F655" s="5">
        <v>209.21548999999999</v>
      </c>
      <c r="G655" s="5">
        <v>829.57786999999996</v>
      </c>
      <c r="H655" s="6">
        <f t="shared" si="41"/>
        <v>2.9651837920796402</v>
      </c>
      <c r="I655" s="5">
        <v>712.01424999999995</v>
      </c>
      <c r="J655" s="6">
        <f t="shared" si="42"/>
        <v>0.16511413921842166</v>
      </c>
      <c r="K655" s="5">
        <v>860.06331999999998</v>
      </c>
      <c r="L655" s="5">
        <v>2330.8845099999999</v>
      </c>
      <c r="M655" s="6">
        <f t="shared" si="43"/>
        <v>1.7101312842873009</v>
      </c>
    </row>
    <row r="656" spans="1:13" x14ac:dyDescent="0.2">
      <c r="A656" s="1" t="s">
        <v>28</v>
      </c>
      <c r="B656" s="1" t="s">
        <v>62</v>
      </c>
      <c r="C656" s="5">
        <v>0</v>
      </c>
      <c r="D656" s="5">
        <v>0</v>
      </c>
      <c r="E656" s="6" t="str">
        <f t="shared" si="40"/>
        <v/>
      </c>
      <c r="F656" s="5">
        <v>333.26690000000002</v>
      </c>
      <c r="G656" s="5">
        <v>1116.34996</v>
      </c>
      <c r="H656" s="6">
        <f t="shared" si="41"/>
        <v>2.3497174786935036</v>
      </c>
      <c r="I656" s="5">
        <v>1227.5817300000001</v>
      </c>
      <c r="J656" s="6">
        <f t="shared" si="42"/>
        <v>-9.0610480167377605E-2</v>
      </c>
      <c r="K656" s="5">
        <v>4714.1804899999997</v>
      </c>
      <c r="L656" s="5">
        <v>4945.4379300000001</v>
      </c>
      <c r="M656" s="6">
        <f t="shared" si="43"/>
        <v>4.9055703423014352E-2</v>
      </c>
    </row>
    <row r="657" spans="1:13" x14ac:dyDescent="0.2">
      <c r="A657" s="1" t="s">
        <v>30</v>
      </c>
      <c r="B657" s="1" t="s">
        <v>62</v>
      </c>
      <c r="C657" s="5">
        <v>0</v>
      </c>
      <c r="D657" s="5">
        <v>0</v>
      </c>
      <c r="E657" s="6" t="str">
        <f t="shared" si="40"/>
        <v/>
      </c>
      <c r="F657" s="5">
        <v>0</v>
      </c>
      <c r="G657" s="5">
        <v>0</v>
      </c>
      <c r="H657" s="6" t="str">
        <f t="shared" si="41"/>
        <v/>
      </c>
      <c r="I657" s="5">
        <v>6.1490000000000003E-2</v>
      </c>
      <c r="J657" s="6">
        <f t="shared" si="42"/>
        <v>-1</v>
      </c>
      <c r="K657" s="5">
        <v>0.434</v>
      </c>
      <c r="L657" s="5">
        <v>0.13649</v>
      </c>
      <c r="M657" s="6">
        <f t="shared" si="43"/>
        <v>-0.68550691244239625</v>
      </c>
    </row>
    <row r="658" spans="1:13" x14ac:dyDescent="0.2">
      <c r="A658" s="2" t="s">
        <v>33</v>
      </c>
      <c r="B658" s="2" t="s">
        <v>62</v>
      </c>
      <c r="C658" s="7">
        <v>0</v>
      </c>
      <c r="D658" s="7">
        <v>472.40118000000001</v>
      </c>
      <c r="E658" s="8" t="str">
        <f t="shared" si="40"/>
        <v/>
      </c>
      <c r="F658" s="7">
        <v>15770.160879999999</v>
      </c>
      <c r="G658" s="7">
        <v>19509.987120000002</v>
      </c>
      <c r="H658" s="8">
        <f t="shared" si="41"/>
        <v>0.23714572530093325</v>
      </c>
      <c r="I658" s="7">
        <v>8773.8337300000003</v>
      </c>
      <c r="J658" s="8">
        <f t="shared" si="42"/>
        <v>1.2236558977964584</v>
      </c>
      <c r="K658" s="7">
        <v>70165.171560000003</v>
      </c>
      <c r="L658" s="7">
        <v>54301.947310000003</v>
      </c>
      <c r="M658" s="8">
        <f t="shared" si="43"/>
        <v>-0.22608402284650519</v>
      </c>
    </row>
    <row r="659" spans="1:13" x14ac:dyDescent="0.2">
      <c r="A659" s="1" t="s">
        <v>7</v>
      </c>
      <c r="B659" s="1" t="s">
        <v>63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0</v>
      </c>
      <c r="L659" s="5">
        <v>0</v>
      </c>
      <c r="M659" s="6" t="str">
        <f t="shared" si="43"/>
        <v/>
      </c>
    </row>
    <row r="660" spans="1:13" x14ac:dyDescent="0.2">
      <c r="A660" s="1" t="s">
        <v>9</v>
      </c>
      <c r="B660" s="1" t="s">
        <v>63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24.820180000000001</v>
      </c>
      <c r="H660" s="6" t="str">
        <f t="shared" si="41"/>
        <v/>
      </c>
      <c r="I660" s="5">
        <v>12.415480000000001</v>
      </c>
      <c r="J660" s="6">
        <f t="shared" si="42"/>
        <v>0.999131729099479</v>
      </c>
      <c r="K660" s="5">
        <v>21.095050000000001</v>
      </c>
      <c r="L660" s="5">
        <v>62.041980000000002</v>
      </c>
      <c r="M660" s="6">
        <f t="shared" si="43"/>
        <v>1.9410681652804804</v>
      </c>
    </row>
    <row r="661" spans="1:13" x14ac:dyDescent="0.2">
      <c r="A661" s="1" t="s">
        <v>10</v>
      </c>
      <c r="B661" s="1" t="s">
        <v>63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</v>
      </c>
      <c r="J661" s="6" t="str">
        <f t="shared" si="42"/>
        <v/>
      </c>
      <c r="K661" s="5">
        <v>4.1790000000000003</v>
      </c>
      <c r="L661" s="5">
        <v>0</v>
      </c>
      <c r="M661" s="6">
        <f t="shared" si="43"/>
        <v>-1</v>
      </c>
    </row>
    <row r="662" spans="1:13" x14ac:dyDescent="0.2">
      <c r="A662" s="1" t="s">
        <v>13</v>
      </c>
      <c r="B662" s="1" t="s">
        <v>63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0</v>
      </c>
      <c r="M662" s="6" t="str">
        <f t="shared" si="43"/>
        <v/>
      </c>
    </row>
    <row r="663" spans="1:13" x14ac:dyDescent="0.2">
      <c r="A663" s="1" t="s">
        <v>18</v>
      </c>
      <c r="B663" s="1" t="s">
        <v>63</v>
      </c>
      <c r="C663" s="5">
        <v>0</v>
      </c>
      <c r="D663" s="5">
        <v>0</v>
      </c>
      <c r="E663" s="6" t="str">
        <f t="shared" si="40"/>
        <v/>
      </c>
      <c r="F663" s="5">
        <v>442.75</v>
      </c>
      <c r="G663" s="5">
        <v>205.2</v>
      </c>
      <c r="H663" s="6">
        <f t="shared" si="41"/>
        <v>-0.5365330321852062</v>
      </c>
      <c r="I663" s="5">
        <v>181.125</v>
      </c>
      <c r="J663" s="6">
        <f t="shared" si="42"/>
        <v>0.13291925465838506</v>
      </c>
      <c r="K663" s="5">
        <v>820.05</v>
      </c>
      <c r="L663" s="5">
        <v>482.41750000000002</v>
      </c>
      <c r="M663" s="6">
        <f t="shared" si="43"/>
        <v>-0.41172184622888841</v>
      </c>
    </row>
    <row r="664" spans="1:13" x14ac:dyDescent="0.2">
      <c r="A664" s="1" t="s">
        <v>19</v>
      </c>
      <c r="B664" s="1" t="s">
        <v>63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</v>
      </c>
      <c r="M664" s="6" t="str">
        <f t="shared" si="43"/>
        <v/>
      </c>
    </row>
    <row r="665" spans="1:13" x14ac:dyDescent="0.2">
      <c r="A665" s="1" t="s">
        <v>20</v>
      </c>
      <c r="B665" s="1" t="s">
        <v>63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8.3153600000000001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1.355</v>
      </c>
      <c r="L665" s="5">
        <v>8.3153600000000001</v>
      </c>
      <c r="M665" s="6">
        <f t="shared" si="43"/>
        <v>5.1367970479704796</v>
      </c>
    </row>
    <row r="666" spans="1:13" x14ac:dyDescent="0.2">
      <c r="A666" s="1" t="s">
        <v>22</v>
      </c>
      <c r="B666" s="1" t="s">
        <v>63</v>
      </c>
      <c r="C666" s="5">
        <v>0</v>
      </c>
      <c r="D666" s="5">
        <v>0</v>
      </c>
      <c r="E666" s="6" t="str">
        <f t="shared" si="40"/>
        <v/>
      </c>
      <c r="F666" s="5">
        <v>14.959199999999999</v>
      </c>
      <c r="G666" s="5">
        <v>5.2901100000000003</v>
      </c>
      <c r="H666" s="6">
        <f t="shared" si="41"/>
        <v>-0.64636411038023422</v>
      </c>
      <c r="I666" s="5">
        <v>8.8077299999999994</v>
      </c>
      <c r="J666" s="6">
        <f t="shared" si="42"/>
        <v>-0.39937872754955017</v>
      </c>
      <c r="K666" s="5">
        <v>110.70681999999999</v>
      </c>
      <c r="L666" s="5">
        <v>43.372900000000001</v>
      </c>
      <c r="M666" s="6">
        <f t="shared" si="43"/>
        <v>-0.60821835547258962</v>
      </c>
    </row>
    <row r="667" spans="1:13" x14ac:dyDescent="0.2">
      <c r="A667" s="1" t="s">
        <v>23</v>
      </c>
      <c r="B667" s="1" t="s">
        <v>63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129.83899</v>
      </c>
      <c r="L667" s="5">
        <v>11.954610000000001</v>
      </c>
      <c r="M667" s="6">
        <f t="shared" si="43"/>
        <v>-0.90792742611445143</v>
      </c>
    </row>
    <row r="668" spans="1:13" x14ac:dyDescent="0.2">
      <c r="A668" s="1" t="s">
        <v>24</v>
      </c>
      <c r="B668" s="1" t="s">
        <v>63</v>
      </c>
      <c r="C668" s="5">
        <v>0</v>
      </c>
      <c r="D668" s="5">
        <v>0</v>
      </c>
      <c r="E668" s="6" t="str">
        <f t="shared" si="40"/>
        <v/>
      </c>
      <c r="F668" s="5">
        <v>123.07943</v>
      </c>
      <c r="G668" s="5">
        <v>792.80853000000002</v>
      </c>
      <c r="H668" s="6">
        <f t="shared" si="41"/>
        <v>5.4414381022076554</v>
      </c>
      <c r="I668" s="5">
        <v>363.22856000000002</v>
      </c>
      <c r="J668" s="6">
        <f t="shared" si="42"/>
        <v>1.1826712359843068</v>
      </c>
      <c r="K668" s="5">
        <v>2060.9181800000001</v>
      </c>
      <c r="L668" s="5">
        <v>2821.2487500000002</v>
      </c>
      <c r="M668" s="6">
        <f t="shared" si="43"/>
        <v>0.36892807166172892</v>
      </c>
    </row>
    <row r="669" spans="1:13" x14ac:dyDescent="0.2">
      <c r="A669" s="1" t="s">
        <v>25</v>
      </c>
      <c r="B669" s="1" t="s">
        <v>63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0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0</v>
      </c>
      <c r="L669" s="5">
        <v>0</v>
      </c>
      <c r="M669" s="6" t="str">
        <f t="shared" si="43"/>
        <v/>
      </c>
    </row>
    <row r="670" spans="1:13" x14ac:dyDescent="0.2">
      <c r="A670" s="1" t="s">
        <v>27</v>
      </c>
      <c r="B670" s="1" t="s">
        <v>63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0</v>
      </c>
      <c r="L670" s="5">
        <v>0</v>
      </c>
      <c r="M670" s="6" t="str">
        <f t="shared" si="43"/>
        <v/>
      </c>
    </row>
    <row r="671" spans="1:13" x14ac:dyDescent="0.2">
      <c r="A671" s="1" t="s">
        <v>31</v>
      </c>
      <c r="B671" s="1" t="s">
        <v>63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257.76467000000002</v>
      </c>
      <c r="L671" s="5">
        <v>120.09520000000001</v>
      </c>
      <c r="M671" s="6">
        <f t="shared" si="43"/>
        <v>-0.53408975714165952</v>
      </c>
    </row>
    <row r="672" spans="1:13" x14ac:dyDescent="0.2">
      <c r="A672" s="2" t="s">
        <v>33</v>
      </c>
      <c r="B672" s="2" t="s">
        <v>63</v>
      </c>
      <c r="C672" s="7">
        <v>0</v>
      </c>
      <c r="D672" s="7">
        <v>0</v>
      </c>
      <c r="E672" s="8" t="str">
        <f t="shared" si="40"/>
        <v/>
      </c>
      <c r="F672" s="7">
        <v>580.78863000000001</v>
      </c>
      <c r="G672" s="7">
        <v>1036.43418</v>
      </c>
      <c r="H672" s="8">
        <f t="shared" si="41"/>
        <v>0.78452904630725984</v>
      </c>
      <c r="I672" s="7">
        <v>565.57677000000001</v>
      </c>
      <c r="J672" s="8">
        <f t="shared" si="42"/>
        <v>0.83252607775952314</v>
      </c>
      <c r="K672" s="7">
        <v>3405.90771</v>
      </c>
      <c r="L672" s="7">
        <v>3549.4463000000001</v>
      </c>
      <c r="M672" s="8">
        <f t="shared" si="43"/>
        <v>4.2144004542037372E-2</v>
      </c>
    </row>
    <row r="673" spans="1:13" x14ac:dyDescent="0.2">
      <c r="A673" s="1" t="s">
        <v>7</v>
      </c>
      <c r="B673" s="1" t="s">
        <v>64</v>
      </c>
      <c r="C673" s="5">
        <v>0</v>
      </c>
      <c r="D673" s="5">
        <v>0</v>
      </c>
      <c r="E673" s="6" t="str">
        <f t="shared" si="40"/>
        <v/>
      </c>
      <c r="F673" s="5">
        <v>20.187259999999998</v>
      </c>
      <c r="G673" s="5">
        <v>18.67343</v>
      </c>
      <c r="H673" s="6">
        <f t="shared" si="41"/>
        <v>-7.4989374486681193E-2</v>
      </c>
      <c r="I673" s="5">
        <v>0</v>
      </c>
      <c r="J673" s="6" t="str">
        <f t="shared" si="42"/>
        <v/>
      </c>
      <c r="K673" s="5">
        <v>261.06419</v>
      </c>
      <c r="L673" s="5">
        <v>28.469010000000001</v>
      </c>
      <c r="M673" s="6">
        <f t="shared" si="43"/>
        <v>-0.89095015291066915</v>
      </c>
    </row>
    <row r="674" spans="1:13" x14ac:dyDescent="0.2">
      <c r="A674" s="1" t="s">
        <v>9</v>
      </c>
      <c r="B674" s="1" t="s">
        <v>64</v>
      </c>
      <c r="C674" s="5">
        <v>0</v>
      </c>
      <c r="D674" s="5">
        <v>0.85</v>
      </c>
      <c r="E674" s="6" t="str">
        <f t="shared" si="40"/>
        <v/>
      </c>
      <c r="F674" s="5">
        <v>537.50716</v>
      </c>
      <c r="G674" s="5">
        <v>471.29694000000001</v>
      </c>
      <c r="H674" s="6">
        <f t="shared" si="41"/>
        <v>-0.12318016377679508</v>
      </c>
      <c r="I674" s="5">
        <v>157.62368000000001</v>
      </c>
      <c r="J674" s="6">
        <f t="shared" si="42"/>
        <v>1.9900135563387429</v>
      </c>
      <c r="K674" s="5">
        <v>1495.96543</v>
      </c>
      <c r="L674" s="5">
        <v>1404.0862999999999</v>
      </c>
      <c r="M674" s="6">
        <f t="shared" si="43"/>
        <v>-6.1417950012387701E-2</v>
      </c>
    </row>
    <row r="675" spans="1:13" x14ac:dyDescent="0.2">
      <c r="A675" s="1" t="s">
        <v>10</v>
      </c>
      <c r="B675" s="1" t="s">
        <v>64</v>
      </c>
      <c r="C675" s="5">
        <v>0</v>
      </c>
      <c r="D675" s="5">
        <v>0</v>
      </c>
      <c r="E675" s="6" t="str">
        <f t="shared" si="40"/>
        <v/>
      </c>
      <c r="F675" s="5">
        <v>225.14466999999999</v>
      </c>
      <c r="G675" s="5">
        <v>161.63095999999999</v>
      </c>
      <c r="H675" s="6">
        <f t="shared" si="41"/>
        <v>-0.28210177038612549</v>
      </c>
      <c r="I675" s="5">
        <v>90.256739999999994</v>
      </c>
      <c r="J675" s="6">
        <f t="shared" si="42"/>
        <v>0.79079102568960491</v>
      </c>
      <c r="K675" s="5">
        <v>1506.43282</v>
      </c>
      <c r="L675" s="5">
        <v>519.86332000000004</v>
      </c>
      <c r="M675" s="6">
        <f t="shared" si="43"/>
        <v>-0.65490441186750026</v>
      </c>
    </row>
    <row r="676" spans="1:13" x14ac:dyDescent="0.2">
      <c r="A676" s="1" t="s">
        <v>11</v>
      </c>
      <c r="B676" s="1" t="s">
        <v>64</v>
      </c>
      <c r="C676" s="5">
        <v>0</v>
      </c>
      <c r="D676" s="5">
        <v>0</v>
      </c>
      <c r="E676" s="6" t="str">
        <f t="shared" si="40"/>
        <v/>
      </c>
      <c r="F676" s="5">
        <v>144.30420000000001</v>
      </c>
      <c r="G676" s="5">
        <v>1.0067600000000001</v>
      </c>
      <c r="H676" s="6">
        <f t="shared" si="41"/>
        <v>-0.99302334928574498</v>
      </c>
      <c r="I676" s="5">
        <v>24.332609999999999</v>
      </c>
      <c r="J676" s="6">
        <f t="shared" si="42"/>
        <v>-0.95862507145760356</v>
      </c>
      <c r="K676" s="5">
        <v>258.16737000000001</v>
      </c>
      <c r="L676" s="5">
        <v>317.08942000000002</v>
      </c>
      <c r="M676" s="6">
        <f t="shared" si="43"/>
        <v>0.2282319798973822</v>
      </c>
    </row>
    <row r="677" spans="1:13" x14ac:dyDescent="0.2">
      <c r="A677" s="1" t="s">
        <v>12</v>
      </c>
      <c r="B677" s="1" t="s">
        <v>64</v>
      </c>
      <c r="C677" s="5">
        <v>0</v>
      </c>
      <c r="D677" s="5">
        <v>0</v>
      </c>
      <c r="E677" s="6" t="str">
        <f t="shared" si="40"/>
        <v/>
      </c>
      <c r="F677" s="5">
        <v>0.25652999999999998</v>
      </c>
      <c r="G677" s="5">
        <v>0</v>
      </c>
      <c r="H677" s="6">
        <f t="shared" si="41"/>
        <v>-1</v>
      </c>
      <c r="I677" s="5">
        <v>0</v>
      </c>
      <c r="J677" s="6" t="str">
        <f t="shared" si="42"/>
        <v/>
      </c>
      <c r="K677" s="5">
        <v>1.2530300000000001</v>
      </c>
      <c r="L677" s="5">
        <v>0</v>
      </c>
      <c r="M677" s="6">
        <f t="shared" si="43"/>
        <v>-1</v>
      </c>
    </row>
    <row r="678" spans="1:13" x14ac:dyDescent="0.2">
      <c r="A678" s="1" t="s">
        <v>13</v>
      </c>
      <c r="B678" s="1" t="s">
        <v>64</v>
      </c>
      <c r="C678" s="5">
        <v>0</v>
      </c>
      <c r="D678" s="5">
        <v>0</v>
      </c>
      <c r="E678" s="6" t="str">
        <f t="shared" si="40"/>
        <v/>
      </c>
      <c r="F678" s="5">
        <v>152.44305</v>
      </c>
      <c r="G678" s="5">
        <v>1.2852699999999999</v>
      </c>
      <c r="H678" s="6">
        <f t="shared" si="41"/>
        <v>-0.99156885144977092</v>
      </c>
      <c r="I678" s="5">
        <v>222.54544999999999</v>
      </c>
      <c r="J678" s="6">
        <f t="shared" si="42"/>
        <v>-0.99422468533955644</v>
      </c>
      <c r="K678" s="5">
        <v>446.89179000000001</v>
      </c>
      <c r="L678" s="5">
        <v>239.4982</v>
      </c>
      <c r="M678" s="6">
        <f t="shared" si="43"/>
        <v>-0.46408010762515917</v>
      </c>
    </row>
    <row r="679" spans="1:13" x14ac:dyDescent="0.2">
      <c r="A679" s="1" t="s">
        <v>16</v>
      </c>
      <c r="B679" s="1" t="s">
        <v>64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0</v>
      </c>
      <c r="J679" s="6" t="str">
        <f t="shared" si="42"/>
        <v/>
      </c>
      <c r="K679" s="5">
        <v>0</v>
      </c>
      <c r="L679" s="5">
        <v>0</v>
      </c>
      <c r="M679" s="6" t="str">
        <f t="shared" si="43"/>
        <v/>
      </c>
    </row>
    <row r="680" spans="1:13" x14ac:dyDescent="0.2">
      <c r="A680" s="1" t="s">
        <v>17</v>
      </c>
      <c r="B680" s="1" t="s">
        <v>64</v>
      </c>
      <c r="C680" s="5">
        <v>0</v>
      </c>
      <c r="D680" s="5">
        <v>0</v>
      </c>
      <c r="E680" s="6" t="str">
        <f t="shared" si="40"/>
        <v/>
      </c>
      <c r="F680" s="5">
        <v>41.288159999999998</v>
      </c>
      <c r="G680" s="5">
        <v>76.793430000000001</v>
      </c>
      <c r="H680" s="6">
        <f t="shared" si="41"/>
        <v>0.85993829708080982</v>
      </c>
      <c r="I680" s="5">
        <v>3.2087699999999999</v>
      </c>
      <c r="J680" s="6">
        <f t="shared" si="42"/>
        <v>22.932357258388731</v>
      </c>
      <c r="K680" s="5">
        <v>191.33233999999999</v>
      </c>
      <c r="L680" s="5">
        <v>145.08878000000001</v>
      </c>
      <c r="M680" s="6">
        <f t="shared" si="43"/>
        <v>-0.2416923349183937</v>
      </c>
    </row>
    <row r="681" spans="1:13" x14ac:dyDescent="0.2">
      <c r="A681" s="1" t="s">
        <v>18</v>
      </c>
      <c r="B681" s="1" t="s">
        <v>64</v>
      </c>
      <c r="C681" s="5">
        <v>0</v>
      </c>
      <c r="D681" s="5">
        <v>0</v>
      </c>
      <c r="E681" s="6" t="str">
        <f t="shared" si="40"/>
        <v/>
      </c>
      <c r="F681" s="5">
        <v>237.9</v>
      </c>
      <c r="G681" s="5">
        <v>18.741399999999999</v>
      </c>
      <c r="H681" s="6">
        <f t="shared" si="41"/>
        <v>-0.92122152164775117</v>
      </c>
      <c r="I681" s="5">
        <v>4.6109999999999998</v>
      </c>
      <c r="J681" s="6">
        <f t="shared" si="42"/>
        <v>3.0644979397093906</v>
      </c>
      <c r="K681" s="5">
        <v>436.5</v>
      </c>
      <c r="L681" s="5">
        <v>939.35810000000004</v>
      </c>
      <c r="M681" s="6">
        <f t="shared" si="43"/>
        <v>1.1520231386025199</v>
      </c>
    </row>
    <row r="682" spans="1:13" x14ac:dyDescent="0.2">
      <c r="A682" s="1" t="s">
        <v>19</v>
      </c>
      <c r="B682" s="1" t="s">
        <v>64</v>
      </c>
      <c r="C682" s="5">
        <v>0</v>
      </c>
      <c r="D682" s="5">
        <v>0</v>
      </c>
      <c r="E682" s="6" t="str">
        <f t="shared" si="40"/>
        <v/>
      </c>
      <c r="F682" s="5">
        <v>110.45142</v>
      </c>
      <c r="G682" s="5">
        <v>25.84759</v>
      </c>
      <c r="H682" s="6">
        <f t="shared" si="41"/>
        <v>-0.76598227528446439</v>
      </c>
      <c r="I682" s="5">
        <v>11.98324</v>
      </c>
      <c r="J682" s="6">
        <f t="shared" si="42"/>
        <v>1.1569784131837464</v>
      </c>
      <c r="K682" s="5">
        <v>166.05188000000001</v>
      </c>
      <c r="L682" s="5">
        <v>56.043770000000002</v>
      </c>
      <c r="M682" s="6">
        <f t="shared" si="43"/>
        <v>-0.66249240899892259</v>
      </c>
    </row>
    <row r="683" spans="1:13" x14ac:dyDescent="0.2">
      <c r="A683" s="1" t="s">
        <v>20</v>
      </c>
      <c r="B683" s="1" t="s">
        <v>64</v>
      </c>
      <c r="C683" s="5">
        <v>0</v>
      </c>
      <c r="D683" s="5">
        <v>0</v>
      </c>
      <c r="E683" s="6" t="str">
        <f t="shared" si="40"/>
        <v/>
      </c>
      <c r="F683" s="5">
        <v>417.83472999999998</v>
      </c>
      <c r="G683" s="5">
        <v>645.97815000000003</v>
      </c>
      <c r="H683" s="6">
        <f t="shared" si="41"/>
        <v>0.54601353985103174</v>
      </c>
      <c r="I683" s="5">
        <v>681.32270000000005</v>
      </c>
      <c r="J683" s="6">
        <f t="shared" si="42"/>
        <v>-5.1876372238881863E-2</v>
      </c>
      <c r="K683" s="5">
        <v>1728.5842700000001</v>
      </c>
      <c r="L683" s="5">
        <v>2271.5037600000001</v>
      </c>
      <c r="M683" s="6">
        <f t="shared" si="43"/>
        <v>0.31408332207026279</v>
      </c>
    </row>
    <row r="684" spans="1:13" x14ac:dyDescent="0.2">
      <c r="A684" s="1" t="s">
        <v>21</v>
      </c>
      <c r="B684" s="1" t="s">
        <v>64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</v>
      </c>
      <c r="L684" s="5">
        <v>0</v>
      </c>
      <c r="M684" s="6" t="str">
        <f t="shared" si="43"/>
        <v/>
      </c>
    </row>
    <row r="685" spans="1:13" x14ac:dyDescent="0.2">
      <c r="A685" s="1" t="s">
        <v>22</v>
      </c>
      <c r="B685" s="1" t="s">
        <v>64</v>
      </c>
      <c r="C685" s="5">
        <v>0</v>
      </c>
      <c r="D685" s="5">
        <v>29.840240000000001</v>
      </c>
      <c r="E685" s="6" t="str">
        <f t="shared" ref="E685:E745" si="44">IF(C685=0,"",(D685/C685-1))</f>
        <v/>
      </c>
      <c r="F685" s="5">
        <v>259.13499999999999</v>
      </c>
      <c r="G685" s="5">
        <v>341.30763999999999</v>
      </c>
      <c r="H685" s="6">
        <f t="shared" ref="H685:H745" si="45">IF(F685=0,"",(G685/F685-1))</f>
        <v>0.31710359465143645</v>
      </c>
      <c r="I685" s="5">
        <v>252.05104</v>
      </c>
      <c r="J685" s="6">
        <f t="shared" ref="J685:J745" si="46">IF(I685=0,"",(G685/I685-1))</f>
        <v>0.35412113356088515</v>
      </c>
      <c r="K685" s="5">
        <v>1187.81582</v>
      </c>
      <c r="L685" s="5">
        <v>1210.76765</v>
      </c>
      <c r="M685" s="6">
        <f t="shared" ref="M685:M745" si="47">IF(K685=0,"",(L685/K685-1))</f>
        <v>1.9322717894092456E-2</v>
      </c>
    </row>
    <row r="686" spans="1:13" x14ac:dyDescent="0.2">
      <c r="A686" s="1" t="s">
        <v>23</v>
      </c>
      <c r="B686" s="1" t="s">
        <v>64</v>
      </c>
      <c r="C686" s="5">
        <v>0</v>
      </c>
      <c r="D686" s="5">
        <v>29.600999999999999</v>
      </c>
      <c r="E686" s="6" t="str">
        <f t="shared" si="44"/>
        <v/>
      </c>
      <c r="F686" s="5">
        <v>33.665030000000002</v>
      </c>
      <c r="G686" s="5">
        <v>36.013950000000001</v>
      </c>
      <c r="H686" s="6">
        <f t="shared" si="45"/>
        <v>6.9773292939290465E-2</v>
      </c>
      <c r="I686" s="5">
        <v>107.70881</v>
      </c>
      <c r="J686" s="6">
        <f t="shared" si="46"/>
        <v>-0.6656359865084388</v>
      </c>
      <c r="K686" s="5">
        <v>512.68304999999998</v>
      </c>
      <c r="L686" s="5">
        <v>304.34976</v>
      </c>
      <c r="M686" s="6">
        <f t="shared" si="47"/>
        <v>-0.40635884100322794</v>
      </c>
    </row>
    <row r="687" spans="1:13" x14ac:dyDescent="0.2">
      <c r="A687" s="1" t="s">
        <v>24</v>
      </c>
      <c r="B687" s="1" t="s">
        <v>64</v>
      </c>
      <c r="C687" s="5">
        <v>0</v>
      </c>
      <c r="D687" s="5">
        <v>0</v>
      </c>
      <c r="E687" s="6" t="str">
        <f t="shared" si="44"/>
        <v/>
      </c>
      <c r="F687" s="5">
        <v>0</v>
      </c>
      <c r="G687" s="5">
        <v>0</v>
      </c>
      <c r="H687" s="6" t="str">
        <f t="shared" si="45"/>
        <v/>
      </c>
      <c r="I687" s="5">
        <v>1.9556100000000001</v>
      </c>
      <c r="J687" s="6">
        <f t="shared" si="46"/>
        <v>-1</v>
      </c>
      <c r="K687" s="5">
        <v>0</v>
      </c>
      <c r="L687" s="5">
        <v>8.2181099999999994</v>
      </c>
      <c r="M687" s="6" t="str">
        <f t="shared" si="47"/>
        <v/>
      </c>
    </row>
    <row r="688" spans="1:13" x14ac:dyDescent="0.2">
      <c r="A688" s="1" t="s">
        <v>25</v>
      </c>
      <c r="B688" s="1" t="s">
        <v>64</v>
      </c>
      <c r="C688" s="5">
        <v>0</v>
      </c>
      <c r="D688" s="5">
        <v>0</v>
      </c>
      <c r="E688" s="6" t="str">
        <f t="shared" si="44"/>
        <v/>
      </c>
      <c r="F688" s="5">
        <v>93.818709999999996</v>
      </c>
      <c r="G688" s="5">
        <v>50.339689999999997</v>
      </c>
      <c r="H688" s="6">
        <f t="shared" si="45"/>
        <v>-0.46343655759069802</v>
      </c>
      <c r="I688" s="5">
        <v>65.138319999999993</v>
      </c>
      <c r="J688" s="6">
        <f t="shared" si="46"/>
        <v>-0.22718777518363997</v>
      </c>
      <c r="K688" s="5">
        <v>387.97543999999999</v>
      </c>
      <c r="L688" s="5">
        <v>283.63263999999998</v>
      </c>
      <c r="M688" s="6">
        <f t="shared" si="47"/>
        <v>-0.26894176600456976</v>
      </c>
    </row>
    <row r="689" spans="1:13" x14ac:dyDescent="0.2">
      <c r="A689" s="1" t="s">
        <v>26</v>
      </c>
      <c r="B689" s="1" t="s">
        <v>64</v>
      </c>
      <c r="C689" s="5">
        <v>0</v>
      </c>
      <c r="D689" s="5">
        <v>0</v>
      </c>
      <c r="E689" s="6" t="str">
        <f t="shared" si="44"/>
        <v/>
      </c>
      <c r="F689" s="5">
        <v>0</v>
      </c>
      <c r="G689" s="5">
        <v>0</v>
      </c>
      <c r="H689" s="6" t="str">
        <f t="shared" si="45"/>
        <v/>
      </c>
      <c r="I689" s="5">
        <v>0</v>
      </c>
      <c r="J689" s="6" t="str">
        <f t="shared" si="46"/>
        <v/>
      </c>
      <c r="K689" s="5">
        <v>2.64174</v>
      </c>
      <c r="L689" s="5">
        <v>0</v>
      </c>
      <c r="M689" s="6">
        <f t="shared" si="47"/>
        <v>-1</v>
      </c>
    </row>
    <row r="690" spans="1:13" x14ac:dyDescent="0.2">
      <c r="A690" s="1" t="s">
        <v>27</v>
      </c>
      <c r="B690" s="1" t="s">
        <v>64</v>
      </c>
      <c r="C690" s="5">
        <v>0</v>
      </c>
      <c r="D690" s="5">
        <v>0</v>
      </c>
      <c r="E690" s="6" t="str">
        <f t="shared" si="44"/>
        <v/>
      </c>
      <c r="F690" s="5">
        <v>2.1509999999999998</v>
      </c>
      <c r="G690" s="5">
        <v>1.08</v>
      </c>
      <c r="H690" s="6">
        <f t="shared" si="45"/>
        <v>-0.49790794979079489</v>
      </c>
      <c r="I690" s="5">
        <v>0</v>
      </c>
      <c r="J690" s="6" t="str">
        <f t="shared" si="46"/>
        <v/>
      </c>
      <c r="K690" s="5">
        <v>7.9909999999999997</v>
      </c>
      <c r="L690" s="5">
        <v>51.195</v>
      </c>
      <c r="M690" s="6">
        <f t="shared" si="47"/>
        <v>5.4065824052058566</v>
      </c>
    </row>
    <row r="691" spans="1:13" x14ac:dyDescent="0.2">
      <c r="A691" s="1" t="s">
        <v>28</v>
      </c>
      <c r="B691" s="1" t="s">
        <v>64</v>
      </c>
      <c r="C691" s="5">
        <v>0</v>
      </c>
      <c r="D691" s="5">
        <v>0</v>
      </c>
      <c r="E691" s="6" t="str">
        <f t="shared" si="44"/>
        <v/>
      </c>
      <c r="F691" s="5">
        <v>5.4480000000000004</v>
      </c>
      <c r="G691" s="5">
        <v>0</v>
      </c>
      <c r="H691" s="6">
        <f t="shared" si="45"/>
        <v>-1</v>
      </c>
      <c r="I691" s="5">
        <v>0</v>
      </c>
      <c r="J691" s="6" t="str">
        <f t="shared" si="46"/>
        <v/>
      </c>
      <c r="K691" s="5">
        <v>23.277999999999999</v>
      </c>
      <c r="L691" s="5">
        <v>0</v>
      </c>
      <c r="M691" s="6">
        <f t="shared" si="47"/>
        <v>-1</v>
      </c>
    </row>
    <row r="692" spans="1:13" x14ac:dyDescent="0.2">
      <c r="A692" s="1" t="s">
        <v>30</v>
      </c>
      <c r="B692" s="1" t="s">
        <v>64</v>
      </c>
      <c r="C692" s="5">
        <v>0</v>
      </c>
      <c r="D692" s="5">
        <v>0</v>
      </c>
      <c r="E692" s="6" t="str">
        <f t="shared" si="44"/>
        <v/>
      </c>
      <c r="F692" s="5">
        <v>103.19602</v>
      </c>
      <c r="G692" s="5">
        <v>1.5</v>
      </c>
      <c r="H692" s="6">
        <f t="shared" si="45"/>
        <v>-0.98546455570670266</v>
      </c>
      <c r="I692" s="5">
        <v>0.94950000000000001</v>
      </c>
      <c r="J692" s="6">
        <f t="shared" si="46"/>
        <v>0.57977883096366511</v>
      </c>
      <c r="K692" s="5">
        <v>686.17434000000003</v>
      </c>
      <c r="L692" s="5">
        <v>38.908720000000002</v>
      </c>
      <c r="M692" s="6">
        <f t="shared" si="47"/>
        <v>-0.94329615998173288</v>
      </c>
    </row>
    <row r="693" spans="1:13" x14ac:dyDescent="0.2">
      <c r="A693" s="1" t="s">
        <v>32</v>
      </c>
      <c r="B693" s="1" t="s">
        <v>64</v>
      </c>
      <c r="C693" s="5">
        <v>0</v>
      </c>
      <c r="D693" s="5">
        <v>0</v>
      </c>
      <c r="E693" s="6" t="str">
        <f t="shared" si="44"/>
        <v/>
      </c>
      <c r="F693" s="5">
        <v>0</v>
      </c>
      <c r="G693" s="5">
        <v>0</v>
      </c>
      <c r="H693" s="6" t="str">
        <f t="shared" si="45"/>
        <v/>
      </c>
      <c r="I693" s="5">
        <v>0</v>
      </c>
      <c r="J693" s="6" t="str">
        <f t="shared" si="46"/>
        <v/>
      </c>
      <c r="K693" s="5">
        <v>0</v>
      </c>
      <c r="L693" s="5">
        <v>22.318919999999999</v>
      </c>
      <c r="M693" s="6" t="str">
        <f t="shared" si="47"/>
        <v/>
      </c>
    </row>
    <row r="694" spans="1:13" x14ac:dyDescent="0.2">
      <c r="A694" s="2" t="s">
        <v>33</v>
      </c>
      <c r="B694" s="2" t="s">
        <v>64</v>
      </c>
      <c r="C694" s="7">
        <v>0</v>
      </c>
      <c r="D694" s="7">
        <v>60.291240000000002</v>
      </c>
      <c r="E694" s="8" t="str">
        <f t="shared" si="44"/>
        <v/>
      </c>
      <c r="F694" s="7">
        <v>2384.7309399999999</v>
      </c>
      <c r="G694" s="7">
        <v>1851.49521</v>
      </c>
      <c r="H694" s="8">
        <f t="shared" si="45"/>
        <v>-0.22360414797989747</v>
      </c>
      <c r="I694" s="7">
        <v>1623.6874700000001</v>
      </c>
      <c r="J694" s="8">
        <f t="shared" si="46"/>
        <v>0.14030270246527188</v>
      </c>
      <c r="K694" s="7">
        <v>9300.8025099999995</v>
      </c>
      <c r="L694" s="7">
        <v>7840.3914599999998</v>
      </c>
      <c r="M694" s="8">
        <f t="shared" si="47"/>
        <v>-0.15701989677017669</v>
      </c>
    </row>
    <row r="695" spans="1:13" x14ac:dyDescent="0.2">
      <c r="A695" s="1" t="s">
        <v>7</v>
      </c>
      <c r="B695" s="1" t="s">
        <v>65</v>
      </c>
      <c r="C695" s="5">
        <v>0</v>
      </c>
      <c r="D695" s="5">
        <v>32.640450000000001</v>
      </c>
      <c r="E695" s="6" t="str">
        <f t="shared" si="44"/>
        <v/>
      </c>
      <c r="F695" s="5">
        <v>518.92166999999995</v>
      </c>
      <c r="G695" s="5">
        <v>561.34015999999997</v>
      </c>
      <c r="H695" s="6">
        <f t="shared" si="45"/>
        <v>8.174353173572424E-2</v>
      </c>
      <c r="I695" s="5">
        <v>692.28659000000005</v>
      </c>
      <c r="J695" s="6">
        <f t="shared" si="46"/>
        <v>-0.18915060885405865</v>
      </c>
      <c r="K695" s="5">
        <v>3527.2219500000001</v>
      </c>
      <c r="L695" s="5">
        <v>3387.0242899999998</v>
      </c>
      <c r="M695" s="6">
        <f t="shared" si="47"/>
        <v>-3.9747331465773028E-2</v>
      </c>
    </row>
    <row r="696" spans="1:13" x14ac:dyDescent="0.2">
      <c r="A696" s="1" t="s">
        <v>9</v>
      </c>
      <c r="B696" s="1" t="s">
        <v>65</v>
      </c>
      <c r="C696" s="5">
        <v>0</v>
      </c>
      <c r="D696" s="5">
        <v>255.76292000000001</v>
      </c>
      <c r="E696" s="6" t="str">
        <f t="shared" si="44"/>
        <v/>
      </c>
      <c r="F696" s="5">
        <v>3798.5107200000002</v>
      </c>
      <c r="G696" s="5">
        <v>4768.55746</v>
      </c>
      <c r="H696" s="6">
        <f t="shared" si="45"/>
        <v>0.25537554360252002</v>
      </c>
      <c r="I696" s="5">
        <v>4127.4245700000001</v>
      </c>
      <c r="J696" s="6">
        <f t="shared" si="46"/>
        <v>0.15533485327873597</v>
      </c>
      <c r="K696" s="5">
        <v>17480.369419999999</v>
      </c>
      <c r="L696" s="5">
        <v>21204.56278</v>
      </c>
      <c r="M696" s="6">
        <f t="shared" si="47"/>
        <v>0.21305003747455142</v>
      </c>
    </row>
    <row r="697" spans="1:13" x14ac:dyDescent="0.2">
      <c r="A697" s="1" t="s">
        <v>10</v>
      </c>
      <c r="B697" s="1" t="s">
        <v>65</v>
      </c>
      <c r="C697" s="5">
        <v>0</v>
      </c>
      <c r="D697" s="5">
        <v>210.09714</v>
      </c>
      <c r="E697" s="6" t="str">
        <f t="shared" si="44"/>
        <v/>
      </c>
      <c r="F697" s="5">
        <v>6504.6117599999998</v>
      </c>
      <c r="G697" s="5">
        <v>6466.3298599999998</v>
      </c>
      <c r="H697" s="6">
        <f t="shared" si="45"/>
        <v>-5.8853474138785833E-3</v>
      </c>
      <c r="I697" s="5">
        <v>7245.1587300000001</v>
      </c>
      <c r="J697" s="6">
        <f t="shared" si="46"/>
        <v>-0.10749645370433458</v>
      </c>
      <c r="K697" s="5">
        <v>32273.397260000002</v>
      </c>
      <c r="L697" s="5">
        <v>33736.450989999998</v>
      </c>
      <c r="M697" s="6">
        <f t="shared" si="47"/>
        <v>4.533311811624241E-2</v>
      </c>
    </row>
    <row r="698" spans="1:13" x14ac:dyDescent="0.2">
      <c r="A698" s="1" t="s">
        <v>11</v>
      </c>
      <c r="B698" s="1" t="s">
        <v>65</v>
      </c>
      <c r="C698" s="5">
        <v>0</v>
      </c>
      <c r="D698" s="5">
        <v>0</v>
      </c>
      <c r="E698" s="6" t="str">
        <f t="shared" si="44"/>
        <v/>
      </c>
      <c r="F698" s="5">
        <v>319.01423</v>
      </c>
      <c r="G698" s="5">
        <v>227.72377</v>
      </c>
      <c r="H698" s="6">
        <f t="shared" si="45"/>
        <v>-0.28616422533878816</v>
      </c>
      <c r="I698" s="5">
        <v>175.34765999999999</v>
      </c>
      <c r="J698" s="6">
        <f t="shared" si="46"/>
        <v>0.298698653862846</v>
      </c>
      <c r="K698" s="5">
        <v>2098.8004999999998</v>
      </c>
      <c r="L698" s="5">
        <v>1246.72282</v>
      </c>
      <c r="M698" s="6">
        <f t="shared" si="47"/>
        <v>-0.40598316991062278</v>
      </c>
    </row>
    <row r="699" spans="1:13" x14ac:dyDescent="0.2">
      <c r="A699" s="1" t="s">
        <v>12</v>
      </c>
      <c r="B699" s="1" t="s">
        <v>65</v>
      </c>
      <c r="C699" s="5">
        <v>0</v>
      </c>
      <c r="D699" s="5">
        <v>35.6173</v>
      </c>
      <c r="E699" s="6" t="str">
        <f t="shared" si="44"/>
        <v/>
      </c>
      <c r="F699" s="5">
        <v>33.823630000000001</v>
      </c>
      <c r="G699" s="5">
        <v>35.713679999999997</v>
      </c>
      <c r="H699" s="6">
        <f t="shared" si="45"/>
        <v>5.5879572949443679E-2</v>
      </c>
      <c r="I699" s="5">
        <v>6.9162499999999998</v>
      </c>
      <c r="J699" s="6">
        <f t="shared" si="46"/>
        <v>4.1637346828122173</v>
      </c>
      <c r="K699" s="5">
        <v>190.84540000000001</v>
      </c>
      <c r="L699" s="5">
        <v>188.62011000000001</v>
      </c>
      <c r="M699" s="6">
        <f t="shared" si="47"/>
        <v>-1.1660171007527587E-2</v>
      </c>
    </row>
    <row r="700" spans="1:13" x14ac:dyDescent="0.2">
      <c r="A700" s="1" t="s">
        <v>13</v>
      </c>
      <c r="B700" s="1" t="s">
        <v>65</v>
      </c>
      <c r="C700" s="5">
        <v>0</v>
      </c>
      <c r="D700" s="5">
        <v>9.9926999999999992</v>
      </c>
      <c r="E700" s="6" t="str">
        <f t="shared" si="44"/>
        <v/>
      </c>
      <c r="F700" s="5">
        <v>2802.83284</v>
      </c>
      <c r="G700" s="5">
        <v>3030.7395700000002</v>
      </c>
      <c r="H700" s="6">
        <f t="shared" si="45"/>
        <v>8.1312994034992148E-2</v>
      </c>
      <c r="I700" s="5">
        <v>3085.6781599999999</v>
      </c>
      <c r="J700" s="6">
        <f t="shared" si="46"/>
        <v>-1.7804381128328606E-2</v>
      </c>
      <c r="K700" s="5">
        <v>15587.542170000001</v>
      </c>
      <c r="L700" s="5">
        <v>15767.009179999999</v>
      </c>
      <c r="M700" s="6">
        <f t="shared" si="47"/>
        <v>1.1513489942333699E-2</v>
      </c>
    </row>
    <row r="701" spans="1:13" x14ac:dyDescent="0.2">
      <c r="A701" s="1" t="s">
        <v>14</v>
      </c>
      <c r="B701" s="1" t="s">
        <v>65</v>
      </c>
      <c r="C701" s="5">
        <v>0</v>
      </c>
      <c r="D701" s="5">
        <v>0</v>
      </c>
      <c r="E701" s="6" t="str">
        <f t="shared" si="44"/>
        <v/>
      </c>
      <c r="F701" s="5">
        <v>31.81785</v>
      </c>
      <c r="G701" s="5">
        <v>39.609749999999998</v>
      </c>
      <c r="H701" s="6">
        <f t="shared" si="45"/>
        <v>0.24489083957589841</v>
      </c>
      <c r="I701" s="5">
        <v>20.229579999999999</v>
      </c>
      <c r="J701" s="6">
        <f t="shared" si="46"/>
        <v>0.95801148615047871</v>
      </c>
      <c r="K701" s="5">
        <v>109.20366</v>
      </c>
      <c r="L701" s="5">
        <v>123.82079</v>
      </c>
      <c r="M701" s="6">
        <f t="shared" si="47"/>
        <v>0.13385201558262794</v>
      </c>
    </row>
    <row r="702" spans="1:13" x14ac:dyDescent="0.2">
      <c r="A702" s="1" t="s">
        <v>15</v>
      </c>
      <c r="B702" s="1" t="s">
        <v>65</v>
      </c>
      <c r="C702" s="5">
        <v>0</v>
      </c>
      <c r="D702" s="5">
        <v>0</v>
      </c>
      <c r="E702" s="6" t="str">
        <f t="shared" si="44"/>
        <v/>
      </c>
      <c r="F702" s="5">
        <v>223.47745</v>
      </c>
      <c r="G702" s="5">
        <v>355.93315000000001</v>
      </c>
      <c r="H702" s="6">
        <f t="shared" si="45"/>
        <v>0.5927027536782794</v>
      </c>
      <c r="I702" s="5">
        <v>363.34429999999998</v>
      </c>
      <c r="J702" s="6">
        <f t="shared" si="46"/>
        <v>-2.0397044896534711E-2</v>
      </c>
      <c r="K702" s="5">
        <v>1157.3844099999999</v>
      </c>
      <c r="L702" s="5">
        <v>1497.8366699999999</v>
      </c>
      <c r="M702" s="6">
        <f t="shared" si="47"/>
        <v>0.2941565974609941</v>
      </c>
    </row>
    <row r="703" spans="1:13" x14ac:dyDescent="0.2">
      <c r="A703" s="1" t="s">
        <v>16</v>
      </c>
      <c r="B703" s="1" t="s">
        <v>65</v>
      </c>
      <c r="C703" s="5">
        <v>0</v>
      </c>
      <c r="D703" s="5">
        <v>0</v>
      </c>
      <c r="E703" s="6" t="str">
        <f t="shared" si="44"/>
        <v/>
      </c>
      <c r="F703" s="5">
        <v>30.023679999999999</v>
      </c>
      <c r="G703" s="5">
        <v>4.5358099999999997</v>
      </c>
      <c r="H703" s="6">
        <f t="shared" si="45"/>
        <v>-0.8489255814077421</v>
      </c>
      <c r="I703" s="5">
        <v>4.4848800000000004</v>
      </c>
      <c r="J703" s="6">
        <f t="shared" si="46"/>
        <v>1.1355933715060162E-2</v>
      </c>
      <c r="K703" s="5">
        <v>35.044060000000002</v>
      </c>
      <c r="L703" s="5">
        <v>24.358460000000001</v>
      </c>
      <c r="M703" s="6">
        <f t="shared" si="47"/>
        <v>-0.30491900767205626</v>
      </c>
    </row>
    <row r="704" spans="1:13" x14ac:dyDescent="0.2">
      <c r="A704" s="1" t="s">
        <v>17</v>
      </c>
      <c r="B704" s="1" t="s">
        <v>65</v>
      </c>
      <c r="C704" s="5">
        <v>0</v>
      </c>
      <c r="D704" s="5">
        <v>0.62421000000000004</v>
      </c>
      <c r="E704" s="6" t="str">
        <f t="shared" si="44"/>
        <v/>
      </c>
      <c r="F704" s="5">
        <v>3257.2368299999998</v>
      </c>
      <c r="G704" s="5">
        <v>3169.65281</v>
      </c>
      <c r="H704" s="6">
        <f t="shared" si="45"/>
        <v>-2.6889054917139665E-2</v>
      </c>
      <c r="I704" s="5">
        <v>2403.5339399999998</v>
      </c>
      <c r="J704" s="6">
        <f t="shared" si="46"/>
        <v>0.31874684906675399</v>
      </c>
      <c r="K704" s="5">
        <v>16191.745940000001</v>
      </c>
      <c r="L704" s="5">
        <v>12584.35174</v>
      </c>
      <c r="M704" s="6">
        <f t="shared" si="47"/>
        <v>-0.22279216913157673</v>
      </c>
    </row>
    <row r="705" spans="1:13" x14ac:dyDescent="0.2">
      <c r="A705" s="1" t="s">
        <v>18</v>
      </c>
      <c r="B705" s="1" t="s">
        <v>65</v>
      </c>
      <c r="C705" s="5">
        <v>0</v>
      </c>
      <c r="D705" s="5">
        <v>145.47164000000001</v>
      </c>
      <c r="E705" s="6" t="str">
        <f t="shared" si="44"/>
        <v/>
      </c>
      <c r="F705" s="5">
        <v>2875.1445600000002</v>
      </c>
      <c r="G705" s="5">
        <v>2944.2386000000001</v>
      </c>
      <c r="H705" s="6">
        <f t="shared" si="45"/>
        <v>2.4031501219542228E-2</v>
      </c>
      <c r="I705" s="5">
        <v>2601.8705</v>
      </c>
      <c r="J705" s="6">
        <f t="shared" si="46"/>
        <v>0.13158537290768324</v>
      </c>
      <c r="K705" s="5">
        <v>24560.323710000001</v>
      </c>
      <c r="L705" s="5">
        <v>16541.4018</v>
      </c>
      <c r="M705" s="6">
        <f t="shared" si="47"/>
        <v>-0.32649903171817762</v>
      </c>
    </row>
    <row r="706" spans="1:13" x14ac:dyDescent="0.2">
      <c r="A706" s="1" t="s">
        <v>19</v>
      </c>
      <c r="B706" s="1" t="s">
        <v>65</v>
      </c>
      <c r="C706" s="5">
        <v>0</v>
      </c>
      <c r="D706" s="5">
        <v>111.07093999999999</v>
      </c>
      <c r="E706" s="6" t="str">
        <f t="shared" si="44"/>
        <v/>
      </c>
      <c r="F706" s="5">
        <v>3062.8102600000002</v>
      </c>
      <c r="G706" s="5">
        <v>2941.52943</v>
      </c>
      <c r="H706" s="6">
        <f t="shared" si="45"/>
        <v>-3.9597892035270976E-2</v>
      </c>
      <c r="I706" s="5">
        <v>3911.3420999999998</v>
      </c>
      <c r="J706" s="6">
        <f t="shared" si="46"/>
        <v>-0.24794882298840593</v>
      </c>
      <c r="K706" s="5">
        <v>14039.492270000001</v>
      </c>
      <c r="L706" s="5">
        <v>16321.62334</v>
      </c>
      <c r="M706" s="6">
        <f t="shared" si="47"/>
        <v>0.16255082634836615</v>
      </c>
    </row>
    <row r="707" spans="1:13" x14ac:dyDescent="0.2">
      <c r="A707" s="1" t="s">
        <v>20</v>
      </c>
      <c r="B707" s="1" t="s">
        <v>65</v>
      </c>
      <c r="C707" s="5">
        <v>0</v>
      </c>
      <c r="D707" s="5">
        <v>60.588250000000002</v>
      </c>
      <c r="E707" s="6" t="str">
        <f t="shared" si="44"/>
        <v/>
      </c>
      <c r="F707" s="5">
        <v>5137.56808</v>
      </c>
      <c r="G707" s="5">
        <v>4611.2559600000004</v>
      </c>
      <c r="H707" s="6">
        <f t="shared" si="45"/>
        <v>-0.1024438239658324</v>
      </c>
      <c r="I707" s="5">
        <v>5503.18307</v>
      </c>
      <c r="J707" s="6">
        <f t="shared" si="46"/>
        <v>-0.1620747663042944</v>
      </c>
      <c r="K707" s="5">
        <v>26464.08512</v>
      </c>
      <c r="L707" s="5">
        <v>22678.090169999999</v>
      </c>
      <c r="M707" s="6">
        <f t="shared" si="47"/>
        <v>-0.14306162230179531</v>
      </c>
    </row>
    <row r="708" spans="1:13" x14ac:dyDescent="0.2">
      <c r="A708" s="1" t="s">
        <v>21</v>
      </c>
      <c r="B708" s="1" t="s">
        <v>65</v>
      </c>
      <c r="C708" s="5">
        <v>0</v>
      </c>
      <c r="D708" s="5">
        <v>0</v>
      </c>
      <c r="E708" s="6" t="str">
        <f t="shared" si="44"/>
        <v/>
      </c>
      <c r="F708" s="5">
        <v>656.74175000000002</v>
      </c>
      <c r="G708" s="5">
        <v>550.81599000000006</v>
      </c>
      <c r="H708" s="6">
        <f t="shared" si="45"/>
        <v>-0.16128982206476128</v>
      </c>
      <c r="I708" s="5">
        <v>486.67989</v>
      </c>
      <c r="J708" s="6">
        <f t="shared" si="46"/>
        <v>0.13178292614473963</v>
      </c>
      <c r="K708" s="5">
        <v>2682.2355499999999</v>
      </c>
      <c r="L708" s="5">
        <v>2263.99341</v>
      </c>
      <c r="M708" s="6">
        <f t="shared" si="47"/>
        <v>-0.15593042900352272</v>
      </c>
    </row>
    <row r="709" spans="1:13" x14ac:dyDescent="0.2">
      <c r="A709" s="1" t="s">
        <v>22</v>
      </c>
      <c r="B709" s="1" t="s">
        <v>65</v>
      </c>
      <c r="C709" s="5">
        <v>0</v>
      </c>
      <c r="D709" s="5">
        <v>18.479009999999999</v>
      </c>
      <c r="E709" s="6" t="str">
        <f t="shared" si="44"/>
        <v/>
      </c>
      <c r="F709" s="5">
        <v>5800.2964099999999</v>
      </c>
      <c r="G709" s="5">
        <v>4443.8309300000001</v>
      </c>
      <c r="H709" s="6">
        <f t="shared" si="45"/>
        <v>-0.23386140709315917</v>
      </c>
      <c r="I709" s="5">
        <v>5584.3416200000001</v>
      </c>
      <c r="J709" s="6">
        <f t="shared" si="46"/>
        <v>-0.20423368905572081</v>
      </c>
      <c r="K709" s="5">
        <v>26813.353630000001</v>
      </c>
      <c r="L709" s="5">
        <v>27052.43475</v>
      </c>
      <c r="M709" s="6">
        <f t="shared" si="47"/>
        <v>8.9164944937176749E-3</v>
      </c>
    </row>
    <row r="710" spans="1:13" x14ac:dyDescent="0.2">
      <c r="A710" s="1" t="s">
        <v>23</v>
      </c>
      <c r="B710" s="1" t="s">
        <v>65</v>
      </c>
      <c r="C710" s="5">
        <v>0</v>
      </c>
      <c r="D710" s="5">
        <v>82.309030000000007</v>
      </c>
      <c r="E710" s="6" t="str">
        <f t="shared" si="44"/>
        <v/>
      </c>
      <c r="F710" s="5">
        <v>5461.4400800000003</v>
      </c>
      <c r="G710" s="5">
        <v>8204.7996000000003</v>
      </c>
      <c r="H710" s="6">
        <f t="shared" si="45"/>
        <v>0.50231431267483573</v>
      </c>
      <c r="I710" s="5">
        <v>5082.6657400000004</v>
      </c>
      <c r="J710" s="6">
        <f t="shared" si="46"/>
        <v>0.61427093964278678</v>
      </c>
      <c r="K710" s="5">
        <v>27799.626069999998</v>
      </c>
      <c r="L710" s="5">
        <v>33057.700299999997</v>
      </c>
      <c r="M710" s="6">
        <f t="shared" si="47"/>
        <v>0.18914190488606097</v>
      </c>
    </row>
    <row r="711" spans="1:13" x14ac:dyDescent="0.2">
      <c r="A711" s="1" t="s">
        <v>24</v>
      </c>
      <c r="B711" s="1" t="s">
        <v>65</v>
      </c>
      <c r="C711" s="5">
        <v>0</v>
      </c>
      <c r="D711" s="5">
        <v>17.668600000000001</v>
      </c>
      <c r="E711" s="6" t="str">
        <f t="shared" si="44"/>
        <v/>
      </c>
      <c r="F711" s="5">
        <v>136.07183000000001</v>
      </c>
      <c r="G711" s="5">
        <v>305.42570000000001</v>
      </c>
      <c r="H711" s="6">
        <f t="shared" si="45"/>
        <v>1.2445916983698977</v>
      </c>
      <c r="I711" s="5">
        <v>364.55712999999997</v>
      </c>
      <c r="J711" s="6">
        <f t="shared" si="46"/>
        <v>-0.16220072283320852</v>
      </c>
      <c r="K711" s="5">
        <v>698.80694000000005</v>
      </c>
      <c r="L711" s="5">
        <v>1148.0201999999999</v>
      </c>
      <c r="M711" s="6">
        <f t="shared" si="47"/>
        <v>0.64282884769289761</v>
      </c>
    </row>
    <row r="712" spans="1:13" x14ac:dyDescent="0.2">
      <c r="A712" s="1" t="s">
        <v>25</v>
      </c>
      <c r="B712" s="1" t="s">
        <v>65</v>
      </c>
      <c r="C712" s="5">
        <v>0</v>
      </c>
      <c r="D712" s="5">
        <v>9.5390700000000006</v>
      </c>
      <c r="E712" s="6" t="str">
        <f t="shared" si="44"/>
        <v/>
      </c>
      <c r="F712" s="5">
        <v>584.90128000000004</v>
      </c>
      <c r="G712" s="5">
        <v>594.98406999999997</v>
      </c>
      <c r="H712" s="6">
        <f t="shared" si="45"/>
        <v>1.7238447486386033E-2</v>
      </c>
      <c r="I712" s="5">
        <v>370.92363999999998</v>
      </c>
      <c r="J712" s="6">
        <f t="shared" si="46"/>
        <v>0.60406079806614654</v>
      </c>
      <c r="K712" s="5">
        <v>2437.7912299999998</v>
      </c>
      <c r="L712" s="5">
        <v>2433.7447999999999</v>
      </c>
      <c r="M712" s="6">
        <f t="shared" si="47"/>
        <v>-1.6598755259283893E-3</v>
      </c>
    </row>
    <row r="713" spans="1:13" x14ac:dyDescent="0.2">
      <c r="A713" s="1" t="s">
        <v>26</v>
      </c>
      <c r="B713" s="1" t="s">
        <v>65</v>
      </c>
      <c r="C713" s="5">
        <v>0</v>
      </c>
      <c r="D713" s="5">
        <v>0</v>
      </c>
      <c r="E713" s="6" t="str">
        <f t="shared" si="44"/>
        <v/>
      </c>
      <c r="F713" s="5">
        <v>11.287459999999999</v>
      </c>
      <c r="G713" s="5">
        <v>26.002130000000001</v>
      </c>
      <c r="H713" s="6">
        <f t="shared" si="45"/>
        <v>1.3036298688987604</v>
      </c>
      <c r="I713" s="5">
        <v>6.7825300000000004</v>
      </c>
      <c r="J713" s="6">
        <f t="shared" si="46"/>
        <v>2.8336918524503392</v>
      </c>
      <c r="K713" s="5">
        <v>52.336419999999997</v>
      </c>
      <c r="L713" s="5">
        <v>40.489229999999999</v>
      </c>
      <c r="M713" s="6">
        <f t="shared" si="47"/>
        <v>-0.22636607547860554</v>
      </c>
    </row>
    <row r="714" spans="1:13" x14ac:dyDescent="0.2">
      <c r="A714" s="1" t="s">
        <v>27</v>
      </c>
      <c r="B714" s="1" t="s">
        <v>65</v>
      </c>
      <c r="C714" s="5">
        <v>0</v>
      </c>
      <c r="D714" s="5">
        <v>130.61870999999999</v>
      </c>
      <c r="E714" s="6" t="str">
        <f t="shared" si="44"/>
        <v/>
      </c>
      <c r="F714" s="5">
        <v>3846.39309</v>
      </c>
      <c r="G714" s="5">
        <v>4267.4795199999999</v>
      </c>
      <c r="H714" s="6">
        <f t="shared" si="45"/>
        <v>0.10947566204160375</v>
      </c>
      <c r="I714" s="5">
        <v>3902.4448400000001</v>
      </c>
      <c r="J714" s="6">
        <f t="shared" si="46"/>
        <v>9.3539997352018789E-2</v>
      </c>
      <c r="K714" s="5">
        <v>19174.45102</v>
      </c>
      <c r="L714" s="5">
        <v>22744.75488</v>
      </c>
      <c r="M714" s="6">
        <f t="shared" si="47"/>
        <v>0.18620109938354834</v>
      </c>
    </row>
    <row r="715" spans="1:13" x14ac:dyDescent="0.2">
      <c r="A715" s="1" t="s">
        <v>28</v>
      </c>
      <c r="B715" s="1" t="s">
        <v>65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187.5</v>
      </c>
      <c r="H715" s="6" t="str">
        <f t="shared" si="45"/>
        <v/>
      </c>
      <c r="I715" s="5">
        <v>120.78</v>
      </c>
      <c r="J715" s="6">
        <f t="shared" si="46"/>
        <v>0.55240933929458524</v>
      </c>
      <c r="K715" s="5">
        <v>0</v>
      </c>
      <c r="L715" s="5">
        <v>370.28</v>
      </c>
      <c r="M715" s="6" t="str">
        <f t="shared" si="47"/>
        <v/>
      </c>
    </row>
    <row r="716" spans="1:13" x14ac:dyDescent="0.2">
      <c r="A716" s="1" t="s">
        <v>30</v>
      </c>
      <c r="B716" s="1" t="s">
        <v>65</v>
      </c>
      <c r="C716" s="5">
        <v>0</v>
      </c>
      <c r="D716" s="5">
        <v>0</v>
      </c>
      <c r="E716" s="6" t="str">
        <f t="shared" si="44"/>
        <v/>
      </c>
      <c r="F716" s="5">
        <v>83.815820000000002</v>
      </c>
      <c r="G716" s="5">
        <v>98.238370000000003</v>
      </c>
      <c r="H716" s="6">
        <f t="shared" si="45"/>
        <v>0.17207431723509958</v>
      </c>
      <c r="I716" s="5">
        <v>0.80356000000000005</v>
      </c>
      <c r="J716" s="6">
        <f t="shared" si="46"/>
        <v>121.25393250037334</v>
      </c>
      <c r="K716" s="5">
        <v>196.14440999999999</v>
      </c>
      <c r="L716" s="5">
        <v>339.88364000000001</v>
      </c>
      <c r="M716" s="6">
        <f t="shared" si="47"/>
        <v>0.7328234844928796</v>
      </c>
    </row>
    <row r="717" spans="1:13" x14ac:dyDescent="0.2">
      <c r="A717" s="1" t="s">
        <v>31</v>
      </c>
      <c r="B717" s="1" t="s">
        <v>65</v>
      </c>
      <c r="C717" s="5">
        <v>0</v>
      </c>
      <c r="D717" s="5">
        <v>0</v>
      </c>
      <c r="E717" s="6" t="str">
        <f t="shared" si="44"/>
        <v/>
      </c>
      <c r="F717" s="5">
        <v>4.9318200000000001</v>
      </c>
      <c r="G717" s="5">
        <v>5.2686999999999999</v>
      </c>
      <c r="H717" s="6">
        <f t="shared" si="45"/>
        <v>6.8307440255321428E-2</v>
      </c>
      <c r="I717" s="5">
        <v>5.2226400000000002</v>
      </c>
      <c r="J717" s="6">
        <f t="shared" si="46"/>
        <v>8.8192944564433606E-3</v>
      </c>
      <c r="K717" s="5">
        <v>21.114879999999999</v>
      </c>
      <c r="L717" s="5">
        <v>32.23865</v>
      </c>
      <c r="M717" s="6">
        <f t="shared" si="47"/>
        <v>0.52682136957444237</v>
      </c>
    </row>
    <row r="718" spans="1:13" x14ac:dyDescent="0.2">
      <c r="A718" s="1" t="s">
        <v>32</v>
      </c>
      <c r="B718" s="1" t="s">
        <v>65</v>
      </c>
      <c r="C718" s="5">
        <v>0</v>
      </c>
      <c r="D718" s="5">
        <v>0</v>
      </c>
      <c r="E718" s="6" t="str">
        <f t="shared" si="44"/>
        <v/>
      </c>
      <c r="F718" s="5">
        <v>0</v>
      </c>
      <c r="G718" s="5">
        <v>0</v>
      </c>
      <c r="H718" s="6" t="str">
        <f t="shared" si="45"/>
        <v/>
      </c>
      <c r="I718" s="5">
        <v>0</v>
      </c>
      <c r="J718" s="6" t="str">
        <f t="shared" si="46"/>
        <v/>
      </c>
      <c r="K718" s="5">
        <v>0</v>
      </c>
      <c r="L718" s="5">
        <v>17.348109999999998</v>
      </c>
      <c r="M718" s="6" t="str">
        <f t="shared" si="47"/>
        <v/>
      </c>
    </row>
    <row r="719" spans="1:13" x14ac:dyDescent="0.2">
      <c r="A719" s="2" t="s">
        <v>33</v>
      </c>
      <c r="B719" s="2" t="s">
        <v>65</v>
      </c>
      <c r="C719" s="7">
        <v>0</v>
      </c>
      <c r="D719" s="7">
        <v>3735.8625099999999</v>
      </c>
      <c r="E719" s="8" t="str">
        <f t="shared" si="44"/>
        <v/>
      </c>
      <c r="F719" s="7">
        <v>67086.418850000002</v>
      </c>
      <c r="G719" s="7">
        <v>74684.518689999997</v>
      </c>
      <c r="H719" s="8">
        <f t="shared" si="45"/>
        <v>0.11325839074804023</v>
      </c>
      <c r="I719" s="7">
        <v>71823.325670000006</v>
      </c>
      <c r="J719" s="8">
        <f t="shared" si="46"/>
        <v>3.9836543258189527E-2</v>
      </c>
      <c r="K719" s="7">
        <v>348433.01217</v>
      </c>
      <c r="L719" s="7">
        <v>354707.87732999999</v>
      </c>
      <c r="M719" s="8">
        <f t="shared" si="47"/>
        <v>1.8008813576305238E-2</v>
      </c>
    </row>
    <row r="720" spans="1:13" x14ac:dyDescent="0.2">
      <c r="A720" s="1" t="s">
        <v>7</v>
      </c>
      <c r="B720" s="1" t="s">
        <v>66</v>
      </c>
      <c r="C720" s="5">
        <v>0</v>
      </c>
      <c r="D720" s="5">
        <v>516.26698999999996</v>
      </c>
      <c r="E720" s="6" t="str">
        <f t="shared" si="44"/>
        <v/>
      </c>
      <c r="F720" s="5">
        <v>19194.037079999998</v>
      </c>
      <c r="G720" s="5">
        <v>13610.4948</v>
      </c>
      <c r="H720" s="6">
        <f t="shared" si="45"/>
        <v>-0.29089983814910914</v>
      </c>
      <c r="I720" s="5">
        <v>13811.11339</v>
      </c>
      <c r="J720" s="6">
        <f t="shared" si="46"/>
        <v>-1.4525881030363452E-2</v>
      </c>
      <c r="K720" s="5">
        <v>96187.817999999999</v>
      </c>
      <c r="L720" s="5">
        <v>70772.768349999998</v>
      </c>
      <c r="M720" s="6">
        <f t="shared" si="47"/>
        <v>-0.26422316441360594</v>
      </c>
    </row>
    <row r="721" spans="1:13" x14ac:dyDescent="0.2">
      <c r="A721" s="1" t="s">
        <v>9</v>
      </c>
      <c r="B721" s="1" t="s">
        <v>66</v>
      </c>
      <c r="C721" s="5">
        <v>0</v>
      </c>
      <c r="D721" s="5">
        <v>71.582350000000005</v>
      </c>
      <c r="E721" s="6" t="str">
        <f t="shared" si="44"/>
        <v/>
      </c>
      <c r="F721" s="5">
        <v>4195.8638799999999</v>
      </c>
      <c r="G721" s="5">
        <v>5320.3010599999998</v>
      </c>
      <c r="H721" s="6">
        <f t="shared" si="45"/>
        <v>0.26798704918902172</v>
      </c>
      <c r="I721" s="5">
        <v>5453.5897599999998</v>
      </c>
      <c r="J721" s="6">
        <f t="shared" si="46"/>
        <v>-2.4440543910658974E-2</v>
      </c>
      <c r="K721" s="5">
        <v>21493.041659999999</v>
      </c>
      <c r="L721" s="5">
        <v>30493.188959999999</v>
      </c>
      <c r="M721" s="6">
        <f t="shared" si="47"/>
        <v>0.41874702717158363</v>
      </c>
    </row>
    <row r="722" spans="1:13" x14ac:dyDescent="0.2">
      <c r="A722" s="1" t="s">
        <v>10</v>
      </c>
      <c r="B722" s="1" t="s">
        <v>66</v>
      </c>
      <c r="C722" s="5">
        <v>0</v>
      </c>
      <c r="D722" s="5">
        <v>114.75837</v>
      </c>
      <c r="E722" s="6" t="str">
        <f t="shared" si="44"/>
        <v/>
      </c>
      <c r="F722" s="5">
        <v>4303.1456600000001</v>
      </c>
      <c r="G722" s="5">
        <v>4515.3506600000001</v>
      </c>
      <c r="H722" s="6">
        <f t="shared" si="45"/>
        <v>4.9313924455905989E-2</v>
      </c>
      <c r="I722" s="5">
        <v>4359.9675500000003</v>
      </c>
      <c r="J722" s="6">
        <f t="shared" si="46"/>
        <v>3.5638593227603099E-2</v>
      </c>
      <c r="K722" s="5">
        <v>20188.959490000001</v>
      </c>
      <c r="L722" s="5">
        <v>19409.300729999999</v>
      </c>
      <c r="M722" s="6">
        <f t="shared" si="47"/>
        <v>-3.8618075408303421E-2</v>
      </c>
    </row>
    <row r="723" spans="1:13" x14ac:dyDescent="0.2">
      <c r="A723" s="1" t="s">
        <v>11</v>
      </c>
      <c r="B723" s="1" t="s">
        <v>66</v>
      </c>
      <c r="C723" s="5">
        <v>0</v>
      </c>
      <c r="D723" s="5">
        <v>247.72505000000001</v>
      </c>
      <c r="E723" s="6" t="str">
        <f t="shared" si="44"/>
        <v/>
      </c>
      <c r="F723" s="5">
        <v>13137.28145</v>
      </c>
      <c r="G723" s="5">
        <v>11700.2227</v>
      </c>
      <c r="H723" s="6">
        <f t="shared" si="45"/>
        <v>-0.10938783305125888</v>
      </c>
      <c r="I723" s="5">
        <v>14984.71888</v>
      </c>
      <c r="J723" s="6">
        <f t="shared" si="46"/>
        <v>-0.21918970961702822</v>
      </c>
      <c r="K723" s="5">
        <v>58585.606740000003</v>
      </c>
      <c r="L723" s="5">
        <v>56902.427170000003</v>
      </c>
      <c r="M723" s="6">
        <f t="shared" si="47"/>
        <v>-2.8730257543800208E-2</v>
      </c>
    </row>
    <row r="724" spans="1:13" x14ac:dyDescent="0.2">
      <c r="A724" s="1" t="s">
        <v>12</v>
      </c>
      <c r="B724" s="1" t="s">
        <v>66</v>
      </c>
      <c r="C724" s="5">
        <v>0</v>
      </c>
      <c r="D724" s="5">
        <v>0</v>
      </c>
      <c r="E724" s="6" t="str">
        <f t="shared" si="44"/>
        <v/>
      </c>
      <c r="F724" s="5">
        <v>14.629110000000001</v>
      </c>
      <c r="G724" s="5">
        <v>8.1583500000000004</v>
      </c>
      <c r="H724" s="6">
        <f t="shared" si="45"/>
        <v>-0.44232082471182455</v>
      </c>
      <c r="I724" s="5">
        <v>7.7382200000000001</v>
      </c>
      <c r="J724" s="6">
        <f t="shared" si="46"/>
        <v>5.4292847709163095E-2</v>
      </c>
      <c r="K724" s="5">
        <v>296.20364999999998</v>
      </c>
      <c r="L724" s="5">
        <v>100.75306999999999</v>
      </c>
      <c r="M724" s="6">
        <f t="shared" si="47"/>
        <v>-0.65985203085782373</v>
      </c>
    </row>
    <row r="725" spans="1:13" x14ac:dyDescent="0.2">
      <c r="A725" s="1" t="s">
        <v>13</v>
      </c>
      <c r="B725" s="1" t="s">
        <v>66</v>
      </c>
      <c r="C725" s="5">
        <v>0</v>
      </c>
      <c r="D725" s="5">
        <v>169.65944999999999</v>
      </c>
      <c r="E725" s="6" t="str">
        <f t="shared" si="44"/>
        <v/>
      </c>
      <c r="F725" s="5">
        <v>2027.29378</v>
      </c>
      <c r="G725" s="5">
        <v>2947.9577800000002</v>
      </c>
      <c r="H725" s="6">
        <f t="shared" si="45"/>
        <v>0.4541344767505775</v>
      </c>
      <c r="I725" s="5">
        <v>1958.43714</v>
      </c>
      <c r="J725" s="6">
        <f t="shared" si="46"/>
        <v>0.50526035265037916</v>
      </c>
      <c r="K725" s="5">
        <v>12412.890520000001</v>
      </c>
      <c r="L725" s="5">
        <v>9759.1177599999992</v>
      </c>
      <c r="M725" s="6">
        <f t="shared" si="47"/>
        <v>-0.21379168338947063</v>
      </c>
    </row>
    <row r="726" spans="1:13" x14ac:dyDescent="0.2">
      <c r="A726" s="1" t="s">
        <v>14</v>
      </c>
      <c r="B726" s="1" t="s">
        <v>66</v>
      </c>
      <c r="C726" s="5">
        <v>0</v>
      </c>
      <c r="D726" s="5">
        <v>0</v>
      </c>
      <c r="E726" s="6" t="str">
        <f t="shared" si="44"/>
        <v/>
      </c>
      <c r="F726" s="5">
        <v>28.60726</v>
      </c>
      <c r="G726" s="5">
        <v>545.72217999999998</v>
      </c>
      <c r="H726" s="6">
        <f t="shared" si="45"/>
        <v>18.076352646146468</v>
      </c>
      <c r="I726" s="5">
        <v>489.12988000000001</v>
      </c>
      <c r="J726" s="6">
        <f t="shared" si="46"/>
        <v>0.11569994456278154</v>
      </c>
      <c r="K726" s="5">
        <v>4842.3569699999998</v>
      </c>
      <c r="L726" s="5">
        <v>2777.8248699999999</v>
      </c>
      <c r="M726" s="6">
        <f t="shared" si="47"/>
        <v>-0.42634859693129978</v>
      </c>
    </row>
    <row r="727" spans="1:13" x14ac:dyDescent="0.2">
      <c r="A727" s="1" t="s">
        <v>15</v>
      </c>
      <c r="B727" s="1" t="s">
        <v>66</v>
      </c>
      <c r="C727" s="5">
        <v>0</v>
      </c>
      <c r="D727" s="5">
        <v>0</v>
      </c>
      <c r="E727" s="6" t="str">
        <f t="shared" si="44"/>
        <v/>
      </c>
      <c r="F727" s="5">
        <v>0</v>
      </c>
      <c r="G727" s="5">
        <v>0</v>
      </c>
      <c r="H727" s="6" t="str">
        <f t="shared" si="45"/>
        <v/>
      </c>
      <c r="I727" s="5">
        <v>2.6264400000000001</v>
      </c>
      <c r="J727" s="6">
        <f t="shared" si="46"/>
        <v>-1</v>
      </c>
      <c r="K727" s="5">
        <v>0</v>
      </c>
      <c r="L727" s="5">
        <v>2.9200400000000002</v>
      </c>
      <c r="M727" s="6" t="str">
        <f t="shared" si="47"/>
        <v/>
      </c>
    </row>
    <row r="728" spans="1:13" x14ac:dyDescent="0.2">
      <c r="A728" s="1" t="s">
        <v>16</v>
      </c>
      <c r="B728" s="1" t="s">
        <v>66</v>
      </c>
      <c r="C728" s="5">
        <v>0</v>
      </c>
      <c r="D728" s="5">
        <v>5061.10671</v>
      </c>
      <c r="E728" s="6" t="str">
        <f t="shared" si="44"/>
        <v/>
      </c>
      <c r="F728" s="5">
        <v>114504.10446</v>
      </c>
      <c r="G728" s="5">
        <v>112750.70630000001</v>
      </c>
      <c r="H728" s="6">
        <f t="shared" si="45"/>
        <v>-1.5312972126798385E-2</v>
      </c>
      <c r="I728" s="5">
        <v>114829.55989</v>
      </c>
      <c r="J728" s="6">
        <f t="shared" si="46"/>
        <v>-1.8103819190732895E-2</v>
      </c>
      <c r="K728" s="5">
        <v>544920.01326000004</v>
      </c>
      <c r="L728" s="5">
        <v>534384.97306999995</v>
      </c>
      <c r="M728" s="6">
        <f t="shared" si="47"/>
        <v>-1.9333186401016778E-2</v>
      </c>
    </row>
    <row r="729" spans="1:13" x14ac:dyDescent="0.2">
      <c r="A729" s="1" t="s">
        <v>17</v>
      </c>
      <c r="B729" s="1" t="s">
        <v>66</v>
      </c>
      <c r="C729" s="5">
        <v>0</v>
      </c>
      <c r="D729" s="5">
        <v>251.74979999999999</v>
      </c>
      <c r="E729" s="6" t="str">
        <f t="shared" si="44"/>
        <v/>
      </c>
      <c r="F729" s="5">
        <v>11972.7556</v>
      </c>
      <c r="G729" s="5">
        <v>7864.01433</v>
      </c>
      <c r="H729" s="6">
        <f t="shared" si="45"/>
        <v>-0.34317423718229079</v>
      </c>
      <c r="I729" s="5">
        <v>7464.2941499999997</v>
      </c>
      <c r="J729" s="6">
        <f t="shared" si="46"/>
        <v>5.355096837924056E-2</v>
      </c>
      <c r="K729" s="5">
        <v>53672.219279999998</v>
      </c>
      <c r="L729" s="5">
        <v>48866.20635</v>
      </c>
      <c r="M729" s="6">
        <f t="shared" si="47"/>
        <v>-8.954377133033653E-2</v>
      </c>
    </row>
    <row r="730" spans="1:13" x14ac:dyDescent="0.2">
      <c r="A730" s="1" t="s">
        <v>18</v>
      </c>
      <c r="B730" s="1" t="s">
        <v>66</v>
      </c>
      <c r="C730" s="5">
        <v>0</v>
      </c>
      <c r="D730" s="5">
        <v>5044.9478799999997</v>
      </c>
      <c r="E730" s="6" t="str">
        <f t="shared" si="44"/>
        <v/>
      </c>
      <c r="F730" s="5">
        <v>139008.57298</v>
      </c>
      <c r="G730" s="5">
        <v>132312.56399</v>
      </c>
      <c r="H730" s="6">
        <f t="shared" si="45"/>
        <v>-4.8169755623370114E-2</v>
      </c>
      <c r="I730" s="5">
        <v>132214.56271</v>
      </c>
      <c r="J730" s="6">
        <f t="shared" si="46"/>
        <v>7.4122908998264236E-4</v>
      </c>
      <c r="K730" s="5">
        <v>669070.13465000002</v>
      </c>
      <c r="L730" s="5">
        <v>681811.76509</v>
      </c>
      <c r="M730" s="6">
        <f t="shared" si="47"/>
        <v>1.9043788954449914E-2</v>
      </c>
    </row>
    <row r="731" spans="1:13" x14ac:dyDescent="0.2">
      <c r="A731" s="1" t="s">
        <v>19</v>
      </c>
      <c r="B731" s="1" t="s">
        <v>66</v>
      </c>
      <c r="C731" s="5">
        <v>0</v>
      </c>
      <c r="D731" s="5">
        <v>197.24437</v>
      </c>
      <c r="E731" s="6" t="str">
        <f t="shared" si="44"/>
        <v/>
      </c>
      <c r="F731" s="5">
        <v>3628.25198</v>
      </c>
      <c r="G731" s="5">
        <v>7560.3326500000003</v>
      </c>
      <c r="H731" s="6">
        <f t="shared" si="45"/>
        <v>1.0837396883333335</v>
      </c>
      <c r="I731" s="5">
        <v>7438.0369300000002</v>
      </c>
      <c r="J731" s="6">
        <f t="shared" si="46"/>
        <v>1.6441935036211275E-2</v>
      </c>
      <c r="K731" s="5">
        <v>16391.167710000002</v>
      </c>
      <c r="L731" s="5">
        <v>35291.646050000003</v>
      </c>
      <c r="M731" s="6">
        <f t="shared" si="47"/>
        <v>1.1530891925697953</v>
      </c>
    </row>
    <row r="732" spans="1:13" x14ac:dyDescent="0.2">
      <c r="A732" s="1" t="s">
        <v>20</v>
      </c>
      <c r="B732" s="1" t="s">
        <v>66</v>
      </c>
      <c r="C732" s="5">
        <v>0</v>
      </c>
      <c r="D732" s="5">
        <v>2646.8932399999999</v>
      </c>
      <c r="E732" s="6" t="str">
        <f t="shared" si="44"/>
        <v/>
      </c>
      <c r="F732" s="5">
        <v>61234.091280000001</v>
      </c>
      <c r="G732" s="5">
        <v>53838.00258</v>
      </c>
      <c r="H732" s="6">
        <f t="shared" si="45"/>
        <v>-0.12078384026604605</v>
      </c>
      <c r="I732" s="5">
        <v>62071.201489999999</v>
      </c>
      <c r="J732" s="6">
        <f t="shared" si="46"/>
        <v>-0.1326412041714129</v>
      </c>
      <c r="K732" s="5">
        <v>276015.12273</v>
      </c>
      <c r="L732" s="5">
        <v>272682.67791999999</v>
      </c>
      <c r="M732" s="6">
        <f t="shared" si="47"/>
        <v>-1.2073413866021565E-2</v>
      </c>
    </row>
    <row r="733" spans="1:13" x14ac:dyDescent="0.2">
      <c r="A733" s="1" t="s">
        <v>21</v>
      </c>
      <c r="B733" s="1" t="s">
        <v>66</v>
      </c>
      <c r="C733" s="5">
        <v>0</v>
      </c>
      <c r="D733" s="5">
        <v>77.755030000000005</v>
      </c>
      <c r="E733" s="6" t="str">
        <f t="shared" si="44"/>
        <v/>
      </c>
      <c r="F733" s="5">
        <v>6365.20453</v>
      </c>
      <c r="G733" s="5">
        <v>8927.60952</v>
      </c>
      <c r="H733" s="6">
        <f t="shared" si="45"/>
        <v>0.40256443888378879</v>
      </c>
      <c r="I733" s="5">
        <v>9775.9450799999995</v>
      </c>
      <c r="J733" s="6">
        <f t="shared" si="46"/>
        <v>-8.6777856571182754E-2</v>
      </c>
      <c r="K733" s="5">
        <v>36322.485910000003</v>
      </c>
      <c r="L733" s="5">
        <v>51749.222979999999</v>
      </c>
      <c r="M733" s="6">
        <f t="shared" si="47"/>
        <v>0.42471589384670483</v>
      </c>
    </row>
    <row r="734" spans="1:13" x14ac:dyDescent="0.2">
      <c r="A734" s="1" t="s">
        <v>22</v>
      </c>
      <c r="B734" s="1" t="s">
        <v>66</v>
      </c>
      <c r="C734" s="5">
        <v>0</v>
      </c>
      <c r="D734" s="5">
        <v>9.4545999999999992</v>
      </c>
      <c r="E734" s="6" t="str">
        <f t="shared" si="44"/>
        <v/>
      </c>
      <c r="F734" s="5">
        <v>443.08335</v>
      </c>
      <c r="G734" s="5">
        <v>420.57585</v>
      </c>
      <c r="H734" s="6">
        <f t="shared" si="45"/>
        <v>-5.0797440255879622E-2</v>
      </c>
      <c r="I734" s="5">
        <v>319.94319000000002</v>
      </c>
      <c r="J734" s="6">
        <f t="shared" si="46"/>
        <v>0.31453290191924377</v>
      </c>
      <c r="K734" s="5">
        <v>2120.0763099999999</v>
      </c>
      <c r="L734" s="5">
        <v>2116.5150800000001</v>
      </c>
      <c r="M734" s="6">
        <f t="shared" si="47"/>
        <v>-1.6797650080810911E-3</v>
      </c>
    </row>
    <row r="735" spans="1:13" x14ac:dyDescent="0.2">
      <c r="A735" s="1" t="s">
        <v>23</v>
      </c>
      <c r="B735" s="1" t="s">
        <v>66</v>
      </c>
      <c r="C735" s="5">
        <v>0</v>
      </c>
      <c r="D735" s="5">
        <v>256.30128000000002</v>
      </c>
      <c r="E735" s="6" t="str">
        <f t="shared" si="44"/>
        <v/>
      </c>
      <c r="F735" s="5">
        <v>4830.3539199999996</v>
      </c>
      <c r="G735" s="5">
        <v>5660.5207399999999</v>
      </c>
      <c r="H735" s="6">
        <f t="shared" si="45"/>
        <v>0.17186459496533124</v>
      </c>
      <c r="I735" s="5">
        <v>11655.957200000001</v>
      </c>
      <c r="J735" s="6">
        <f t="shared" si="46"/>
        <v>-0.51436671884828133</v>
      </c>
      <c r="K735" s="5">
        <v>27052.035449999999</v>
      </c>
      <c r="L735" s="5">
        <v>33372.15352</v>
      </c>
      <c r="M735" s="6">
        <f t="shared" si="47"/>
        <v>0.23362818970429822</v>
      </c>
    </row>
    <row r="736" spans="1:13" x14ac:dyDescent="0.2">
      <c r="A736" s="1" t="s">
        <v>24</v>
      </c>
      <c r="B736" s="1" t="s">
        <v>66</v>
      </c>
      <c r="C736" s="5">
        <v>0</v>
      </c>
      <c r="D736" s="5">
        <v>250.95048</v>
      </c>
      <c r="E736" s="6" t="str">
        <f t="shared" si="44"/>
        <v/>
      </c>
      <c r="F736" s="5">
        <v>9505.1730900000002</v>
      </c>
      <c r="G736" s="5">
        <v>8978.1180999999997</v>
      </c>
      <c r="H736" s="6">
        <f t="shared" si="45"/>
        <v>-5.5449278514927092E-2</v>
      </c>
      <c r="I736" s="5">
        <v>12866.56393</v>
      </c>
      <c r="J736" s="6">
        <f t="shared" si="46"/>
        <v>-0.30221322888961855</v>
      </c>
      <c r="K736" s="5">
        <v>50941.257790000003</v>
      </c>
      <c r="L736" s="5">
        <v>56262.401859999998</v>
      </c>
      <c r="M736" s="6">
        <f t="shared" si="47"/>
        <v>0.10445647203953734</v>
      </c>
    </row>
    <row r="737" spans="1:13" x14ac:dyDescent="0.2">
      <c r="A737" s="1" t="s">
        <v>25</v>
      </c>
      <c r="B737" s="1" t="s">
        <v>66</v>
      </c>
      <c r="C737" s="5">
        <v>0</v>
      </c>
      <c r="D737" s="5">
        <v>647.77764999999999</v>
      </c>
      <c r="E737" s="6" t="str">
        <f t="shared" si="44"/>
        <v/>
      </c>
      <c r="F737" s="5">
        <v>15110.70097</v>
      </c>
      <c r="G737" s="5">
        <v>21740.50001</v>
      </c>
      <c r="H737" s="6">
        <f t="shared" si="45"/>
        <v>0.43874860955573536</v>
      </c>
      <c r="I737" s="5">
        <v>23484.962640000002</v>
      </c>
      <c r="J737" s="6">
        <f t="shared" si="46"/>
        <v>-7.427998318501905E-2</v>
      </c>
      <c r="K737" s="5">
        <v>81014.503580000004</v>
      </c>
      <c r="L737" s="5">
        <v>98162.407699999996</v>
      </c>
      <c r="M737" s="6">
        <f t="shared" si="47"/>
        <v>0.21166462006481135</v>
      </c>
    </row>
    <row r="738" spans="1:13" x14ac:dyDescent="0.2">
      <c r="A738" s="1" t="s">
        <v>26</v>
      </c>
      <c r="B738" s="1" t="s">
        <v>66</v>
      </c>
      <c r="C738" s="5">
        <v>0</v>
      </c>
      <c r="D738" s="5">
        <v>0</v>
      </c>
      <c r="E738" s="6" t="str">
        <f t="shared" si="44"/>
        <v/>
      </c>
      <c r="F738" s="5">
        <v>278.70022999999998</v>
      </c>
      <c r="G738" s="5">
        <v>0</v>
      </c>
      <c r="H738" s="6">
        <f t="shared" si="45"/>
        <v>-1</v>
      </c>
      <c r="I738" s="5">
        <v>0</v>
      </c>
      <c r="J738" s="6" t="str">
        <f t="shared" si="46"/>
        <v/>
      </c>
      <c r="K738" s="5">
        <v>533.54147999999998</v>
      </c>
      <c r="L738" s="5">
        <v>13.27675</v>
      </c>
      <c r="M738" s="6">
        <f t="shared" si="47"/>
        <v>-0.9751158054290362</v>
      </c>
    </row>
    <row r="739" spans="1:13" x14ac:dyDescent="0.2">
      <c r="A739" s="1" t="s">
        <v>27</v>
      </c>
      <c r="B739" s="1" t="s">
        <v>66</v>
      </c>
      <c r="C739" s="5">
        <v>0</v>
      </c>
      <c r="D739" s="5">
        <v>47.196739999999998</v>
      </c>
      <c r="E739" s="6" t="str">
        <f t="shared" si="44"/>
        <v/>
      </c>
      <c r="F739" s="5">
        <v>1567.8246799999999</v>
      </c>
      <c r="G739" s="5">
        <v>1213.7445600000001</v>
      </c>
      <c r="H739" s="6">
        <f t="shared" si="45"/>
        <v>-0.22584165469317641</v>
      </c>
      <c r="I739" s="5">
        <v>1913.1036799999999</v>
      </c>
      <c r="J739" s="6">
        <f t="shared" si="46"/>
        <v>-0.36556258153243415</v>
      </c>
      <c r="K739" s="5">
        <v>8458.0614000000005</v>
      </c>
      <c r="L739" s="5">
        <v>9481.9650099999999</v>
      </c>
      <c r="M739" s="6">
        <f t="shared" si="47"/>
        <v>0.12105653548459694</v>
      </c>
    </row>
    <row r="740" spans="1:13" x14ac:dyDescent="0.2">
      <c r="A740" s="1" t="s">
        <v>28</v>
      </c>
      <c r="B740" s="1" t="s">
        <v>66</v>
      </c>
      <c r="C740" s="5">
        <v>0</v>
      </c>
      <c r="D740" s="5">
        <v>83.853999999999999</v>
      </c>
      <c r="E740" s="6" t="str">
        <f t="shared" si="44"/>
        <v/>
      </c>
      <c r="F740" s="5">
        <v>1191.6409799999999</v>
      </c>
      <c r="G740" s="5">
        <v>2715.96434</v>
      </c>
      <c r="H740" s="6">
        <f t="shared" si="45"/>
        <v>1.2791800429689824</v>
      </c>
      <c r="I740" s="5">
        <v>2563.6928800000001</v>
      </c>
      <c r="J740" s="6">
        <f t="shared" si="46"/>
        <v>5.9395359400459924E-2</v>
      </c>
      <c r="K740" s="5">
        <v>20557.836050000002</v>
      </c>
      <c r="L740" s="5">
        <v>13176.35715</v>
      </c>
      <c r="M740" s="6">
        <f t="shared" si="47"/>
        <v>-0.35905913842522352</v>
      </c>
    </row>
    <row r="741" spans="1:13" x14ac:dyDescent="0.2">
      <c r="A741" s="1" t="s">
        <v>29</v>
      </c>
      <c r="B741" s="1" t="s">
        <v>66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0</v>
      </c>
      <c r="H741" s="6" t="str">
        <f t="shared" si="45"/>
        <v/>
      </c>
      <c r="I741" s="5">
        <v>0</v>
      </c>
      <c r="J741" s="6" t="str">
        <f t="shared" si="46"/>
        <v/>
      </c>
      <c r="K741" s="5">
        <v>21.552409999999998</v>
      </c>
      <c r="L741" s="5">
        <v>551.15932999999995</v>
      </c>
      <c r="M741" s="6">
        <f t="shared" si="47"/>
        <v>24.572979077513835</v>
      </c>
    </row>
    <row r="742" spans="1:13" x14ac:dyDescent="0.2">
      <c r="A742" s="1" t="s">
        <v>30</v>
      </c>
      <c r="B742" s="1" t="s">
        <v>66</v>
      </c>
      <c r="C742" s="5">
        <v>0</v>
      </c>
      <c r="D742" s="5">
        <v>5977.6837599999999</v>
      </c>
      <c r="E742" s="6" t="str">
        <f t="shared" si="44"/>
        <v/>
      </c>
      <c r="F742" s="5">
        <v>105654.76221</v>
      </c>
      <c r="G742" s="5">
        <v>112917.29085999999</v>
      </c>
      <c r="H742" s="6">
        <f t="shared" si="45"/>
        <v>6.8738299136625214E-2</v>
      </c>
      <c r="I742" s="5">
        <v>106163.71339</v>
      </c>
      <c r="J742" s="6">
        <f t="shared" si="46"/>
        <v>6.3614744194094186E-2</v>
      </c>
      <c r="K742" s="5">
        <v>541125.38433000003</v>
      </c>
      <c r="L742" s="5">
        <v>549912.42163</v>
      </c>
      <c r="M742" s="6">
        <f t="shared" si="47"/>
        <v>1.6238449635623153E-2</v>
      </c>
    </row>
    <row r="743" spans="1:13" x14ac:dyDescent="0.2">
      <c r="A743" s="1" t="s">
        <v>35</v>
      </c>
      <c r="B743" s="1" t="s">
        <v>66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57.870570000000001</v>
      </c>
      <c r="L743" s="5">
        <v>0</v>
      </c>
      <c r="M743" s="6">
        <f t="shared" si="47"/>
        <v>-1</v>
      </c>
    </row>
    <row r="744" spans="1:13" x14ac:dyDescent="0.2">
      <c r="A744" s="1" t="s">
        <v>31</v>
      </c>
      <c r="B744" s="1" t="s">
        <v>66</v>
      </c>
      <c r="C744" s="5">
        <v>0</v>
      </c>
      <c r="D744" s="5">
        <v>0</v>
      </c>
      <c r="E744" s="6" t="str">
        <f t="shared" si="44"/>
        <v/>
      </c>
      <c r="F744" s="5">
        <v>77.205699999999993</v>
      </c>
      <c r="G744" s="5">
        <v>44.190269999999998</v>
      </c>
      <c r="H744" s="6">
        <f t="shared" si="45"/>
        <v>-0.42762943668666953</v>
      </c>
      <c r="I744" s="5">
        <v>19.080760000000001</v>
      </c>
      <c r="J744" s="6">
        <f t="shared" si="46"/>
        <v>1.3159596368278828</v>
      </c>
      <c r="K744" s="5">
        <v>440.06115999999997</v>
      </c>
      <c r="L744" s="5">
        <v>421.31446</v>
      </c>
      <c r="M744" s="6">
        <f t="shared" si="47"/>
        <v>-4.2600214933760538E-2</v>
      </c>
    </row>
    <row r="745" spans="1:13" x14ac:dyDescent="0.2">
      <c r="A745" s="1" t="s">
        <v>32</v>
      </c>
      <c r="B745" s="1" t="s">
        <v>66</v>
      </c>
      <c r="C745" s="5">
        <v>0</v>
      </c>
      <c r="D745" s="5">
        <v>151.79996</v>
      </c>
      <c r="E745" s="6" t="str">
        <f t="shared" si="44"/>
        <v/>
      </c>
      <c r="F745" s="5">
        <v>2618.0633499999999</v>
      </c>
      <c r="G745" s="5">
        <v>2038.86582</v>
      </c>
      <c r="H745" s="6">
        <f t="shared" si="45"/>
        <v>-0.22123128915119639</v>
      </c>
      <c r="I745" s="5">
        <v>1825.95938</v>
      </c>
      <c r="J745" s="6">
        <f t="shared" si="46"/>
        <v>0.11659976795321692</v>
      </c>
      <c r="K745" s="5">
        <v>11039.671200000001</v>
      </c>
      <c r="L745" s="5">
        <v>9590.8867599999994</v>
      </c>
      <c r="M745" s="6">
        <f t="shared" si="47"/>
        <v>-0.13123438313996172</v>
      </c>
    </row>
    <row r="746" spans="1:13" x14ac:dyDescent="0.2">
      <c r="A746" s="2" t="s">
        <v>33</v>
      </c>
      <c r="B746" s="2" t="s">
        <v>66</v>
      </c>
      <c r="C746" s="7">
        <v>0</v>
      </c>
      <c r="D746" s="7">
        <v>21878.661929999998</v>
      </c>
      <c r="E746" s="8" t="str">
        <f t="shared" ref="E746:E808" si="48">IF(C746=0,"",(D746/C746-1))</f>
        <v/>
      </c>
      <c r="F746" s="7">
        <v>521368.59305000002</v>
      </c>
      <c r="G746" s="7">
        <v>518229.07201</v>
      </c>
      <c r="H746" s="8">
        <f t="shared" ref="H746:H808" si="49">IF(F746=0,"",(G746/F746-1))</f>
        <v>-6.0216919121151014E-3</v>
      </c>
      <c r="I746" s="7">
        <v>536971.06654999999</v>
      </c>
      <c r="J746" s="8">
        <f t="shared" ref="J746:J808" si="50">IF(I746=0,"",(G746/I746-1))</f>
        <v>-3.4903173946439825E-2</v>
      </c>
      <c r="K746" s="7">
        <v>2557019.1351100001</v>
      </c>
      <c r="L746" s="7">
        <v>2592181.1114400001</v>
      </c>
      <c r="M746" s="8">
        <f t="shared" ref="M746:M808" si="51">IF(K746=0,"",(L746/K746-1))</f>
        <v>1.3751158858061219E-2</v>
      </c>
    </row>
    <row r="747" spans="1:13" x14ac:dyDescent="0.2">
      <c r="A747" s="1" t="s">
        <v>7</v>
      </c>
      <c r="B747" s="1" t="s">
        <v>67</v>
      </c>
      <c r="C747" s="5">
        <v>0</v>
      </c>
      <c r="D747" s="5">
        <v>0</v>
      </c>
      <c r="E747" s="6" t="str">
        <f t="shared" si="48"/>
        <v/>
      </c>
      <c r="F747" s="5">
        <v>6.5011099999999997</v>
      </c>
      <c r="G747" s="5">
        <v>0</v>
      </c>
      <c r="H747" s="6">
        <f t="shared" si="49"/>
        <v>-1</v>
      </c>
      <c r="I747" s="5">
        <v>0</v>
      </c>
      <c r="J747" s="6" t="str">
        <f t="shared" si="50"/>
        <v/>
      </c>
      <c r="K747" s="5">
        <v>20.250820000000001</v>
      </c>
      <c r="L747" s="5">
        <v>1.3841000000000001</v>
      </c>
      <c r="M747" s="6">
        <f t="shared" si="51"/>
        <v>-0.93165215038205862</v>
      </c>
    </row>
    <row r="748" spans="1:13" x14ac:dyDescent="0.2">
      <c r="A748" s="1" t="s">
        <v>9</v>
      </c>
      <c r="B748" s="1" t="s">
        <v>67</v>
      </c>
      <c r="C748" s="5">
        <v>0</v>
      </c>
      <c r="D748" s="5">
        <v>0</v>
      </c>
      <c r="E748" s="6" t="str">
        <f t="shared" si="48"/>
        <v/>
      </c>
      <c r="F748" s="5">
        <v>0</v>
      </c>
      <c r="G748" s="5">
        <v>25.385000000000002</v>
      </c>
      <c r="H748" s="6" t="str">
        <f t="shared" si="49"/>
        <v/>
      </c>
      <c r="I748" s="5">
        <v>0</v>
      </c>
      <c r="J748" s="6" t="str">
        <f t="shared" si="50"/>
        <v/>
      </c>
      <c r="K748" s="5">
        <v>38.103839999999998</v>
      </c>
      <c r="L748" s="5">
        <v>25.395</v>
      </c>
      <c r="M748" s="6">
        <f t="shared" si="51"/>
        <v>-0.33353173853343909</v>
      </c>
    </row>
    <row r="749" spans="1:13" x14ac:dyDescent="0.2">
      <c r="A749" s="1" t="s">
        <v>10</v>
      </c>
      <c r="B749" s="1" t="s">
        <v>67</v>
      </c>
      <c r="C749" s="5">
        <v>0</v>
      </c>
      <c r="D749" s="5">
        <v>0</v>
      </c>
      <c r="E749" s="6" t="str">
        <f t="shared" si="48"/>
        <v/>
      </c>
      <c r="F749" s="5">
        <v>174.00915000000001</v>
      </c>
      <c r="G749" s="5">
        <v>1.78884</v>
      </c>
      <c r="H749" s="6">
        <f t="shared" si="49"/>
        <v>-0.98971985093887305</v>
      </c>
      <c r="I749" s="5">
        <v>1.0998000000000001</v>
      </c>
      <c r="J749" s="6">
        <f t="shared" si="50"/>
        <v>0.62651391162029446</v>
      </c>
      <c r="K749" s="5">
        <v>640.04555000000005</v>
      </c>
      <c r="L749" s="5">
        <v>13.25254</v>
      </c>
      <c r="M749" s="6">
        <f t="shared" si="51"/>
        <v>-0.97929437990780499</v>
      </c>
    </row>
    <row r="750" spans="1:13" x14ac:dyDescent="0.2">
      <c r="A750" s="1" t="s">
        <v>11</v>
      </c>
      <c r="B750" s="1" t="s">
        <v>67</v>
      </c>
      <c r="C750" s="5">
        <v>0</v>
      </c>
      <c r="D750" s="5">
        <v>0</v>
      </c>
      <c r="E750" s="6" t="str">
        <f t="shared" si="48"/>
        <v/>
      </c>
      <c r="F750" s="5">
        <v>0</v>
      </c>
      <c r="G750" s="5">
        <v>0</v>
      </c>
      <c r="H750" s="6" t="str">
        <f t="shared" si="49"/>
        <v/>
      </c>
      <c r="I750" s="5">
        <v>0</v>
      </c>
      <c r="J750" s="6" t="str">
        <f t="shared" si="50"/>
        <v/>
      </c>
      <c r="K750" s="5">
        <v>0.19375000000000001</v>
      </c>
      <c r="L750" s="5">
        <v>0</v>
      </c>
      <c r="M750" s="6">
        <f t="shared" si="51"/>
        <v>-1</v>
      </c>
    </row>
    <row r="751" spans="1:13" x14ac:dyDescent="0.2">
      <c r="A751" s="1" t="s">
        <v>12</v>
      </c>
      <c r="B751" s="1" t="s">
        <v>67</v>
      </c>
      <c r="C751" s="5">
        <v>0</v>
      </c>
      <c r="D751" s="5">
        <v>0</v>
      </c>
      <c r="E751" s="6" t="str">
        <f t="shared" si="48"/>
        <v/>
      </c>
      <c r="F751" s="5">
        <v>0</v>
      </c>
      <c r="G751" s="5">
        <v>0.35502</v>
      </c>
      <c r="H751" s="6" t="str">
        <f t="shared" si="49"/>
        <v/>
      </c>
      <c r="I751" s="5">
        <v>0.4632</v>
      </c>
      <c r="J751" s="6">
        <f t="shared" si="50"/>
        <v>-0.23354922279792745</v>
      </c>
      <c r="K751" s="5">
        <v>0</v>
      </c>
      <c r="L751" s="5">
        <v>0.92273000000000005</v>
      </c>
      <c r="M751" s="6" t="str">
        <f t="shared" si="51"/>
        <v/>
      </c>
    </row>
    <row r="752" spans="1:13" x14ac:dyDescent="0.2">
      <c r="A752" s="1" t="s">
        <v>13</v>
      </c>
      <c r="B752" s="1" t="s">
        <v>67</v>
      </c>
      <c r="C752" s="5">
        <v>0</v>
      </c>
      <c r="D752" s="5">
        <v>0</v>
      </c>
      <c r="E752" s="6" t="str">
        <f t="shared" si="48"/>
        <v/>
      </c>
      <c r="F752" s="5">
        <v>0</v>
      </c>
      <c r="G752" s="5">
        <v>1.758</v>
      </c>
      <c r="H752" s="6" t="str">
        <f t="shared" si="49"/>
        <v/>
      </c>
      <c r="I752" s="5">
        <v>1.01841</v>
      </c>
      <c r="J752" s="6">
        <f t="shared" si="50"/>
        <v>0.72622028456122778</v>
      </c>
      <c r="K752" s="5">
        <v>55.769979999999997</v>
      </c>
      <c r="L752" s="5">
        <v>5.5699500000000004</v>
      </c>
      <c r="M752" s="6">
        <f t="shared" si="51"/>
        <v>-0.9001263762332351</v>
      </c>
    </row>
    <row r="753" spans="1:13" x14ac:dyDescent="0.2">
      <c r="A753" s="1" t="s">
        <v>14</v>
      </c>
      <c r="B753" s="1" t="s">
        <v>67</v>
      </c>
      <c r="C753" s="5">
        <v>0</v>
      </c>
      <c r="D753" s="5">
        <v>205.49634</v>
      </c>
      <c r="E753" s="6" t="str">
        <f t="shared" si="48"/>
        <v/>
      </c>
      <c r="F753" s="5">
        <v>10899.748229999999</v>
      </c>
      <c r="G753" s="5">
        <v>7357.6592199999996</v>
      </c>
      <c r="H753" s="6">
        <f t="shared" si="49"/>
        <v>-0.32496980070153414</v>
      </c>
      <c r="I753" s="5">
        <v>5825.7494200000001</v>
      </c>
      <c r="J753" s="6">
        <f t="shared" si="50"/>
        <v>0.26295497618570751</v>
      </c>
      <c r="K753" s="5">
        <v>64807.969709999998</v>
      </c>
      <c r="L753" s="5">
        <v>39763.012779999997</v>
      </c>
      <c r="M753" s="6">
        <f t="shared" si="51"/>
        <v>-0.38644871984217577</v>
      </c>
    </row>
    <row r="754" spans="1:13" x14ac:dyDescent="0.2">
      <c r="A754" s="1" t="s">
        <v>15</v>
      </c>
      <c r="B754" s="1" t="s">
        <v>67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0</v>
      </c>
      <c r="H754" s="6" t="str">
        <f t="shared" si="49"/>
        <v/>
      </c>
      <c r="I754" s="5">
        <v>0</v>
      </c>
      <c r="J754" s="6" t="str">
        <f t="shared" si="50"/>
        <v/>
      </c>
      <c r="K754" s="5">
        <v>300</v>
      </c>
      <c r="L754" s="5">
        <v>0</v>
      </c>
      <c r="M754" s="6">
        <f t="shared" si="51"/>
        <v>-1</v>
      </c>
    </row>
    <row r="755" spans="1:13" x14ac:dyDescent="0.2">
      <c r="A755" s="1" t="s">
        <v>16</v>
      </c>
      <c r="B755" s="1" t="s">
        <v>67</v>
      </c>
      <c r="C755" s="5">
        <v>0</v>
      </c>
      <c r="D755" s="5">
        <v>0</v>
      </c>
      <c r="E755" s="6" t="str">
        <f t="shared" si="48"/>
        <v/>
      </c>
      <c r="F755" s="5">
        <v>0</v>
      </c>
      <c r="G755" s="5">
        <v>0</v>
      </c>
      <c r="H755" s="6" t="str">
        <f t="shared" si="49"/>
        <v/>
      </c>
      <c r="I755" s="5">
        <v>0</v>
      </c>
      <c r="J755" s="6" t="str">
        <f t="shared" si="50"/>
        <v/>
      </c>
      <c r="K755" s="5">
        <v>0.71682000000000001</v>
      </c>
      <c r="L755" s="5">
        <v>0</v>
      </c>
      <c r="M755" s="6">
        <f t="shared" si="51"/>
        <v>-1</v>
      </c>
    </row>
    <row r="756" spans="1:13" x14ac:dyDescent="0.2">
      <c r="A756" s="1" t="s">
        <v>17</v>
      </c>
      <c r="B756" s="1" t="s">
        <v>67</v>
      </c>
      <c r="C756" s="5">
        <v>0</v>
      </c>
      <c r="D756" s="5">
        <v>0</v>
      </c>
      <c r="E756" s="6" t="str">
        <f t="shared" si="48"/>
        <v/>
      </c>
      <c r="F756" s="5">
        <v>1367.45937</v>
      </c>
      <c r="G756" s="5">
        <v>2692.4311400000001</v>
      </c>
      <c r="H756" s="6">
        <f t="shared" si="49"/>
        <v>0.96892953389905845</v>
      </c>
      <c r="I756" s="5">
        <v>2658.5607</v>
      </c>
      <c r="J756" s="6">
        <f t="shared" si="50"/>
        <v>1.2740141686439665E-2</v>
      </c>
      <c r="K756" s="5">
        <v>6917.1081700000004</v>
      </c>
      <c r="L756" s="5">
        <v>13324.763290000001</v>
      </c>
      <c r="M756" s="6">
        <f t="shared" si="51"/>
        <v>0.92634883863613204</v>
      </c>
    </row>
    <row r="757" spans="1:13" x14ac:dyDescent="0.2">
      <c r="A757" s="1" t="s">
        <v>18</v>
      </c>
      <c r="B757" s="1" t="s">
        <v>67</v>
      </c>
      <c r="C757" s="5">
        <v>0</v>
      </c>
      <c r="D757" s="5">
        <v>0</v>
      </c>
      <c r="E757" s="6" t="str">
        <f t="shared" si="48"/>
        <v/>
      </c>
      <c r="F757" s="5">
        <v>0</v>
      </c>
      <c r="G757" s="5">
        <v>0</v>
      </c>
      <c r="H757" s="6" t="str">
        <f t="shared" si="49"/>
        <v/>
      </c>
      <c r="I757" s="5">
        <v>0</v>
      </c>
      <c r="J757" s="6" t="str">
        <f t="shared" si="50"/>
        <v/>
      </c>
      <c r="K757" s="5">
        <v>35.138739999999999</v>
      </c>
      <c r="L757" s="5">
        <v>24.218720000000001</v>
      </c>
      <c r="M757" s="6">
        <f t="shared" si="51"/>
        <v>-0.31076868436375349</v>
      </c>
    </row>
    <row r="758" spans="1:13" x14ac:dyDescent="0.2">
      <c r="A758" s="1" t="s">
        <v>19</v>
      </c>
      <c r="B758" s="1" t="s">
        <v>67</v>
      </c>
      <c r="C758" s="5">
        <v>0</v>
      </c>
      <c r="D758" s="5">
        <v>0.14546999999999999</v>
      </c>
      <c r="E758" s="6" t="str">
        <f t="shared" si="48"/>
        <v/>
      </c>
      <c r="F758" s="5">
        <v>0</v>
      </c>
      <c r="G758" s="5">
        <v>0.33046999999999999</v>
      </c>
      <c r="H758" s="6" t="str">
        <f t="shared" si="49"/>
        <v/>
      </c>
      <c r="I758" s="5">
        <v>0</v>
      </c>
      <c r="J758" s="6" t="str">
        <f t="shared" si="50"/>
        <v/>
      </c>
      <c r="K758" s="5">
        <v>130.42523</v>
      </c>
      <c r="L758" s="5">
        <v>2.7285300000000001</v>
      </c>
      <c r="M758" s="6">
        <f t="shared" si="51"/>
        <v>-0.97907973786973579</v>
      </c>
    </row>
    <row r="759" spans="1:13" x14ac:dyDescent="0.2">
      <c r="A759" s="1" t="s">
        <v>20</v>
      </c>
      <c r="B759" s="1" t="s">
        <v>67</v>
      </c>
      <c r="C759" s="5">
        <v>0</v>
      </c>
      <c r="D759" s="5">
        <v>4.8646799999999999</v>
      </c>
      <c r="E759" s="6" t="str">
        <f t="shared" si="48"/>
        <v/>
      </c>
      <c r="F759" s="5">
        <v>28.024000000000001</v>
      </c>
      <c r="G759" s="5">
        <v>69.68159</v>
      </c>
      <c r="H759" s="6">
        <f t="shared" si="49"/>
        <v>1.486496931201827</v>
      </c>
      <c r="I759" s="5">
        <v>38.359119999999997</v>
      </c>
      <c r="J759" s="6">
        <f t="shared" si="50"/>
        <v>0.81655861761166593</v>
      </c>
      <c r="K759" s="5">
        <v>63.010739999999998</v>
      </c>
      <c r="L759" s="5">
        <v>142.84217000000001</v>
      </c>
      <c r="M759" s="6">
        <f t="shared" si="51"/>
        <v>1.2669495708191971</v>
      </c>
    </row>
    <row r="760" spans="1:13" x14ac:dyDescent="0.2">
      <c r="A760" s="1" t="s">
        <v>21</v>
      </c>
      <c r="B760" s="1" t="s">
        <v>67</v>
      </c>
      <c r="C760" s="5">
        <v>0</v>
      </c>
      <c r="D760" s="5">
        <v>0</v>
      </c>
      <c r="E760" s="6" t="str">
        <f t="shared" si="48"/>
        <v/>
      </c>
      <c r="F760" s="5">
        <v>204.81910999999999</v>
      </c>
      <c r="G760" s="5">
        <v>0</v>
      </c>
      <c r="H760" s="6">
        <f t="shared" si="49"/>
        <v>-1</v>
      </c>
      <c r="I760" s="5">
        <v>0</v>
      </c>
      <c r="J760" s="6" t="str">
        <f t="shared" si="50"/>
        <v/>
      </c>
      <c r="K760" s="5">
        <v>722.26468</v>
      </c>
      <c r="L760" s="5">
        <v>82.480230000000006</v>
      </c>
      <c r="M760" s="6">
        <f t="shared" si="51"/>
        <v>-0.88580331797479006</v>
      </c>
    </row>
    <row r="761" spans="1:13" x14ac:dyDescent="0.2">
      <c r="A761" s="1" t="s">
        <v>22</v>
      </c>
      <c r="B761" s="1" t="s">
        <v>67</v>
      </c>
      <c r="C761" s="5">
        <v>0</v>
      </c>
      <c r="D761" s="5">
        <v>0</v>
      </c>
      <c r="E761" s="6" t="str">
        <f t="shared" si="48"/>
        <v/>
      </c>
      <c r="F761" s="5">
        <v>3.6575500000000001</v>
      </c>
      <c r="G761" s="5">
        <v>6.3337000000000003</v>
      </c>
      <c r="H761" s="6">
        <f t="shared" si="49"/>
        <v>0.73167830925072797</v>
      </c>
      <c r="I761" s="5">
        <v>22</v>
      </c>
      <c r="J761" s="6">
        <f t="shared" si="50"/>
        <v>-0.71210454545454538</v>
      </c>
      <c r="K761" s="5">
        <v>17.999079999999999</v>
      </c>
      <c r="L761" s="5">
        <v>46.294539999999998</v>
      </c>
      <c r="M761" s="6">
        <f t="shared" si="51"/>
        <v>1.5720503492400724</v>
      </c>
    </row>
    <row r="762" spans="1:13" x14ac:dyDescent="0.2">
      <c r="A762" s="1" t="s">
        <v>23</v>
      </c>
      <c r="B762" s="1" t="s">
        <v>67</v>
      </c>
      <c r="C762" s="5">
        <v>0</v>
      </c>
      <c r="D762" s="5">
        <v>31.231960000000001</v>
      </c>
      <c r="E762" s="6" t="str">
        <f t="shared" si="48"/>
        <v/>
      </c>
      <c r="F762" s="5">
        <v>824.97838000000002</v>
      </c>
      <c r="G762" s="5">
        <v>615.57776000000001</v>
      </c>
      <c r="H762" s="6">
        <f t="shared" si="49"/>
        <v>-0.25382558510199993</v>
      </c>
      <c r="I762" s="5">
        <v>547.64496999999994</v>
      </c>
      <c r="J762" s="6">
        <f t="shared" si="50"/>
        <v>0.12404530986562357</v>
      </c>
      <c r="K762" s="5">
        <v>2655.8316199999999</v>
      </c>
      <c r="L762" s="5">
        <v>4518.7923300000002</v>
      </c>
      <c r="M762" s="6">
        <f t="shared" si="51"/>
        <v>0.70146039981254549</v>
      </c>
    </row>
    <row r="763" spans="1:13" x14ac:dyDescent="0.2">
      <c r="A763" s="1" t="s">
        <v>24</v>
      </c>
      <c r="B763" s="1" t="s">
        <v>67</v>
      </c>
      <c r="C763" s="5">
        <v>0</v>
      </c>
      <c r="D763" s="5">
        <v>0</v>
      </c>
      <c r="E763" s="6" t="str">
        <f t="shared" si="48"/>
        <v/>
      </c>
      <c r="F763" s="5">
        <v>1300.5969299999999</v>
      </c>
      <c r="G763" s="5">
        <v>599.08501000000001</v>
      </c>
      <c r="H763" s="6">
        <f t="shared" si="49"/>
        <v>-0.53937688442798337</v>
      </c>
      <c r="I763" s="5">
        <v>807.01853000000006</v>
      </c>
      <c r="J763" s="6">
        <f t="shared" si="50"/>
        <v>-0.25765643819851325</v>
      </c>
      <c r="K763" s="5">
        <v>3739.8188</v>
      </c>
      <c r="L763" s="5">
        <v>2695.1992599999999</v>
      </c>
      <c r="M763" s="6">
        <f t="shared" si="51"/>
        <v>-0.27932357043608635</v>
      </c>
    </row>
    <row r="764" spans="1:13" x14ac:dyDescent="0.2">
      <c r="A764" s="1" t="s">
        <v>25</v>
      </c>
      <c r="B764" s="1" t="s">
        <v>67</v>
      </c>
      <c r="C764" s="5">
        <v>0</v>
      </c>
      <c r="D764" s="5">
        <v>0</v>
      </c>
      <c r="E764" s="6" t="str">
        <f t="shared" si="48"/>
        <v/>
      </c>
      <c r="F764" s="5">
        <v>30.760439999999999</v>
      </c>
      <c r="G764" s="5">
        <v>13.7295</v>
      </c>
      <c r="H764" s="6">
        <f t="shared" si="49"/>
        <v>-0.55366373172815475</v>
      </c>
      <c r="I764" s="5">
        <v>0</v>
      </c>
      <c r="J764" s="6" t="str">
        <f t="shared" si="50"/>
        <v/>
      </c>
      <c r="K764" s="5">
        <v>175.44310999999999</v>
      </c>
      <c r="L764" s="5">
        <v>35.83137</v>
      </c>
      <c r="M764" s="6">
        <f t="shared" si="51"/>
        <v>-0.7957664453166613</v>
      </c>
    </row>
    <row r="765" spans="1:13" x14ac:dyDescent="0.2">
      <c r="A765" s="1" t="s">
        <v>26</v>
      </c>
      <c r="B765" s="1" t="s">
        <v>67</v>
      </c>
      <c r="C765" s="5">
        <v>0</v>
      </c>
      <c r="D765" s="5">
        <v>0</v>
      </c>
      <c r="E765" s="6" t="str">
        <f t="shared" si="48"/>
        <v/>
      </c>
      <c r="F765" s="5">
        <v>0</v>
      </c>
      <c r="G765" s="5">
        <v>0</v>
      </c>
      <c r="H765" s="6" t="str">
        <f t="shared" si="49"/>
        <v/>
      </c>
      <c r="I765" s="5">
        <v>0</v>
      </c>
      <c r="J765" s="6" t="str">
        <f t="shared" si="50"/>
        <v/>
      </c>
      <c r="K765" s="5">
        <v>0</v>
      </c>
      <c r="L765" s="5">
        <v>0</v>
      </c>
      <c r="M765" s="6" t="str">
        <f t="shared" si="51"/>
        <v/>
      </c>
    </row>
    <row r="766" spans="1:13" x14ac:dyDescent="0.2">
      <c r="A766" s="1" t="s">
        <v>27</v>
      </c>
      <c r="B766" s="1" t="s">
        <v>67</v>
      </c>
      <c r="C766" s="5">
        <v>0</v>
      </c>
      <c r="D766" s="5">
        <v>0</v>
      </c>
      <c r="E766" s="6" t="str">
        <f t="shared" si="48"/>
        <v/>
      </c>
      <c r="F766" s="5">
        <v>0</v>
      </c>
      <c r="G766" s="5">
        <v>6.7053099999999999</v>
      </c>
      <c r="H766" s="6" t="str">
        <f t="shared" si="49"/>
        <v/>
      </c>
      <c r="I766" s="5">
        <v>603.81527000000006</v>
      </c>
      <c r="J766" s="6">
        <f t="shared" si="50"/>
        <v>-0.98889509700541356</v>
      </c>
      <c r="K766" s="5">
        <v>50.008789999999998</v>
      </c>
      <c r="L766" s="5">
        <v>1027.3061600000001</v>
      </c>
      <c r="M766" s="6">
        <f t="shared" si="51"/>
        <v>19.542511826420917</v>
      </c>
    </row>
    <row r="767" spans="1:13" x14ac:dyDescent="0.2">
      <c r="A767" s="1" t="s">
        <v>30</v>
      </c>
      <c r="B767" s="1" t="s">
        <v>67</v>
      </c>
      <c r="C767" s="5">
        <v>0</v>
      </c>
      <c r="D767" s="5">
        <v>0</v>
      </c>
      <c r="E767" s="6" t="str">
        <f t="shared" si="48"/>
        <v/>
      </c>
      <c r="F767" s="5">
        <v>0</v>
      </c>
      <c r="G767" s="5">
        <v>0</v>
      </c>
      <c r="H767" s="6" t="str">
        <f t="shared" si="49"/>
        <v/>
      </c>
      <c r="I767" s="5">
        <v>0</v>
      </c>
      <c r="J767" s="6" t="str">
        <f t="shared" si="50"/>
        <v/>
      </c>
      <c r="K767" s="5">
        <v>80.361059999999995</v>
      </c>
      <c r="L767" s="5">
        <v>2.6819999999999999</v>
      </c>
      <c r="M767" s="6">
        <f t="shared" si="51"/>
        <v>-0.9666256268894412</v>
      </c>
    </row>
    <row r="768" spans="1:13" x14ac:dyDescent="0.2">
      <c r="A768" s="1" t="s">
        <v>31</v>
      </c>
      <c r="B768" s="1" t="s">
        <v>67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60.555999999999997</v>
      </c>
      <c r="H768" s="6" t="str">
        <f t="shared" si="49"/>
        <v/>
      </c>
      <c r="I768" s="5">
        <v>10.3</v>
      </c>
      <c r="J768" s="6">
        <f t="shared" si="50"/>
        <v>4.8792233009708728</v>
      </c>
      <c r="K768" s="5">
        <v>0</v>
      </c>
      <c r="L768" s="5">
        <v>83.273499999999999</v>
      </c>
      <c r="M768" s="6" t="str">
        <f t="shared" si="51"/>
        <v/>
      </c>
    </row>
    <row r="769" spans="1:13" x14ac:dyDescent="0.2">
      <c r="A769" s="1" t="s">
        <v>32</v>
      </c>
      <c r="B769" s="1" t="s">
        <v>67</v>
      </c>
      <c r="C769" s="5">
        <v>0</v>
      </c>
      <c r="D769" s="5">
        <v>0</v>
      </c>
      <c r="E769" s="6" t="str">
        <f t="shared" si="48"/>
        <v/>
      </c>
      <c r="F769" s="5">
        <v>0</v>
      </c>
      <c r="G769" s="5">
        <v>23.529129999999999</v>
      </c>
      <c r="H769" s="6" t="str">
        <f t="shared" si="49"/>
        <v/>
      </c>
      <c r="I769" s="5">
        <v>119.04494</v>
      </c>
      <c r="J769" s="6">
        <f t="shared" si="50"/>
        <v>-0.80235086010375578</v>
      </c>
      <c r="K769" s="5">
        <v>0</v>
      </c>
      <c r="L769" s="5">
        <v>142.57407000000001</v>
      </c>
      <c r="M769" s="6" t="str">
        <f t="shared" si="51"/>
        <v/>
      </c>
    </row>
    <row r="770" spans="1:13" x14ac:dyDescent="0.2">
      <c r="A770" s="2" t="s">
        <v>33</v>
      </c>
      <c r="B770" s="2" t="s">
        <v>67</v>
      </c>
      <c r="C770" s="7">
        <v>0</v>
      </c>
      <c r="D770" s="7">
        <v>241.73845</v>
      </c>
      <c r="E770" s="8" t="str">
        <f t="shared" si="48"/>
        <v/>
      </c>
      <c r="F770" s="7">
        <v>14995.824269999999</v>
      </c>
      <c r="G770" s="7">
        <v>11485.60569</v>
      </c>
      <c r="H770" s="8">
        <f t="shared" si="49"/>
        <v>-0.23407973558495154</v>
      </c>
      <c r="I770" s="7">
        <v>10997.19436</v>
      </c>
      <c r="J770" s="8">
        <f t="shared" si="50"/>
        <v>4.4412357735214236E-2</v>
      </c>
      <c r="K770" s="7">
        <v>81487.704169999997</v>
      </c>
      <c r="L770" s="7">
        <v>63113.879269999998</v>
      </c>
      <c r="M770" s="8">
        <f t="shared" si="51"/>
        <v>-0.2254797222126721</v>
      </c>
    </row>
    <row r="771" spans="1:13" x14ac:dyDescent="0.2">
      <c r="A771" s="1" t="s">
        <v>17</v>
      </c>
      <c r="B771" s="1" t="s">
        <v>68</v>
      </c>
      <c r="C771" s="5">
        <v>0</v>
      </c>
      <c r="D771" s="5">
        <v>0</v>
      </c>
      <c r="E771" s="6" t="str">
        <f t="shared" si="48"/>
        <v/>
      </c>
      <c r="F771" s="5">
        <v>0</v>
      </c>
      <c r="G771" s="5">
        <v>0</v>
      </c>
      <c r="H771" s="6" t="str">
        <f t="shared" si="49"/>
        <v/>
      </c>
      <c r="I771" s="5">
        <v>0</v>
      </c>
      <c r="J771" s="6" t="str">
        <f t="shared" si="50"/>
        <v/>
      </c>
      <c r="K771" s="5">
        <v>0</v>
      </c>
      <c r="L771" s="5">
        <v>1.39</v>
      </c>
      <c r="M771" s="6" t="str">
        <f t="shared" si="51"/>
        <v/>
      </c>
    </row>
    <row r="772" spans="1:13" x14ac:dyDescent="0.2">
      <c r="A772" s="1" t="s">
        <v>18</v>
      </c>
      <c r="B772" s="1" t="s">
        <v>68</v>
      </c>
      <c r="C772" s="5">
        <v>0</v>
      </c>
      <c r="D772" s="5">
        <v>0</v>
      </c>
      <c r="E772" s="6" t="str">
        <f t="shared" si="48"/>
        <v/>
      </c>
      <c r="F772" s="5">
        <v>0</v>
      </c>
      <c r="G772" s="5">
        <v>0</v>
      </c>
      <c r="H772" s="6" t="str">
        <f t="shared" si="49"/>
        <v/>
      </c>
      <c r="I772" s="5">
        <v>0</v>
      </c>
      <c r="J772" s="6" t="str">
        <f t="shared" si="50"/>
        <v/>
      </c>
      <c r="K772" s="5">
        <v>0</v>
      </c>
      <c r="L772" s="5">
        <v>0</v>
      </c>
      <c r="M772" s="6" t="str">
        <f t="shared" si="51"/>
        <v/>
      </c>
    </row>
    <row r="773" spans="1:13" x14ac:dyDescent="0.2">
      <c r="A773" s="1" t="s">
        <v>19</v>
      </c>
      <c r="B773" s="1" t="s">
        <v>68</v>
      </c>
      <c r="C773" s="5">
        <v>0</v>
      </c>
      <c r="D773" s="5">
        <v>0</v>
      </c>
      <c r="E773" s="6" t="str">
        <f t="shared" si="48"/>
        <v/>
      </c>
      <c r="F773" s="5">
        <v>0</v>
      </c>
      <c r="G773" s="5">
        <v>1.84</v>
      </c>
      <c r="H773" s="6" t="str">
        <f t="shared" si="49"/>
        <v/>
      </c>
      <c r="I773" s="5">
        <v>0</v>
      </c>
      <c r="J773" s="6" t="str">
        <f t="shared" si="50"/>
        <v/>
      </c>
      <c r="K773" s="5">
        <v>0</v>
      </c>
      <c r="L773" s="5">
        <v>1.84</v>
      </c>
      <c r="M773" s="6" t="str">
        <f t="shared" si="51"/>
        <v/>
      </c>
    </row>
    <row r="774" spans="1:13" x14ac:dyDescent="0.2">
      <c r="A774" s="1" t="s">
        <v>20</v>
      </c>
      <c r="B774" s="1" t="s">
        <v>68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0.1</v>
      </c>
      <c r="H774" s="6" t="str">
        <f t="shared" si="49"/>
        <v/>
      </c>
      <c r="I774" s="5">
        <v>0</v>
      </c>
      <c r="J774" s="6" t="str">
        <f t="shared" si="50"/>
        <v/>
      </c>
      <c r="K774" s="5">
        <v>0</v>
      </c>
      <c r="L774" s="5">
        <v>0.1</v>
      </c>
      <c r="M774" s="6" t="str">
        <f t="shared" si="51"/>
        <v/>
      </c>
    </row>
    <row r="775" spans="1:13" x14ac:dyDescent="0.2">
      <c r="A775" s="1" t="s">
        <v>21</v>
      </c>
      <c r="B775" s="1" t="s">
        <v>68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0</v>
      </c>
      <c r="L775" s="5">
        <v>13.88977</v>
      </c>
      <c r="M775" s="6" t="str">
        <f t="shared" si="51"/>
        <v/>
      </c>
    </row>
    <row r="776" spans="1:13" x14ac:dyDescent="0.2">
      <c r="A776" s="1" t="s">
        <v>25</v>
      </c>
      <c r="B776" s="1" t="s">
        <v>68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29.581</v>
      </c>
      <c r="H776" s="6" t="str">
        <f t="shared" si="49"/>
        <v/>
      </c>
      <c r="I776" s="5">
        <v>0</v>
      </c>
      <c r="J776" s="6" t="str">
        <f t="shared" si="50"/>
        <v/>
      </c>
      <c r="K776" s="5">
        <v>114.419</v>
      </c>
      <c r="L776" s="5">
        <v>41.015999999999998</v>
      </c>
      <c r="M776" s="6">
        <f t="shared" si="51"/>
        <v>-0.6415280678908224</v>
      </c>
    </row>
    <row r="777" spans="1:13" x14ac:dyDescent="0.2">
      <c r="A777" s="2" t="s">
        <v>33</v>
      </c>
      <c r="B777" s="2" t="s">
        <v>68</v>
      </c>
      <c r="C777" s="7">
        <v>0</v>
      </c>
      <c r="D777" s="7">
        <v>0</v>
      </c>
      <c r="E777" s="8" t="str">
        <f t="shared" si="48"/>
        <v/>
      </c>
      <c r="F777" s="7">
        <v>0</v>
      </c>
      <c r="G777" s="7">
        <v>31.521000000000001</v>
      </c>
      <c r="H777" s="8" t="str">
        <f t="shared" si="49"/>
        <v/>
      </c>
      <c r="I777" s="7">
        <v>0</v>
      </c>
      <c r="J777" s="8" t="str">
        <f t="shared" si="50"/>
        <v/>
      </c>
      <c r="K777" s="7">
        <v>114.419</v>
      </c>
      <c r="L777" s="7">
        <v>58.235770000000002</v>
      </c>
      <c r="M777" s="8">
        <f t="shared" si="51"/>
        <v>-0.49103059806500671</v>
      </c>
    </row>
    <row r="778" spans="1:13" x14ac:dyDescent="0.2">
      <c r="A778" s="1" t="s">
        <v>7</v>
      </c>
      <c r="B778" s="1" t="s">
        <v>69</v>
      </c>
      <c r="C778" s="5">
        <v>0</v>
      </c>
      <c r="D778" s="5">
        <v>0</v>
      </c>
      <c r="E778" s="6" t="str">
        <f t="shared" si="48"/>
        <v/>
      </c>
      <c r="F778" s="5">
        <v>4169.7682400000003</v>
      </c>
      <c r="G778" s="5">
        <v>741.11274000000003</v>
      </c>
      <c r="H778" s="6">
        <f t="shared" si="49"/>
        <v>-0.82226524417098057</v>
      </c>
      <c r="I778" s="5">
        <v>1181.3144299999999</v>
      </c>
      <c r="J778" s="6">
        <f t="shared" si="50"/>
        <v>-0.37263719025255615</v>
      </c>
      <c r="K778" s="5">
        <v>15334.43354</v>
      </c>
      <c r="L778" s="5">
        <v>5894.9411700000001</v>
      </c>
      <c r="M778" s="6">
        <f t="shared" si="51"/>
        <v>-0.61557489850388047</v>
      </c>
    </row>
    <row r="779" spans="1:13" x14ac:dyDescent="0.2">
      <c r="A779" s="1" t="s">
        <v>9</v>
      </c>
      <c r="B779" s="1" t="s">
        <v>69</v>
      </c>
      <c r="C779" s="5">
        <v>0</v>
      </c>
      <c r="D779" s="5">
        <v>0</v>
      </c>
      <c r="E779" s="6" t="str">
        <f t="shared" si="48"/>
        <v/>
      </c>
      <c r="F779" s="5">
        <v>3.8061600000000002</v>
      </c>
      <c r="G779" s="5">
        <v>0</v>
      </c>
      <c r="H779" s="6">
        <f t="shared" si="49"/>
        <v>-1</v>
      </c>
      <c r="I779" s="5">
        <v>0</v>
      </c>
      <c r="J779" s="6" t="str">
        <f t="shared" si="50"/>
        <v/>
      </c>
      <c r="K779" s="5">
        <v>1126.5503000000001</v>
      </c>
      <c r="L779" s="5">
        <v>2.9642300000000001</v>
      </c>
      <c r="M779" s="6">
        <f t="shared" si="51"/>
        <v>-0.99736875486163379</v>
      </c>
    </row>
    <row r="780" spans="1:13" x14ac:dyDescent="0.2">
      <c r="A780" s="1" t="s">
        <v>10</v>
      </c>
      <c r="B780" s="1" t="s">
        <v>69</v>
      </c>
      <c r="C780" s="5">
        <v>0</v>
      </c>
      <c r="D780" s="5">
        <v>0</v>
      </c>
      <c r="E780" s="6" t="str">
        <f t="shared" si="48"/>
        <v/>
      </c>
      <c r="F780" s="5">
        <v>150.40880000000001</v>
      </c>
      <c r="G780" s="5">
        <v>0</v>
      </c>
      <c r="H780" s="6">
        <f t="shared" si="49"/>
        <v>-1</v>
      </c>
      <c r="I780" s="5">
        <v>0</v>
      </c>
      <c r="J780" s="6" t="str">
        <f t="shared" si="50"/>
        <v/>
      </c>
      <c r="K780" s="5">
        <v>19066.653050000001</v>
      </c>
      <c r="L780" s="5">
        <v>24.050090000000001</v>
      </c>
      <c r="M780" s="6">
        <f t="shared" si="51"/>
        <v>-0.9987386307425361</v>
      </c>
    </row>
    <row r="781" spans="1:13" x14ac:dyDescent="0.2">
      <c r="A781" s="1" t="s">
        <v>11</v>
      </c>
      <c r="B781" s="1" t="s">
        <v>69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3506.7566099999999</v>
      </c>
      <c r="L781" s="5">
        <v>0</v>
      </c>
      <c r="M781" s="6">
        <f t="shared" si="51"/>
        <v>-1</v>
      </c>
    </row>
    <row r="782" spans="1:13" x14ac:dyDescent="0.2">
      <c r="A782" s="1" t="s">
        <v>12</v>
      </c>
      <c r="B782" s="1" t="s">
        <v>69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0</v>
      </c>
      <c r="L782" s="5">
        <v>0</v>
      </c>
      <c r="M782" s="6" t="str">
        <f t="shared" si="51"/>
        <v/>
      </c>
    </row>
    <row r="783" spans="1:13" x14ac:dyDescent="0.2">
      <c r="A783" s="1" t="s">
        <v>13</v>
      </c>
      <c r="B783" s="1" t="s">
        <v>69</v>
      </c>
      <c r="C783" s="5">
        <v>0</v>
      </c>
      <c r="D783" s="5">
        <v>0</v>
      </c>
      <c r="E783" s="6" t="str">
        <f t="shared" si="48"/>
        <v/>
      </c>
      <c r="F783" s="5">
        <v>1456.4154799999999</v>
      </c>
      <c r="G783" s="5">
        <v>9.2359899999999993</v>
      </c>
      <c r="H783" s="6">
        <f t="shared" si="49"/>
        <v>-0.99365840989275944</v>
      </c>
      <c r="I783" s="5">
        <v>0</v>
      </c>
      <c r="J783" s="6" t="str">
        <f t="shared" si="50"/>
        <v/>
      </c>
      <c r="K783" s="5">
        <v>3377.0865399999998</v>
      </c>
      <c r="L783" s="5">
        <v>16.628990000000002</v>
      </c>
      <c r="M783" s="6">
        <f t="shared" si="51"/>
        <v>-0.99507593607595257</v>
      </c>
    </row>
    <row r="784" spans="1:13" x14ac:dyDescent="0.2">
      <c r="A784" s="1" t="s">
        <v>16</v>
      </c>
      <c r="B784" s="1" t="s">
        <v>69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10.580080000000001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120.15405</v>
      </c>
      <c r="L784" s="5">
        <v>10.580080000000001</v>
      </c>
      <c r="M784" s="6">
        <f t="shared" si="51"/>
        <v>-0.91194570636611916</v>
      </c>
    </row>
    <row r="785" spans="1:13" x14ac:dyDescent="0.2">
      <c r="A785" s="1" t="s">
        <v>17</v>
      </c>
      <c r="B785" s="1" t="s">
        <v>69</v>
      </c>
      <c r="C785" s="5">
        <v>0</v>
      </c>
      <c r="D785" s="5">
        <v>0</v>
      </c>
      <c r="E785" s="6" t="str">
        <f t="shared" si="48"/>
        <v/>
      </c>
      <c r="F785" s="5">
        <v>0</v>
      </c>
      <c r="G785" s="5">
        <v>0</v>
      </c>
      <c r="H785" s="6" t="str">
        <f t="shared" si="49"/>
        <v/>
      </c>
      <c r="I785" s="5">
        <v>0</v>
      </c>
      <c r="J785" s="6" t="str">
        <f t="shared" si="50"/>
        <v/>
      </c>
      <c r="K785" s="5">
        <v>34.717109999999998</v>
      </c>
      <c r="L785" s="5">
        <v>0</v>
      </c>
      <c r="M785" s="6">
        <f t="shared" si="51"/>
        <v>-1</v>
      </c>
    </row>
    <row r="786" spans="1:13" x14ac:dyDescent="0.2">
      <c r="A786" s="1" t="s">
        <v>18</v>
      </c>
      <c r="B786" s="1" t="s">
        <v>69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335.98021</v>
      </c>
      <c r="L786" s="5">
        <v>14.647489999999999</v>
      </c>
      <c r="M786" s="6">
        <f t="shared" si="51"/>
        <v>-0.95640371199244145</v>
      </c>
    </row>
    <row r="787" spans="1:13" x14ac:dyDescent="0.2">
      <c r="A787" s="1" t="s">
        <v>19</v>
      </c>
      <c r="B787" s="1" t="s">
        <v>69</v>
      </c>
      <c r="C787" s="5">
        <v>0</v>
      </c>
      <c r="D787" s="5">
        <v>0</v>
      </c>
      <c r="E787" s="6" t="str">
        <f t="shared" si="48"/>
        <v/>
      </c>
      <c r="F787" s="5">
        <v>184.73</v>
      </c>
      <c r="G787" s="5">
        <v>0</v>
      </c>
      <c r="H787" s="6">
        <f t="shared" si="49"/>
        <v>-1</v>
      </c>
      <c r="I787" s="5">
        <v>0</v>
      </c>
      <c r="J787" s="6" t="str">
        <f t="shared" si="50"/>
        <v/>
      </c>
      <c r="K787" s="5">
        <v>4451.29072</v>
      </c>
      <c r="L787" s="5">
        <v>0</v>
      </c>
      <c r="M787" s="6">
        <f t="shared" si="51"/>
        <v>-1</v>
      </c>
    </row>
    <row r="788" spans="1:13" x14ac:dyDescent="0.2">
      <c r="A788" s="1" t="s">
        <v>20</v>
      </c>
      <c r="B788" s="1" t="s">
        <v>69</v>
      </c>
      <c r="C788" s="5">
        <v>0</v>
      </c>
      <c r="D788" s="5">
        <v>0</v>
      </c>
      <c r="E788" s="6" t="str">
        <f t="shared" si="48"/>
        <v/>
      </c>
      <c r="F788" s="5">
        <v>9115.2933599999997</v>
      </c>
      <c r="G788" s="5">
        <v>85.052130000000005</v>
      </c>
      <c r="H788" s="6">
        <f t="shared" si="49"/>
        <v>-0.99066929317127317</v>
      </c>
      <c r="I788" s="5">
        <v>137.16363000000001</v>
      </c>
      <c r="J788" s="6">
        <f t="shared" si="50"/>
        <v>-0.37992214116817991</v>
      </c>
      <c r="K788" s="5">
        <v>29335.169440000001</v>
      </c>
      <c r="L788" s="5">
        <v>897.08617000000004</v>
      </c>
      <c r="M788" s="6">
        <f t="shared" si="51"/>
        <v>-0.96941943110862772</v>
      </c>
    </row>
    <row r="789" spans="1:13" x14ac:dyDescent="0.2">
      <c r="A789" s="1" t="s">
        <v>22</v>
      </c>
      <c r="B789" s="1" t="s">
        <v>69</v>
      </c>
      <c r="C789" s="5">
        <v>0</v>
      </c>
      <c r="D789" s="5">
        <v>44.510750000000002</v>
      </c>
      <c r="E789" s="6" t="str">
        <f t="shared" si="48"/>
        <v/>
      </c>
      <c r="F789" s="5">
        <v>1229.8678399999999</v>
      </c>
      <c r="G789" s="5">
        <v>1421.4348500000001</v>
      </c>
      <c r="H789" s="6">
        <f t="shared" si="49"/>
        <v>0.15576227279835231</v>
      </c>
      <c r="I789" s="5">
        <v>523.01503000000002</v>
      </c>
      <c r="J789" s="6">
        <f t="shared" si="50"/>
        <v>1.7177705581424689</v>
      </c>
      <c r="K789" s="5">
        <v>6605.8805400000001</v>
      </c>
      <c r="L789" s="5">
        <v>2951.8135900000002</v>
      </c>
      <c r="M789" s="6">
        <f t="shared" si="51"/>
        <v>-0.55315365269987149</v>
      </c>
    </row>
    <row r="790" spans="1:13" x14ac:dyDescent="0.2">
      <c r="A790" s="1" t="s">
        <v>23</v>
      </c>
      <c r="B790" s="1" t="s">
        <v>69</v>
      </c>
      <c r="C790" s="5">
        <v>0</v>
      </c>
      <c r="D790" s="5">
        <v>0</v>
      </c>
      <c r="E790" s="6" t="str">
        <f t="shared" si="48"/>
        <v/>
      </c>
      <c r="F790" s="5">
        <v>1760.89804</v>
      </c>
      <c r="G790" s="5">
        <v>0</v>
      </c>
      <c r="H790" s="6">
        <f t="shared" si="49"/>
        <v>-1</v>
      </c>
      <c r="I790" s="5">
        <v>0</v>
      </c>
      <c r="J790" s="6" t="str">
        <f t="shared" si="50"/>
        <v/>
      </c>
      <c r="K790" s="5">
        <v>2248.60041</v>
      </c>
      <c r="L790" s="5">
        <v>0</v>
      </c>
      <c r="M790" s="6">
        <f t="shared" si="51"/>
        <v>-1</v>
      </c>
    </row>
    <row r="791" spans="1:13" x14ac:dyDescent="0.2">
      <c r="A791" s="1" t="s">
        <v>24</v>
      </c>
      <c r="B791" s="1" t="s">
        <v>69</v>
      </c>
      <c r="C791" s="5">
        <v>0</v>
      </c>
      <c r="D791" s="5">
        <v>0</v>
      </c>
      <c r="E791" s="6" t="str">
        <f t="shared" si="48"/>
        <v/>
      </c>
      <c r="F791" s="5">
        <v>0</v>
      </c>
      <c r="G791" s="5">
        <v>0</v>
      </c>
      <c r="H791" s="6" t="str">
        <f t="shared" si="49"/>
        <v/>
      </c>
      <c r="I791" s="5">
        <v>0</v>
      </c>
      <c r="J791" s="6" t="str">
        <f t="shared" si="50"/>
        <v/>
      </c>
      <c r="K791" s="5">
        <v>29.114599999999999</v>
      </c>
      <c r="L791" s="5">
        <v>0</v>
      </c>
      <c r="M791" s="6">
        <f t="shared" si="51"/>
        <v>-1</v>
      </c>
    </row>
    <row r="792" spans="1:13" x14ac:dyDescent="0.2">
      <c r="A792" s="1" t="s">
        <v>25</v>
      </c>
      <c r="B792" s="1" t="s">
        <v>69</v>
      </c>
      <c r="C792" s="5">
        <v>0</v>
      </c>
      <c r="D792" s="5">
        <v>0</v>
      </c>
      <c r="E792" s="6" t="str">
        <f t="shared" si="48"/>
        <v/>
      </c>
      <c r="F792" s="5">
        <v>124.19342</v>
      </c>
      <c r="G792" s="5">
        <v>0</v>
      </c>
      <c r="H792" s="6">
        <f t="shared" si="49"/>
        <v>-1</v>
      </c>
      <c r="I792" s="5">
        <v>0</v>
      </c>
      <c r="J792" s="6" t="str">
        <f t="shared" si="50"/>
        <v/>
      </c>
      <c r="K792" s="5">
        <v>2639.8023499999999</v>
      </c>
      <c r="L792" s="5">
        <v>5.0819999999999997E-2</v>
      </c>
      <c r="M792" s="6">
        <f t="shared" si="51"/>
        <v>-0.99998074855869412</v>
      </c>
    </row>
    <row r="793" spans="1:13" x14ac:dyDescent="0.2">
      <c r="A793" s="1" t="s">
        <v>26</v>
      </c>
      <c r="B793" s="1" t="s">
        <v>69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</v>
      </c>
      <c r="H793" s="6" t="str">
        <f t="shared" si="49"/>
        <v/>
      </c>
      <c r="I793" s="5">
        <v>0</v>
      </c>
      <c r="J793" s="6" t="str">
        <f t="shared" si="50"/>
        <v/>
      </c>
      <c r="K793" s="5">
        <v>0</v>
      </c>
      <c r="L793" s="5">
        <v>0</v>
      </c>
      <c r="M793" s="6" t="str">
        <f t="shared" si="51"/>
        <v/>
      </c>
    </row>
    <row r="794" spans="1:13" x14ac:dyDescent="0.2">
      <c r="A794" s="1" t="s">
        <v>27</v>
      </c>
      <c r="B794" s="1" t="s">
        <v>69</v>
      </c>
      <c r="C794" s="5">
        <v>0</v>
      </c>
      <c r="D794" s="5">
        <v>0</v>
      </c>
      <c r="E794" s="6" t="str">
        <f t="shared" si="48"/>
        <v/>
      </c>
      <c r="F794" s="5">
        <v>10449.218430000001</v>
      </c>
      <c r="G794" s="5">
        <v>0</v>
      </c>
      <c r="H794" s="6">
        <f t="shared" si="49"/>
        <v>-1</v>
      </c>
      <c r="I794" s="5">
        <v>0</v>
      </c>
      <c r="J794" s="6" t="str">
        <f t="shared" si="50"/>
        <v/>
      </c>
      <c r="K794" s="5">
        <v>13106.749879999999</v>
      </c>
      <c r="L794" s="5">
        <v>0</v>
      </c>
      <c r="M794" s="6">
        <f t="shared" si="51"/>
        <v>-1</v>
      </c>
    </row>
    <row r="795" spans="1:13" x14ac:dyDescent="0.2">
      <c r="A795" s="1" t="s">
        <v>30</v>
      </c>
      <c r="B795" s="1" t="s">
        <v>69</v>
      </c>
      <c r="C795" s="5">
        <v>0</v>
      </c>
      <c r="D795" s="5">
        <v>0</v>
      </c>
      <c r="E795" s="6" t="str">
        <f t="shared" si="48"/>
        <v/>
      </c>
      <c r="F795" s="5">
        <v>501.76306</v>
      </c>
      <c r="G795" s="5">
        <v>0</v>
      </c>
      <c r="H795" s="6">
        <f t="shared" si="49"/>
        <v>-1</v>
      </c>
      <c r="I795" s="5">
        <v>4.5825899999999997</v>
      </c>
      <c r="J795" s="6">
        <f t="shared" si="50"/>
        <v>-1</v>
      </c>
      <c r="K795" s="5">
        <v>2356.0415699999999</v>
      </c>
      <c r="L795" s="5">
        <v>34.705759999999998</v>
      </c>
      <c r="M795" s="6">
        <f t="shared" si="51"/>
        <v>-0.98526946194756659</v>
      </c>
    </row>
    <row r="796" spans="1:13" x14ac:dyDescent="0.2">
      <c r="A796" s="1" t="s">
        <v>31</v>
      </c>
      <c r="B796" s="1" t="s">
        <v>69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0</v>
      </c>
      <c r="H796" s="6" t="str">
        <f t="shared" si="49"/>
        <v/>
      </c>
      <c r="I796" s="5">
        <v>0</v>
      </c>
      <c r="J796" s="6" t="str">
        <f t="shared" si="50"/>
        <v/>
      </c>
      <c r="K796" s="5">
        <v>0</v>
      </c>
      <c r="L796" s="5">
        <v>0</v>
      </c>
      <c r="M796" s="6" t="str">
        <f t="shared" si="51"/>
        <v/>
      </c>
    </row>
    <row r="797" spans="1:13" x14ac:dyDescent="0.2">
      <c r="A797" s="2" t="s">
        <v>33</v>
      </c>
      <c r="B797" s="2" t="s">
        <v>69</v>
      </c>
      <c r="C797" s="7">
        <v>0</v>
      </c>
      <c r="D797" s="7">
        <v>44.510750000000002</v>
      </c>
      <c r="E797" s="8" t="str">
        <f t="shared" si="48"/>
        <v/>
      </c>
      <c r="F797" s="7">
        <v>29146.362829999998</v>
      </c>
      <c r="G797" s="7">
        <v>2267.41579</v>
      </c>
      <c r="H797" s="8">
        <f t="shared" si="49"/>
        <v>-0.92220587511296004</v>
      </c>
      <c r="I797" s="7">
        <v>1846.0756799999999</v>
      </c>
      <c r="J797" s="8">
        <f t="shared" si="50"/>
        <v>0.22823555641012505</v>
      </c>
      <c r="K797" s="7">
        <v>103674.98092</v>
      </c>
      <c r="L797" s="7">
        <v>9847.46839</v>
      </c>
      <c r="M797" s="8">
        <f t="shared" si="51"/>
        <v>-0.90501596139575158</v>
      </c>
    </row>
    <row r="798" spans="1:13" x14ac:dyDescent="0.2">
      <c r="A798" s="1" t="s">
        <v>7</v>
      </c>
      <c r="B798" s="1" t="s">
        <v>70</v>
      </c>
      <c r="C798" s="5">
        <v>0</v>
      </c>
      <c r="D798" s="5">
        <v>296.30403999999999</v>
      </c>
      <c r="E798" s="6" t="str">
        <f t="shared" si="48"/>
        <v/>
      </c>
      <c r="F798" s="5">
        <v>59992.50778</v>
      </c>
      <c r="G798" s="5">
        <v>43141.171629999997</v>
      </c>
      <c r="H798" s="6">
        <f t="shared" si="49"/>
        <v>-0.28089067741251883</v>
      </c>
      <c r="I798" s="5">
        <v>32845.010520000003</v>
      </c>
      <c r="J798" s="6">
        <f t="shared" si="50"/>
        <v>0.31347717498006133</v>
      </c>
      <c r="K798" s="5">
        <v>321349.61764999997</v>
      </c>
      <c r="L798" s="5">
        <v>219905.81539999999</v>
      </c>
      <c r="M798" s="6">
        <f t="shared" si="51"/>
        <v>-0.31568048218587941</v>
      </c>
    </row>
    <row r="799" spans="1:13" x14ac:dyDescent="0.2">
      <c r="A799" s="1" t="s">
        <v>9</v>
      </c>
      <c r="B799" s="1" t="s">
        <v>70</v>
      </c>
      <c r="C799" s="5">
        <v>0</v>
      </c>
      <c r="D799" s="5">
        <v>61</v>
      </c>
      <c r="E799" s="6" t="str">
        <f t="shared" si="48"/>
        <v/>
      </c>
      <c r="F799" s="5">
        <v>1724.20361</v>
      </c>
      <c r="G799" s="5">
        <v>1563.3553899999999</v>
      </c>
      <c r="H799" s="6">
        <f t="shared" si="49"/>
        <v>-9.3288413889819011E-2</v>
      </c>
      <c r="I799" s="5">
        <v>1211.88274</v>
      </c>
      <c r="J799" s="6">
        <f t="shared" si="50"/>
        <v>0.29002199503229154</v>
      </c>
      <c r="K799" s="5">
        <v>7667.7254800000001</v>
      </c>
      <c r="L799" s="5">
        <v>6825.53557</v>
      </c>
      <c r="M799" s="6">
        <f t="shared" si="51"/>
        <v>-0.10983568884889183</v>
      </c>
    </row>
    <row r="800" spans="1:13" x14ac:dyDescent="0.2">
      <c r="A800" s="1" t="s">
        <v>10</v>
      </c>
      <c r="B800" s="1" t="s">
        <v>70</v>
      </c>
      <c r="C800" s="5">
        <v>0</v>
      </c>
      <c r="D800" s="5">
        <v>40.972439999999999</v>
      </c>
      <c r="E800" s="6" t="str">
        <f t="shared" si="48"/>
        <v/>
      </c>
      <c r="F800" s="5">
        <v>1481.35535</v>
      </c>
      <c r="G800" s="5">
        <v>842.01960999999994</v>
      </c>
      <c r="H800" s="6">
        <f t="shared" si="49"/>
        <v>-0.4315883693942848</v>
      </c>
      <c r="I800" s="5">
        <v>999.02022999999997</v>
      </c>
      <c r="J800" s="6">
        <f t="shared" si="50"/>
        <v>-0.15715459535789389</v>
      </c>
      <c r="K800" s="5">
        <v>5475.1941200000001</v>
      </c>
      <c r="L800" s="5">
        <v>4230.49874</v>
      </c>
      <c r="M800" s="6">
        <f t="shared" si="51"/>
        <v>-0.22733356164548191</v>
      </c>
    </row>
    <row r="801" spans="1:13" x14ac:dyDescent="0.2">
      <c r="A801" s="1" t="s">
        <v>11</v>
      </c>
      <c r="B801" s="1" t="s">
        <v>70</v>
      </c>
      <c r="C801" s="5">
        <v>0</v>
      </c>
      <c r="D801" s="5">
        <v>9.5120000000000005</v>
      </c>
      <c r="E801" s="6" t="str">
        <f t="shared" si="48"/>
        <v/>
      </c>
      <c r="F801" s="5">
        <v>286.14209</v>
      </c>
      <c r="G801" s="5">
        <v>519.64460999999994</v>
      </c>
      <c r="H801" s="6">
        <f t="shared" si="49"/>
        <v>0.81603695562578693</v>
      </c>
      <c r="I801" s="5">
        <v>473.86007999999998</v>
      </c>
      <c r="J801" s="6">
        <f t="shared" si="50"/>
        <v>9.6620356793929441E-2</v>
      </c>
      <c r="K801" s="5">
        <v>1195.2589700000001</v>
      </c>
      <c r="L801" s="5">
        <v>1908.2438500000001</v>
      </c>
      <c r="M801" s="6">
        <f t="shared" si="51"/>
        <v>0.59651079631721982</v>
      </c>
    </row>
    <row r="802" spans="1:13" x14ac:dyDescent="0.2">
      <c r="A802" s="1" t="s">
        <v>12</v>
      </c>
      <c r="B802" s="1" t="s">
        <v>70</v>
      </c>
      <c r="C802" s="5">
        <v>0</v>
      </c>
      <c r="D802" s="5">
        <v>0</v>
      </c>
      <c r="E802" s="6" t="str">
        <f t="shared" si="48"/>
        <v/>
      </c>
      <c r="F802" s="5">
        <v>33.220669999999998</v>
      </c>
      <c r="G802" s="5">
        <v>48.018990000000002</v>
      </c>
      <c r="H802" s="6">
        <f t="shared" si="49"/>
        <v>0.44545519401023537</v>
      </c>
      <c r="I802" s="5">
        <v>31.791920000000001</v>
      </c>
      <c r="J802" s="6">
        <f t="shared" si="50"/>
        <v>0.51041491045523513</v>
      </c>
      <c r="K802" s="5">
        <v>91.983819999999994</v>
      </c>
      <c r="L802" s="5">
        <v>101.07538</v>
      </c>
      <c r="M802" s="6">
        <f t="shared" si="51"/>
        <v>9.8838687064746855E-2</v>
      </c>
    </row>
    <row r="803" spans="1:13" x14ac:dyDescent="0.2">
      <c r="A803" s="1" t="s">
        <v>13</v>
      </c>
      <c r="B803" s="1" t="s">
        <v>70</v>
      </c>
      <c r="C803" s="5">
        <v>0</v>
      </c>
      <c r="D803" s="5">
        <v>90</v>
      </c>
      <c r="E803" s="6" t="str">
        <f t="shared" si="48"/>
        <v/>
      </c>
      <c r="F803" s="5">
        <v>1208.50828</v>
      </c>
      <c r="G803" s="5">
        <v>1072.07501</v>
      </c>
      <c r="H803" s="6">
        <f t="shared" si="49"/>
        <v>-0.1128939472388224</v>
      </c>
      <c r="I803" s="5">
        <v>744.19870000000003</v>
      </c>
      <c r="J803" s="6">
        <f t="shared" si="50"/>
        <v>0.44057630038859252</v>
      </c>
      <c r="K803" s="5">
        <v>4594.1790799999999</v>
      </c>
      <c r="L803" s="5">
        <v>3877.0817999999999</v>
      </c>
      <c r="M803" s="6">
        <f t="shared" si="51"/>
        <v>-0.15608822980405024</v>
      </c>
    </row>
    <row r="804" spans="1:13" x14ac:dyDescent="0.2">
      <c r="A804" s="1" t="s">
        <v>14</v>
      </c>
      <c r="B804" s="1" t="s">
        <v>70</v>
      </c>
      <c r="C804" s="5">
        <v>0</v>
      </c>
      <c r="D804" s="5">
        <v>83.629599999999996</v>
      </c>
      <c r="E804" s="6" t="str">
        <f t="shared" si="48"/>
        <v/>
      </c>
      <c r="F804" s="5">
        <v>4058.8710999999998</v>
      </c>
      <c r="G804" s="5">
        <v>2166.3551000000002</v>
      </c>
      <c r="H804" s="6">
        <f t="shared" si="49"/>
        <v>-0.46626659319139252</v>
      </c>
      <c r="I804" s="5">
        <v>3289.3</v>
      </c>
      <c r="J804" s="6">
        <f t="shared" si="50"/>
        <v>-0.34139327516492868</v>
      </c>
      <c r="K804" s="5">
        <v>15161.89098</v>
      </c>
      <c r="L804" s="5">
        <v>15286.47004</v>
      </c>
      <c r="M804" s="6">
        <f t="shared" si="51"/>
        <v>8.2165911998925978E-3</v>
      </c>
    </row>
    <row r="805" spans="1:13" x14ac:dyDescent="0.2">
      <c r="A805" s="1" t="s">
        <v>15</v>
      </c>
      <c r="B805" s="1" t="s">
        <v>70</v>
      </c>
      <c r="C805" s="5">
        <v>0</v>
      </c>
      <c r="D805" s="5">
        <v>0</v>
      </c>
      <c r="E805" s="6" t="str">
        <f t="shared" si="48"/>
        <v/>
      </c>
      <c r="F805" s="5">
        <v>0</v>
      </c>
      <c r="G805" s="5">
        <v>7.1249999999999994E-2</v>
      </c>
      <c r="H805" s="6" t="str">
        <f t="shared" si="49"/>
        <v/>
      </c>
      <c r="I805" s="5">
        <v>0.73399999999999999</v>
      </c>
      <c r="J805" s="6">
        <f t="shared" si="50"/>
        <v>-0.90292915531335149</v>
      </c>
      <c r="K805" s="5">
        <v>277.85552999999999</v>
      </c>
      <c r="L805" s="5">
        <v>0.94845000000000002</v>
      </c>
      <c r="M805" s="6">
        <f t="shared" si="51"/>
        <v>-0.9965865354560336</v>
      </c>
    </row>
    <row r="806" spans="1:13" x14ac:dyDescent="0.2">
      <c r="A806" s="1" t="s">
        <v>16</v>
      </c>
      <c r="B806" s="1" t="s">
        <v>70</v>
      </c>
      <c r="C806" s="5">
        <v>0</v>
      </c>
      <c r="D806" s="5">
        <v>0</v>
      </c>
      <c r="E806" s="6" t="str">
        <f t="shared" si="48"/>
        <v/>
      </c>
      <c r="F806" s="5">
        <v>1019.04963</v>
      </c>
      <c r="G806" s="5">
        <v>342.37716</v>
      </c>
      <c r="H806" s="6">
        <f t="shared" si="49"/>
        <v>-0.66402307608904187</v>
      </c>
      <c r="I806" s="5">
        <v>798.63328999999999</v>
      </c>
      <c r="J806" s="6">
        <f t="shared" si="50"/>
        <v>-0.57129615771463771</v>
      </c>
      <c r="K806" s="5">
        <v>2628.6810799999998</v>
      </c>
      <c r="L806" s="5">
        <v>2181.11906</v>
      </c>
      <c r="M806" s="6">
        <f t="shared" si="51"/>
        <v>-0.17026105730558982</v>
      </c>
    </row>
    <row r="807" spans="1:13" x14ac:dyDescent="0.2">
      <c r="A807" s="1" t="s">
        <v>17</v>
      </c>
      <c r="B807" s="1" t="s">
        <v>70</v>
      </c>
      <c r="C807" s="5">
        <v>6.1529999999999996</v>
      </c>
      <c r="D807" s="5">
        <v>52.208199999999998</v>
      </c>
      <c r="E807" s="6">
        <f t="shared" si="48"/>
        <v>7.4849991873882669</v>
      </c>
      <c r="F807" s="5">
        <v>3596.47291</v>
      </c>
      <c r="G807" s="5">
        <v>2453.3874000000001</v>
      </c>
      <c r="H807" s="6">
        <f t="shared" si="49"/>
        <v>-0.31783515088398095</v>
      </c>
      <c r="I807" s="5">
        <v>4627.0888599999998</v>
      </c>
      <c r="J807" s="6">
        <f t="shared" si="50"/>
        <v>-0.46977733209126216</v>
      </c>
      <c r="K807" s="5">
        <v>17900.008880000001</v>
      </c>
      <c r="L807" s="5">
        <v>14273.8089</v>
      </c>
      <c r="M807" s="6">
        <f t="shared" si="51"/>
        <v>-0.20258090397103767</v>
      </c>
    </row>
    <row r="808" spans="1:13" x14ac:dyDescent="0.2">
      <c r="A808" s="1" t="s">
        <v>18</v>
      </c>
      <c r="B808" s="1" t="s">
        <v>70</v>
      </c>
      <c r="C808" s="5">
        <v>0</v>
      </c>
      <c r="D808" s="5">
        <v>246.82554999999999</v>
      </c>
      <c r="E808" s="6" t="str">
        <f t="shared" si="48"/>
        <v/>
      </c>
      <c r="F808" s="5">
        <v>3027.5442400000002</v>
      </c>
      <c r="G808" s="5">
        <v>3882.4102699999999</v>
      </c>
      <c r="H808" s="6">
        <f t="shared" si="49"/>
        <v>0.28236285326750488</v>
      </c>
      <c r="I808" s="5">
        <v>5542.6702699999996</v>
      </c>
      <c r="J808" s="6">
        <f t="shared" si="50"/>
        <v>-0.29954154209501627</v>
      </c>
      <c r="K808" s="5">
        <v>31882.286329999999</v>
      </c>
      <c r="L808" s="5">
        <v>26208.715759999999</v>
      </c>
      <c r="M808" s="6">
        <f t="shared" si="51"/>
        <v>-0.17795369225642355</v>
      </c>
    </row>
    <row r="809" spans="1:13" x14ac:dyDescent="0.2">
      <c r="A809" s="1" t="s">
        <v>19</v>
      </c>
      <c r="B809" s="1" t="s">
        <v>70</v>
      </c>
      <c r="C809" s="5">
        <v>0</v>
      </c>
      <c r="D809" s="5">
        <v>58.104990000000001</v>
      </c>
      <c r="E809" s="6" t="str">
        <f t="shared" ref="E809:E869" si="52">IF(C809=0,"",(D809/C809-1))</f>
        <v/>
      </c>
      <c r="F809" s="5">
        <v>2103.3500800000002</v>
      </c>
      <c r="G809" s="5">
        <v>777.40164000000004</v>
      </c>
      <c r="H809" s="6">
        <f t="shared" ref="H809:H869" si="53">IF(F809=0,"",(G809/F809-1))</f>
        <v>-0.63039835955410717</v>
      </c>
      <c r="I809" s="5">
        <v>1614.7134699999999</v>
      </c>
      <c r="J809" s="6">
        <f t="shared" ref="J809:J869" si="54">IF(I809=0,"",(G809/I809-1))</f>
        <v>-0.51855133778007056</v>
      </c>
      <c r="K809" s="5">
        <v>9938.9561900000008</v>
      </c>
      <c r="L809" s="5">
        <v>6195.5351099999998</v>
      </c>
      <c r="M809" s="6">
        <f t="shared" ref="M809:M869" si="55">IF(K809=0,"",(L809/K809-1))</f>
        <v>-0.37664126981125179</v>
      </c>
    </row>
    <row r="810" spans="1:13" x14ac:dyDescent="0.2">
      <c r="A810" s="1" t="s">
        <v>20</v>
      </c>
      <c r="B810" s="1" t="s">
        <v>70</v>
      </c>
      <c r="C810" s="5">
        <v>1.02</v>
      </c>
      <c r="D810" s="5">
        <v>125.70677999999999</v>
      </c>
      <c r="E810" s="6">
        <f t="shared" si="52"/>
        <v>122.24194117647058</v>
      </c>
      <c r="F810" s="5">
        <v>3619.4219600000001</v>
      </c>
      <c r="G810" s="5">
        <v>3715.3992800000001</v>
      </c>
      <c r="H810" s="6">
        <f t="shared" si="53"/>
        <v>2.6517306094921311E-2</v>
      </c>
      <c r="I810" s="5">
        <v>5413.9439300000004</v>
      </c>
      <c r="J810" s="6">
        <f t="shared" si="54"/>
        <v>-0.31373517567995945</v>
      </c>
      <c r="K810" s="5">
        <v>25755.445680000001</v>
      </c>
      <c r="L810" s="5">
        <v>24015.373200000002</v>
      </c>
      <c r="M810" s="6">
        <f t="shared" si="55"/>
        <v>-6.7561342234944366E-2</v>
      </c>
    </row>
    <row r="811" spans="1:13" x14ac:dyDescent="0.2">
      <c r="A811" s="1" t="s">
        <v>21</v>
      </c>
      <c r="B811" s="1" t="s">
        <v>70</v>
      </c>
      <c r="C811" s="5">
        <v>0</v>
      </c>
      <c r="D811" s="5">
        <v>24.627870000000001</v>
      </c>
      <c r="E811" s="6" t="str">
        <f t="shared" si="52"/>
        <v/>
      </c>
      <c r="F811" s="5">
        <v>2524.74415</v>
      </c>
      <c r="G811" s="5">
        <v>2921.8857499999999</v>
      </c>
      <c r="H811" s="6">
        <f t="shared" si="53"/>
        <v>0.15729974064896823</v>
      </c>
      <c r="I811" s="5">
        <v>2533.2656200000001</v>
      </c>
      <c r="J811" s="6">
        <f t="shared" si="54"/>
        <v>0.15340678329657353</v>
      </c>
      <c r="K811" s="5">
        <v>11604.88205</v>
      </c>
      <c r="L811" s="5">
        <v>14528.913130000001</v>
      </c>
      <c r="M811" s="6">
        <f t="shared" si="55"/>
        <v>0.25196560097739207</v>
      </c>
    </row>
    <row r="812" spans="1:13" x14ac:dyDescent="0.2">
      <c r="A812" s="1" t="s">
        <v>22</v>
      </c>
      <c r="B812" s="1" t="s">
        <v>70</v>
      </c>
      <c r="C812" s="5">
        <v>0</v>
      </c>
      <c r="D812" s="5">
        <v>7.8410799999999998</v>
      </c>
      <c r="E812" s="6" t="str">
        <f t="shared" si="52"/>
        <v/>
      </c>
      <c r="F812" s="5">
        <v>2871.34067</v>
      </c>
      <c r="G812" s="5">
        <v>2133.0171700000001</v>
      </c>
      <c r="H812" s="6">
        <f t="shared" si="53"/>
        <v>-0.2571354586079122</v>
      </c>
      <c r="I812" s="5">
        <v>2503.7139699999998</v>
      </c>
      <c r="J812" s="6">
        <f t="shared" si="54"/>
        <v>-0.14805876567441911</v>
      </c>
      <c r="K812" s="5">
        <v>22881.374950000001</v>
      </c>
      <c r="L812" s="5">
        <v>11175.05148</v>
      </c>
      <c r="M812" s="6">
        <f t="shared" si="55"/>
        <v>-0.51160926716949762</v>
      </c>
    </row>
    <row r="813" spans="1:13" x14ac:dyDescent="0.2">
      <c r="A813" s="1" t="s">
        <v>23</v>
      </c>
      <c r="B813" s="1" t="s">
        <v>70</v>
      </c>
      <c r="C813" s="5">
        <v>0</v>
      </c>
      <c r="D813" s="5">
        <v>156.70095000000001</v>
      </c>
      <c r="E813" s="6" t="str">
        <f t="shared" si="52"/>
        <v/>
      </c>
      <c r="F813" s="5">
        <v>2121.85419</v>
      </c>
      <c r="G813" s="5">
        <v>3310.5376799999999</v>
      </c>
      <c r="H813" s="6">
        <f t="shared" si="53"/>
        <v>0.56020978991021053</v>
      </c>
      <c r="I813" s="5">
        <v>2682.6022800000001</v>
      </c>
      <c r="J813" s="6">
        <f t="shared" si="54"/>
        <v>0.23407696499832986</v>
      </c>
      <c r="K813" s="5">
        <v>12175.88121</v>
      </c>
      <c r="L813" s="5">
        <v>19189.98256</v>
      </c>
      <c r="M813" s="6">
        <f t="shared" si="55"/>
        <v>0.57606519224574471</v>
      </c>
    </row>
    <row r="814" spans="1:13" x14ac:dyDescent="0.2">
      <c r="A814" s="1" t="s">
        <v>24</v>
      </c>
      <c r="B814" s="1" t="s">
        <v>70</v>
      </c>
      <c r="C814" s="5">
        <v>30.973780000000001</v>
      </c>
      <c r="D814" s="5">
        <v>34.002040000000001</v>
      </c>
      <c r="E814" s="6">
        <f t="shared" si="52"/>
        <v>9.7768499679406151E-2</v>
      </c>
      <c r="F814" s="5">
        <v>1324.0898199999999</v>
      </c>
      <c r="G814" s="5">
        <v>1540.1147599999999</v>
      </c>
      <c r="H814" s="6">
        <f t="shared" si="53"/>
        <v>0.16314976275552073</v>
      </c>
      <c r="I814" s="5">
        <v>1603.2585899999999</v>
      </c>
      <c r="J814" s="6">
        <f t="shared" si="54"/>
        <v>-3.9384682167834195E-2</v>
      </c>
      <c r="K814" s="5">
        <v>6330.1310000000003</v>
      </c>
      <c r="L814" s="5">
        <v>7153.1435600000004</v>
      </c>
      <c r="M814" s="6">
        <f t="shared" si="55"/>
        <v>0.13001509131485589</v>
      </c>
    </row>
    <row r="815" spans="1:13" x14ac:dyDescent="0.2">
      <c r="A815" s="1" t="s">
        <v>25</v>
      </c>
      <c r="B815" s="1" t="s">
        <v>70</v>
      </c>
      <c r="C815" s="5">
        <v>0</v>
      </c>
      <c r="D815" s="5">
        <v>131.38151999999999</v>
      </c>
      <c r="E815" s="6" t="str">
        <f t="shared" si="52"/>
        <v/>
      </c>
      <c r="F815" s="5">
        <v>5128.9512199999999</v>
      </c>
      <c r="G815" s="5">
        <v>6095.6013000000003</v>
      </c>
      <c r="H815" s="6">
        <f t="shared" si="53"/>
        <v>0.18846934559069561</v>
      </c>
      <c r="I815" s="5">
        <v>5572.5376200000001</v>
      </c>
      <c r="J815" s="6">
        <f t="shared" si="54"/>
        <v>9.3864539940064162E-2</v>
      </c>
      <c r="K815" s="5">
        <v>26877.67049</v>
      </c>
      <c r="L815" s="5">
        <v>25326.066129999999</v>
      </c>
      <c r="M815" s="6">
        <f t="shared" si="55"/>
        <v>-5.7728379421024822E-2</v>
      </c>
    </row>
    <row r="816" spans="1:13" x14ac:dyDescent="0.2">
      <c r="A816" s="1" t="s">
        <v>26</v>
      </c>
      <c r="B816" s="1" t="s">
        <v>70</v>
      </c>
      <c r="C816" s="5">
        <v>0</v>
      </c>
      <c r="D816" s="5">
        <v>0</v>
      </c>
      <c r="E816" s="6" t="str">
        <f t="shared" si="52"/>
        <v/>
      </c>
      <c r="F816" s="5">
        <v>0</v>
      </c>
      <c r="G816" s="5">
        <v>1.0919000000000001</v>
      </c>
      <c r="H816" s="6" t="str">
        <f t="shared" si="53"/>
        <v/>
      </c>
      <c r="I816" s="5">
        <v>0.44063999999999998</v>
      </c>
      <c r="J816" s="6">
        <f t="shared" si="54"/>
        <v>1.4779865649963693</v>
      </c>
      <c r="K816" s="5">
        <v>2.6249999999999999E-2</v>
      </c>
      <c r="L816" s="5">
        <v>3.44733</v>
      </c>
      <c r="M816" s="6">
        <f t="shared" si="55"/>
        <v>130.32685714285714</v>
      </c>
    </row>
    <row r="817" spans="1:13" x14ac:dyDescent="0.2">
      <c r="A817" s="1" t="s">
        <v>27</v>
      </c>
      <c r="B817" s="1" t="s">
        <v>70</v>
      </c>
      <c r="C817" s="5">
        <v>0</v>
      </c>
      <c r="D817" s="5">
        <v>377.57670000000002</v>
      </c>
      <c r="E817" s="6" t="str">
        <f t="shared" si="52"/>
        <v/>
      </c>
      <c r="F817" s="5">
        <v>12909.82755</v>
      </c>
      <c r="G817" s="5">
        <v>16339.64249</v>
      </c>
      <c r="H817" s="6">
        <f t="shared" si="53"/>
        <v>0.2656747293266517</v>
      </c>
      <c r="I817" s="5">
        <v>14666.25403</v>
      </c>
      <c r="J817" s="6">
        <f t="shared" si="54"/>
        <v>0.11409787779327041</v>
      </c>
      <c r="K817" s="5">
        <v>65856.476869999999</v>
      </c>
      <c r="L817" s="5">
        <v>78594.257939999996</v>
      </c>
      <c r="M817" s="6">
        <f t="shared" si="55"/>
        <v>0.19341728673315228</v>
      </c>
    </row>
    <row r="818" spans="1:13" x14ac:dyDescent="0.2">
      <c r="A818" s="1" t="s">
        <v>28</v>
      </c>
      <c r="B818" s="1" t="s">
        <v>70</v>
      </c>
      <c r="C818" s="5">
        <v>0</v>
      </c>
      <c r="D818" s="5">
        <v>59.525100000000002</v>
      </c>
      <c r="E818" s="6" t="str">
        <f t="shared" si="52"/>
        <v/>
      </c>
      <c r="F818" s="5">
        <v>1521.7745500000001</v>
      </c>
      <c r="G818" s="5">
        <v>1977.3730800000001</v>
      </c>
      <c r="H818" s="6">
        <f t="shared" si="53"/>
        <v>0.29938635128311208</v>
      </c>
      <c r="I818" s="5">
        <v>1712.5800400000001</v>
      </c>
      <c r="J818" s="6">
        <f t="shared" si="54"/>
        <v>0.15461644642314054</v>
      </c>
      <c r="K818" s="5">
        <v>15536.936089999999</v>
      </c>
      <c r="L818" s="5">
        <v>11009.97817</v>
      </c>
      <c r="M818" s="6">
        <f t="shared" si="55"/>
        <v>-0.29136748029192672</v>
      </c>
    </row>
    <row r="819" spans="1:13" x14ac:dyDescent="0.2">
      <c r="A819" s="1" t="s">
        <v>29</v>
      </c>
      <c r="B819" s="1" t="s">
        <v>70</v>
      </c>
      <c r="C819" s="5">
        <v>0</v>
      </c>
      <c r="D819" s="5">
        <v>0</v>
      </c>
      <c r="E819" s="6" t="str">
        <f t="shared" si="52"/>
        <v/>
      </c>
      <c r="F819" s="5">
        <v>0</v>
      </c>
      <c r="G819" s="5">
        <v>0</v>
      </c>
      <c r="H819" s="6" t="str">
        <f t="shared" si="53"/>
        <v/>
      </c>
      <c r="I819" s="5">
        <v>0</v>
      </c>
      <c r="J819" s="6" t="str">
        <f t="shared" si="54"/>
        <v/>
      </c>
      <c r="K819" s="5">
        <v>16.5915</v>
      </c>
      <c r="L819" s="5">
        <v>4.7560000000000002</v>
      </c>
      <c r="M819" s="6">
        <f t="shared" si="55"/>
        <v>-0.71334719585329842</v>
      </c>
    </row>
    <row r="820" spans="1:13" x14ac:dyDescent="0.2">
      <c r="A820" s="1" t="s">
        <v>30</v>
      </c>
      <c r="B820" s="1" t="s">
        <v>70</v>
      </c>
      <c r="C820" s="5">
        <v>8.8409999999999993</v>
      </c>
      <c r="D820" s="5">
        <v>11.4504</v>
      </c>
      <c r="E820" s="6">
        <f t="shared" si="52"/>
        <v>0.29514760773668147</v>
      </c>
      <c r="F820" s="5">
        <v>1189.2727500000001</v>
      </c>
      <c r="G820" s="5">
        <v>1078.5889099999999</v>
      </c>
      <c r="H820" s="6">
        <f t="shared" si="53"/>
        <v>-9.3068507623671803E-2</v>
      </c>
      <c r="I820" s="5">
        <v>1594.9110000000001</v>
      </c>
      <c r="J820" s="6">
        <f t="shared" si="54"/>
        <v>-0.32373097307624066</v>
      </c>
      <c r="K820" s="5">
        <v>6901.6624400000001</v>
      </c>
      <c r="L820" s="5">
        <v>5045.0204899999999</v>
      </c>
      <c r="M820" s="6">
        <f t="shared" si="55"/>
        <v>-0.26901372910379551</v>
      </c>
    </row>
    <row r="821" spans="1:13" x14ac:dyDescent="0.2">
      <c r="A821" s="1" t="s">
        <v>35</v>
      </c>
      <c r="B821" s="1" t="s">
        <v>70</v>
      </c>
      <c r="C821" s="5">
        <v>0</v>
      </c>
      <c r="D821" s="5">
        <v>0</v>
      </c>
      <c r="E821" s="6" t="str">
        <f t="shared" si="52"/>
        <v/>
      </c>
      <c r="F821" s="5">
        <v>0</v>
      </c>
      <c r="G821" s="5">
        <v>0</v>
      </c>
      <c r="H821" s="6" t="str">
        <f t="shared" si="53"/>
        <v/>
      </c>
      <c r="I821" s="5">
        <v>0</v>
      </c>
      <c r="J821" s="6" t="str">
        <f t="shared" si="54"/>
        <v/>
      </c>
      <c r="K821" s="5">
        <v>0</v>
      </c>
      <c r="L821" s="5">
        <v>0</v>
      </c>
      <c r="M821" s="6" t="str">
        <f t="shared" si="55"/>
        <v/>
      </c>
    </row>
    <row r="822" spans="1:13" x14ac:dyDescent="0.2">
      <c r="A822" s="1" t="s">
        <v>31</v>
      </c>
      <c r="B822" s="1" t="s">
        <v>70</v>
      </c>
      <c r="C822" s="5">
        <v>373.31808999999998</v>
      </c>
      <c r="D822" s="5">
        <v>1100.8205399999999</v>
      </c>
      <c r="E822" s="6">
        <f t="shared" si="52"/>
        <v>1.9487468448153691</v>
      </c>
      <c r="F822" s="5">
        <v>24842.704760000001</v>
      </c>
      <c r="G822" s="5">
        <v>24692.91993</v>
      </c>
      <c r="H822" s="6">
        <f t="shared" si="53"/>
        <v>-6.0293285874882807E-3</v>
      </c>
      <c r="I822" s="5">
        <v>29482.594059999999</v>
      </c>
      <c r="J822" s="6">
        <f t="shared" si="54"/>
        <v>-0.16245769012904832</v>
      </c>
      <c r="K822" s="5">
        <v>155608.03724000001</v>
      </c>
      <c r="L822" s="5">
        <v>157877.72985999999</v>
      </c>
      <c r="M822" s="6">
        <f t="shared" si="55"/>
        <v>1.4585960084435357E-2</v>
      </c>
    </row>
    <row r="823" spans="1:13" x14ac:dyDescent="0.2">
      <c r="A823" s="1" t="s">
        <v>32</v>
      </c>
      <c r="B823" s="1" t="s">
        <v>70</v>
      </c>
      <c r="C823" s="5">
        <v>0</v>
      </c>
      <c r="D823" s="5">
        <v>48.32461</v>
      </c>
      <c r="E823" s="6" t="str">
        <f t="shared" si="52"/>
        <v/>
      </c>
      <c r="F823" s="5">
        <v>436.68844000000001</v>
      </c>
      <c r="G823" s="5">
        <v>685.43876999999998</v>
      </c>
      <c r="H823" s="6">
        <f t="shared" si="53"/>
        <v>0.56962884110236578</v>
      </c>
      <c r="I823" s="5">
        <v>938.51256000000001</v>
      </c>
      <c r="J823" s="6">
        <f t="shared" si="54"/>
        <v>-0.26965413227927393</v>
      </c>
      <c r="K823" s="5">
        <v>5913.8648400000002</v>
      </c>
      <c r="L823" s="5">
        <v>4247.0908099999997</v>
      </c>
      <c r="M823" s="6">
        <f t="shared" si="55"/>
        <v>-0.28184175240636722</v>
      </c>
    </row>
    <row r="824" spans="1:13" x14ac:dyDescent="0.2">
      <c r="A824" s="2" t="s">
        <v>33</v>
      </c>
      <c r="B824" s="2" t="s">
        <v>70</v>
      </c>
      <c r="C824" s="7">
        <v>420.30587000000003</v>
      </c>
      <c r="D824" s="7">
        <v>3016.5144100000002</v>
      </c>
      <c r="E824" s="8">
        <f t="shared" si="52"/>
        <v>6.176950467049152</v>
      </c>
      <c r="F824" s="7">
        <v>137021.8958</v>
      </c>
      <c r="G824" s="7">
        <v>121318.59908</v>
      </c>
      <c r="H824" s="8">
        <f t="shared" si="53"/>
        <v>-0.11460428735361283</v>
      </c>
      <c r="I824" s="7">
        <v>120972.68706</v>
      </c>
      <c r="J824" s="8">
        <f t="shared" si="54"/>
        <v>2.8594224730118523E-3</v>
      </c>
      <c r="K824" s="7">
        <v>774333.35326999996</v>
      </c>
      <c r="L824" s="7">
        <v>659504.66176000005</v>
      </c>
      <c r="M824" s="8">
        <f t="shared" si="55"/>
        <v>-0.14829361414574205</v>
      </c>
    </row>
    <row r="825" spans="1:13" x14ac:dyDescent="0.2">
      <c r="A825" s="1" t="s">
        <v>7</v>
      </c>
      <c r="B825" s="1" t="s">
        <v>71</v>
      </c>
      <c r="C825" s="5">
        <v>0.45134999999999997</v>
      </c>
      <c r="D825" s="5">
        <v>8.3202700000000007</v>
      </c>
      <c r="E825" s="6">
        <f t="shared" si="52"/>
        <v>17.434186329899195</v>
      </c>
      <c r="F825" s="5">
        <v>2032.44082</v>
      </c>
      <c r="G825" s="5">
        <v>329.07643000000002</v>
      </c>
      <c r="H825" s="6">
        <f t="shared" si="53"/>
        <v>-0.83808806300200167</v>
      </c>
      <c r="I825" s="5">
        <v>862.18906000000004</v>
      </c>
      <c r="J825" s="6">
        <f t="shared" si="54"/>
        <v>-0.61832451225952689</v>
      </c>
      <c r="K825" s="5">
        <v>9874.1109699999997</v>
      </c>
      <c r="L825" s="5">
        <v>2637.9943600000001</v>
      </c>
      <c r="M825" s="6">
        <f t="shared" si="55"/>
        <v>-0.73283727841272173</v>
      </c>
    </row>
    <row r="826" spans="1:13" x14ac:dyDescent="0.2">
      <c r="A826" s="1" t="s">
        <v>9</v>
      </c>
      <c r="B826" s="1" t="s">
        <v>71</v>
      </c>
      <c r="C826" s="5">
        <v>0.18806</v>
      </c>
      <c r="D826" s="5">
        <v>5.3788799999999997</v>
      </c>
      <c r="E826" s="6">
        <f t="shared" si="52"/>
        <v>27.601935552483248</v>
      </c>
      <c r="F826" s="5">
        <v>411.98408000000001</v>
      </c>
      <c r="G826" s="5">
        <v>1191.36295</v>
      </c>
      <c r="H826" s="6">
        <f t="shared" si="53"/>
        <v>1.8917693858461715</v>
      </c>
      <c r="I826" s="5">
        <v>264.05340999999999</v>
      </c>
      <c r="J826" s="6">
        <f t="shared" si="54"/>
        <v>3.5118256567866331</v>
      </c>
      <c r="K826" s="5">
        <v>1761.1850199999999</v>
      </c>
      <c r="L826" s="5">
        <v>1806.7535800000001</v>
      </c>
      <c r="M826" s="6">
        <f t="shared" si="55"/>
        <v>2.587380626255853E-2</v>
      </c>
    </row>
    <row r="827" spans="1:13" x14ac:dyDescent="0.2">
      <c r="A827" s="1" t="s">
        <v>10</v>
      </c>
      <c r="B827" s="1" t="s">
        <v>71</v>
      </c>
      <c r="C827" s="5">
        <v>4.8219000000000003</v>
      </c>
      <c r="D827" s="5">
        <v>5.3009500000000003</v>
      </c>
      <c r="E827" s="6">
        <f t="shared" si="52"/>
        <v>9.9348804413198044E-2</v>
      </c>
      <c r="F827" s="5">
        <v>294.81716</v>
      </c>
      <c r="G827" s="5">
        <v>99.212159999999997</v>
      </c>
      <c r="H827" s="6">
        <f t="shared" si="53"/>
        <v>-0.66347901865685155</v>
      </c>
      <c r="I827" s="5">
        <v>151.58366000000001</v>
      </c>
      <c r="J827" s="6">
        <f t="shared" si="54"/>
        <v>-0.34549568205438508</v>
      </c>
      <c r="K827" s="5">
        <v>977.58673999999996</v>
      </c>
      <c r="L827" s="5">
        <v>2571.1770900000001</v>
      </c>
      <c r="M827" s="6">
        <f t="shared" si="55"/>
        <v>1.6301268059343768</v>
      </c>
    </row>
    <row r="828" spans="1:13" x14ac:dyDescent="0.2">
      <c r="A828" s="1" t="s">
        <v>11</v>
      </c>
      <c r="B828" s="1" t="s">
        <v>71</v>
      </c>
      <c r="C828" s="5">
        <v>0</v>
      </c>
      <c r="D828" s="5">
        <v>0</v>
      </c>
      <c r="E828" s="6" t="str">
        <f t="shared" si="52"/>
        <v/>
      </c>
      <c r="F828" s="5">
        <v>217.21413000000001</v>
      </c>
      <c r="G828" s="5">
        <v>95.498829999999998</v>
      </c>
      <c r="H828" s="6">
        <f t="shared" si="53"/>
        <v>-0.56034706397783607</v>
      </c>
      <c r="I828" s="5">
        <v>119.80880000000001</v>
      </c>
      <c r="J828" s="6">
        <f t="shared" si="54"/>
        <v>-0.20290638083346135</v>
      </c>
      <c r="K828" s="5">
        <v>742.35910000000001</v>
      </c>
      <c r="L828" s="5">
        <v>703.85170000000005</v>
      </c>
      <c r="M828" s="6">
        <f t="shared" si="55"/>
        <v>-5.1871661571872618E-2</v>
      </c>
    </row>
    <row r="829" spans="1:13" x14ac:dyDescent="0.2">
      <c r="A829" s="1" t="s">
        <v>12</v>
      </c>
      <c r="B829" s="1" t="s">
        <v>71</v>
      </c>
      <c r="C829" s="5">
        <v>0</v>
      </c>
      <c r="D829" s="5">
        <v>0</v>
      </c>
      <c r="E829" s="6" t="str">
        <f t="shared" si="52"/>
        <v/>
      </c>
      <c r="F829" s="5">
        <v>25.8202</v>
      </c>
      <c r="G829" s="5">
        <v>0.56894</v>
      </c>
      <c r="H829" s="6">
        <f t="shared" si="53"/>
        <v>-0.97796531397897768</v>
      </c>
      <c r="I829" s="5">
        <v>5.2107999999999999</v>
      </c>
      <c r="J829" s="6">
        <f t="shared" si="54"/>
        <v>-0.89081522990711604</v>
      </c>
      <c r="K829" s="5">
        <v>60.793399999999998</v>
      </c>
      <c r="L829" s="5">
        <v>11.443</v>
      </c>
      <c r="M829" s="6">
        <f t="shared" si="55"/>
        <v>-0.81177233054903986</v>
      </c>
    </row>
    <row r="830" spans="1:13" x14ac:dyDescent="0.2">
      <c r="A830" s="1" t="s">
        <v>13</v>
      </c>
      <c r="B830" s="1" t="s">
        <v>71</v>
      </c>
      <c r="C830" s="5">
        <v>0.31970999999999999</v>
      </c>
      <c r="D830" s="5">
        <v>0.99919000000000002</v>
      </c>
      <c r="E830" s="6">
        <f t="shared" si="52"/>
        <v>2.1253010540802602</v>
      </c>
      <c r="F830" s="5">
        <v>530.75512000000003</v>
      </c>
      <c r="G830" s="5">
        <v>251.42589000000001</v>
      </c>
      <c r="H830" s="6">
        <f t="shared" si="53"/>
        <v>-0.52628645391117468</v>
      </c>
      <c r="I830" s="5">
        <v>303.96776999999997</v>
      </c>
      <c r="J830" s="6">
        <f t="shared" si="54"/>
        <v>-0.17285345745701908</v>
      </c>
      <c r="K830" s="5">
        <v>1866.7203500000001</v>
      </c>
      <c r="L830" s="5">
        <v>1602.2929200000001</v>
      </c>
      <c r="M830" s="6">
        <f t="shared" si="55"/>
        <v>-0.14165347798345906</v>
      </c>
    </row>
    <row r="831" spans="1:13" x14ac:dyDescent="0.2">
      <c r="A831" s="1" t="s">
        <v>14</v>
      </c>
      <c r="B831" s="1" t="s">
        <v>71</v>
      </c>
      <c r="C831" s="5">
        <v>0</v>
      </c>
      <c r="D831" s="5">
        <v>0</v>
      </c>
      <c r="E831" s="6" t="str">
        <f t="shared" si="52"/>
        <v/>
      </c>
      <c r="F831" s="5">
        <v>0</v>
      </c>
      <c r="G831" s="5">
        <v>2.52</v>
      </c>
      <c r="H831" s="6" t="str">
        <f t="shared" si="53"/>
        <v/>
      </c>
      <c r="I831" s="5">
        <v>0</v>
      </c>
      <c r="J831" s="6" t="str">
        <f t="shared" si="54"/>
        <v/>
      </c>
      <c r="K831" s="5">
        <v>0.29847000000000001</v>
      </c>
      <c r="L831" s="5">
        <v>2.52</v>
      </c>
      <c r="M831" s="6">
        <f t="shared" si="55"/>
        <v>7.4430596039802985</v>
      </c>
    </row>
    <row r="832" spans="1:13" x14ac:dyDescent="0.2">
      <c r="A832" s="1" t="s">
        <v>15</v>
      </c>
      <c r="B832" s="1" t="s">
        <v>71</v>
      </c>
      <c r="C832" s="5">
        <v>0</v>
      </c>
      <c r="D832" s="5">
        <v>0</v>
      </c>
      <c r="E832" s="6" t="str">
        <f t="shared" si="52"/>
        <v/>
      </c>
      <c r="F832" s="5">
        <v>0</v>
      </c>
      <c r="G832" s="5">
        <v>0</v>
      </c>
      <c r="H832" s="6" t="str">
        <f t="shared" si="53"/>
        <v/>
      </c>
      <c r="I832" s="5">
        <v>0</v>
      </c>
      <c r="J832" s="6" t="str">
        <f t="shared" si="54"/>
        <v/>
      </c>
      <c r="K832" s="5">
        <v>0</v>
      </c>
      <c r="L832" s="5">
        <v>0</v>
      </c>
      <c r="M832" s="6" t="str">
        <f t="shared" si="55"/>
        <v/>
      </c>
    </row>
    <row r="833" spans="1:13" x14ac:dyDescent="0.2">
      <c r="A833" s="1" t="s">
        <v>16</v>
      </c>
      <c r="B833" s="1" t="s">
        <v>71</v>
      </c>
      <c r="C833" s="5">
        <v>0</v>
      </c>
      <c r="D833" s="5">
        <v>5.1857600000000001</v>
      </c>
      <c r="E833" s="6" t="str">
        <f t="shared" si="52"/>
        <v/>
      </c>
      <c r="F833" s="5">
        <v>116.99097999999999</v>
      </c>
      <c r="G833" s="5">
        <v>64.575379999999996</v>
      </c>
      <c r="H833" s="6">
        <f t="shared" si="53"/>
        <v>-0.44803112171553738</v>
      </c>
      <c r="I833" s="5">
        <v>83.795879999999997</v>
      </c>
      <c r="J833" s="6">
        <f t="shared" si="54"/>
        <v>-0.22937285222137416</v>
      </c>
      <c r="K833" s="5">
        <v>604.70357000000001</v>
      </c>
      <c r="L833" s="5">
        <v>527.55372</v>
      </c>
      <c r="M833" s="6">
        <f t="shared" si="55"/>
        <v>-0.12758292463859611</v>
      </c>
    </row>
    <row r="834" spans="1:13" x14ac:dyDescent="0.2">
      <c r="A834" s="1" t="s">
        <v>17</v>
      </c>
      <c r="B834" s="1" t="s">
        <v>71</v>
      </c>
      <c r="C834" s="5">
        <v>0</v>
      </c>
      <c r="D834" s="5">
        <v>3.8721299999999998</v>
      </c>
      <c r="E834" s="6" t="str">
        <f t="shared" si="52"/>
        <v/>
      </c>
      <c r="F834" s="5">
        <v>396.48223999999999</v>
      </c>
      <c r="G834" s="5">
        <v>1017.26608</v>
      </c>
      <c r="H834" s="6">
        <f t="shared" si="53"/>
        <v>1.5657292493101331</v>
      </c>
      <c r="I834" s="5">
        <v>807.96460000000002</v>
      </c>
      <c r="J834" s="6">
        <f t="shared" si="54"/>
        <v>0.25904783452146285</v>
      </c>
      <c r="K834" s="5">
        <v>1606.80816</v>
      </c>
      <c r="L834" s="5">
        <v>3536.0293299999998</v>
      </c>
      <c r="M834" s="6">
        <f t="shared" si="55"/>
        <v>1.2006543270230838</v>
      </c>
    </row>
    <row r="835" spans="1:13" x14ac:dyDescent="0.2">
      <c r="A835" s="1" t="s">
        <v>18</v>
      </c>
      <c r="B835" s="1" t="s">
        <v>71</v>
      </c>
      <c r="C835" s="5">
        <v>0</v>
      </c>
      <c r="D835" s="5">
        <v>1.0148900000000001</v>
      </c>
      <c r="E835" s="6" t="str">
        <f t="shared" si="52"/>
        <v/>
      </c>
      <c r="F835" s="5">
        <v>1652.5208</v>
      </c>
      <c r="G835" s="5">
        <v>1115.21595</v>
      </c>
      <c r="H835" s="6">
        <f t="shared" si="53"/>
        <v>-0.32514256401492803</v>
      </c>
      <c r="I835" s="5">
        <v>1395.4329299999999</v>
      </c>
      <c r="J835" s="6">
        <f t="shared" si="54"/>
        <v>-0.20081006688010428</v>
      </c>
      <c r="K835" s="5">
        <v>8396.9141999999993</v>
      </c>
      <c r="L835" s="5">
        <v>5517.3052100000004</v>
      </c>
      <c r="M835" s="6">
        <f t="shared" si="55"/>
        <v>-0.34293657424771584</v>
      </c>
    </row>
    <row r="836" spans="1:13" x14ac:dyDescent="0.2">
      <c r="A836" s="1" t="s">
        <v>19</v>
      </c>
      <c r="B836" s="1" t="s">
        <v>71</v>
      </c>
      <c r="C836" s="5">
        <v>0.48896000000000001</v>
      </c>
      <c r="D836" s="5">
        <v>5.9371</v>
      </c>
      <c r="E836" s="6">
        <f t="shared" si="52"/>
        <v>11.142302028795811</v>
      </c>
      <c r="F836" s="5">
        <v>376.70084000000003</v>
      </c>
      <c r="G836" s="5">
        <v>498.21998000000002</v>
      </c>
      <c r="H836" s="6">
        <f t="shared" si="53"/>
        <v>0.32258791883766436</v>
      </c>
      <c r="I836" s="5">
        <v>397.24104</v>
      </c>
      <c r="J836" s="6">
        <f t="shared" si="54"/>
        <v>0.25420067372696442</v>
      </c>
      <c r="K836" s="5">
        <v>1298.2668699999999</v>
      </c>
      <c r="L836" s="5">
        <v>1269.93949</v>
      </c>
      <c r="M836" s="6">
        <f t="shared" si="55"/>
        <v>-2.1819381403455185E-2</v>
      </c>
    </row>
    <row r="837" spans="1:13" x14ac:dyDescent="0.2">
      <c r="A837" s="1" t="s">
        <v>20</v>
      </c>
      <c r="B837" s="1" t="s">
        <v>71</v>
      </c>
      <c r="C837" s="5">
        <v>1.8994200000000001</v>
      </c>
      <c r="D837" s="5">
        <v>62.126089999999998</v>
      </c>
      <c r="E837" s="6">
        <f t="shared" si="52"/>
        <v>31.707926630234489</v>
      </c>
      <c r="F837" s="5">
        <v>2979.8461600000001</v>
      </c>
      <c r="G837" s="5">
        <v>2151.30276</v>
      </c>
      <c r="H837" s="6">
        <f t="shared" si="53"/>
        <v>-0.27804905203562591</v>
      </c>
      <c r="I837" s="5">
        <v>3225.2070100000001</v>
      </c>
      <c r="J837" s="6">
        <f t="shared" si="54"/>
        <v>-0.33297219269035383</v>
      </c>
      <c r="K837" s="5">
        <v>11921.557049999999</v>
      </c>
      <c r="L837" s="5">
        <v>10975.29939</v>
      </c>
      <c r="M837" s="6">
        <f t="shared" si="55"/>
        <v>-7.9373663694374486E-2</v>
      </c>
    </row>
    <row r="838" spans="1:13" x14ac:dyDescent="0.2">
      <c r="A838" s="1" t="s">
        <v>21</v>
      </c>
      <c r="B838" s="1" t="s">
        <v>71</v>
      </c>
      <c r="C838" s="5">
        <v>0</v>
      </c>
      <c r="D838" s="5">
        <v>0</v>
      </c>
      <c r="E838" s="6" t="str">
        <f t="shared" si="52"/>
        <v/>
      </c>
      <c r="F838" s="5">
        <v>2.2849599999999999</v>
      </c>
      <c r="G838" s="5">
        <v>6.8464900000000002</v>
      </c>
      <c r="H838" s="6">
        <f t="shared" si="53"/>
        <v>1.9963281632938874</v>
      </c>
      <c r="I838" s="5">
        <v>0.48188999999999999</v>
      </c>
      <c r="J838" s="6">
        <f t="shared" si="54"/>
        <v>13.207578493017079</v>
      </c>
      <c r="K838" s="5">
        <v>118.08710000000001</v>
      </c>
      <c r="L838" s="5">
        <v>349.40231</v>
      </c>
      <c r="M838" s="6">
        <f t="shared" si="55"/>
        <v>1.9588524910849703</v>
      </c>
    </row>
    <row r="839" spans="1:13" x14ac:dyDescent="0.2">
      <c r="A839" s="1" t="s">
        <v>22</v>
      </c>
      <c r="B839" s="1" t="s">
        <v>71</v>
      </c>
      <c r="C839" s="5">
        <v>0.97943000000000002</v>
      </c>
      <c r="D839" s="5">
        <v>11.351139999999999</v>
      </c>
      <c r="E839" s="6">
        <f t="shared" si="52"/>
        <v>10.589536771387438</v>
      </c>
      <c r="F839" s="5">
        <v>209.73321999999999</v>
      </c>
      <c r="G839" s="5">
        <v>101.45559</v>
      </c>
      <c r="H839" s="6">
        <f t="shared" si="53"/>
        <v>-0.5162636133655889</v>
      </c>
      <c r="I839" s="5">
        <v>90.178269999999998</v>
      </c>
      <c r="J839" s="6">
        <f t="shared" si="54"/>
        <v>0.12505584771142764</v>
      </c>
      <c r="K839" s="5">
        <v>721.5308</v>
      </c>
      <c r="L839" s="5">
        <v>352.2054</v>
      </c>
      <c r="M839" s="6">
        <f t="shared" si="55"/>
        <v>-0.51186366541802508</v>
      </c>
    </row>
    <row r="840" spans="1:13" x14ac:dyDescent="0.2">
      <c r="A840" s="1" t="s">
        <v>23</v>
      </c>
      <c r="B840" s="1" t="s">
        <v>71</v>
      </c>
      <c r="C840" s="5">
        <v>0</v>
      </c>
      <c r="D840" s="5">
        <v>0.85250000000000004</v>
      </c>
      <c r="E840" s="6" t="str">
        <f t="shared" si="52"/>
        <v/>
      </c>
      <c r="F840" s="5">
        <v>400.75337999999999</v>
      </c>
      <c r="G840" s="5">
        <v>235.17938000000001</v>
      </c>
      <c r="H840" s="6">
        <f t="shared" si="53"/>
        <v>-0.41315683975017248</v>
      </c>
      <c r="I840" s="5">
        <v>31.316490000000002</v>
      </c>
      <c r="J840" s="6">
        <f t="shared" si="54"/>
        <v>6.5097617900345792</v>
      </c>
      <c r="K840" s="5">
        <v>1225.15525</v>
      </c>
      <c r="L840" s="5">
        <v>561.36405000000002</v>
      </c>
      <c r="M840" s="6">
        <f t="shared" si="55"/>
        <v>-0.54180170227405866</v>
      </c>
    </row>
    <row r="841" spans="1:13" x14ac:dyDescent="0.2">
      <c r="A841" s="1" t="s">
        <v>24</v>
      </c>
      <c r="B841" s="1" t="s">
        <v>71</v>
      </c>
      <c r="C841" s="5">
        <v>0</v>
      </c>
      <c r="D841" s="5">
        <v>37.609540000000003</v>
      </c>
      <c r="E841" s="6" t="str">
        <f t="shared" si="52"/>
        <v/>
      </c>
      <c r="F841" s="5">
        <v>575.38094999999998</v>
      </c>
      <c r="G841" s="5">
        <v>195.50834</v>
      </c>
      <c r="H841" s="6">
        <f t="shared" si="53"/>
        <v>-0.66021061350745103</v>
      </c>
      <c r="I841" s="5">
        <v>260.27659999999997</v>
      </c>
      <c r="J841" s="6">
        <f t="shared" si="54"/>
        <v>-0.24884396061728165</v>
      </c>
      <c r="K841" s="5">
        <v>1031.3572300000001</v>
      </c>
      <c r="L841" s="5">
        <v>728.39257999999995</v>
      </c>
      <c r="M841" s="6">
        <f t="shared" si="55"/>
        <v>-0.2937533583780666</v>
      </c>
    </row>
    <row r="842" spans="1:13" x14ac:dyDescent="0.2">
      <c r="A842" s="1" t="s">
        <v>25</v>
      </c>
      <c r="B842" s="1" t="s">
        <v>71</v>
      </c>
      <c r="C842" s="5">
        <v>11.57235</v>
      </c>
      <c r="D842" s="5">
        <v>119.75842</v>
      </c>
      <c r="E842" s="6">
        <f t="shared" si="52"/>
        <v>9.348669025738074</v>
      </c>
      <c r="F842" s="5">
        <v>1640.1475499999999</v>
      </c>
      <c r="G842" s="5">
        <v>797.12302999999997</v>
      </c>
      <c r="H842" s="6">
        <f t="shared" si="53"/>
        <v>-0.51399309775513791</v>
      </c>
      <c r="I842" s="5">
        <v>756.37846999999999</v>
      </c>
      <c r="J842" s="6">
        <f t="shared" si="54"/>
        <v>5.386795316900006E-2</v>
      </c>
      <c r="K842" s="5">
        <v>5352.1380900000004</v>
      </c>
      <c r="L842" s="5">
        <v>3621.4240100000002</v>
      </c>
      <c r="M842" s="6">
        <f t="shared" si="55"/>
        <v>-0.32336872683342888</v>
      </c>
    </row>
    <row r="843" spans="1:13" x14ac:dyDescent="0.2">
      <c r="A843" s="1" t="s">
        <v>26</v>
      </c>
      <c r="B843" s="1" t="s">
        <v>71</v>
      </c>
      <c r="C843" s="5">
        <v>0</v>
      </c>
      <c r="D843" s="5">
        <v>0</v>
      </c>
      <c r="E843" s="6" t="str">
        <f t="shared" si="52"/>
        <v/>
      </c>
      <c r="F843" s="5">
        <v>0.83321000000000001</v>
      </c>
      <c r="G843" s="5">
        <v>0.75654999999999994</v>
      </c>
      <c r="H843" s="6">
        <f t="shared" si="53"/>
        <v>-9.2005616831291159E-2</v>
      </c>
      <c r="I843" s="5">
        <v>3.7285599999999999</v>
      </c>
      <c r="J843" s="6">
        <f t="shared" si="54"/>
        <v>-0.79709324779539559</v>
      </c>
      <c r="K843" s="5">
        <v>1.54586</v>
      </c>
      <c r="L843" s="5">
        <v>6.2334199999999997</v>
      </c>
      <c r="M843" s="6">
        <f t="shared" si="55"/>
        <v>3.0323315177312304</v>
      </c>
    </row>
    <row r="844" spans="1:13" x14ac:dyDescent="0.2">
      <c r="A844" s="1" t="s">
        <v>27</v>
      </c>
      <c r="B844" s="1" t="s">
        <v>71</v>
      </c>
      <c r="C844" s="5">
        <v>0</v>
      </c>
      <c r="D844" s="5">
        <v>0.62233000000000005</v>
      </c>
      <c r="E844" s="6" t="str">
        <f t="shared" si="52"/>
        <v/>
      </c>
      <c r="F844" s="5">
        <v>199.40996999999999</v>
      </c>
      <c r="G844" s="5">
        <v>54.924149999999997</v>
      </c>
      <c r="H844" s="6">
        <f t="shared" si="53"/>
        <v>-0.72456668039215888</v>
      </c>
      <c r="I844" s="5">
        <v>95.944980000000001</v>
      </c>
      <c r="J844" s="6">
        <f t="shared" si="54"/>
        <v>-0.42754534942839117</v>
      </c>
      <c r="K844" s="5">
        <v>947.78479000000004</v>
      </c>
      <c r="L844" s="5">
        <v>302.55932999999999</v>
      </c>
      <c r="M844" s="6">
        <f t="shared" si="55"/>
        <v>-0.68077211916430946</v>
      </c>
    </row>
    <row r="845" spans="1:13" x14ac:dyDescent="0.2">
      <c r="A845" s="1" t="s">
        <v>28</v>
      </c>
      <c r="B845" s="1" t="s">
        <v>71</v>
      </c>
      <c r="C845" s="5">
        <v>0</v>
      </c>
      <c r="D845" s="5">
        <v>0</v>
      </c>
      <c r="E845" s="6" t="str">
        <f t="shared" si="52"/>
        <v/>
      </c>
      <c r="F845" s="5">
        <v>28.572310000000002</v>
      </c>
      <c r="G845" s="5">
        <v>36.010629999999999</v>
      </c>
      <c r="H845" s="6">
        <f t="shared" si="53"/>
        <v>0.26033316872174472</v>
      </c>
      <c r="I845" s="5">
        <v>21.62011</v>
      </c>
      <c r="J845" s="6">
        <f t="shared" si="54"/>
        <v>0.66560808432519525</v>
      </c>
      <c r="K845" s="5">
        <v>155.06954999999999</v>
      </c>
      <c r="L845" s="5">
        <v>110.51952</v>
      </c>
      <c r="M845" s="6">
        <f t="shared" si="55"/>
        <v>-0.28729063829746071</v>
      </c>
    </row>
    <row r="846" spans="1:13" x14ac:dyDescent="0.2">
      <c r="A846" s="1" t="s">
        <v>29</v>
      </c>
      <c r="B846" s="1" t="s">
        <v>71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0</v>
      </c>
      <c r="H846" s="6" t="str">
        <f t="shared" si="53"/>
        <v/>
      </c>
      <c r="I846" s="5">
        <v>0</v>
      </c>
      <c r="J846" s="6" t="str">
        <f t="shared" si="54"/>
        <v/>
      </c>
      <c r="K846" s="5">
        <v>2.7045699999999999</v>
      </c>
      <c r="L846" s="5">
        <v>0</v>
      </c>
      <c r="M846" s="6">
        <f t="shared" si="55"/>
        <v>-1</v>
      </c>
    </row>
    <row r="847" spans="1:13" x14ac:dyDescent="0.2">
      <c r="A847" s="1" t="s">
        <v>30</v>
      </c>
      <c r="B847" s="1" t="s">
        <v>71</v>
      </c>
      <c r="C847" s="5">
        <v>3.1989200000000002</v>
      </c>
      <c r="D847" s="5">
        <v>27.477260000000001</v>
      </c>
      <c r="E847" s="6">
        <f t="shared" si="52"/>
        <v>7.5895427206682253</v>
      </c>
      <c r="F847" s="5">
        <v>1014.9136</v>
      </c>
      <c r="G847" s="5">
        <v>604.98172</v>
      </c>
      <c r="H847" s="6">
        <f t="shared" si="53"/>
        <v>-0.40390815533460189</v>
      </c>
      <c r="I847" s="5">
        <v>843.84826999999996</v>
      </c>
      <c r="J847" s="6">
        <f t="shared" si="54"/>
        <v>-0.28306812787564284</v>
      </c>
      <c r="K847" s="5">
        <v>5030.2868600000002</v>
      </c>
      <c r="L847" s="5">
        <v>2972.91822</v>
      </c>
      <c r="M847" s="6">
        <f t="shared" si="55"/>
        <v>-0.4089962853529987</v>
      </c>
    </row>
    <row r="848" spans="1:13" x14ac:dyDescent="0.2">
      <c r="A848" s="1" t="s">
        <v>31</v>
      </c>
      <c r="B848" s="1" t="s">
        <v>71</v>
      </c>
      <c r="C848" s="5">
        <v>0</v>
      </c>
      <c r="D848" s="5">
        <v>1.80311</v>
      </c>
      <c r="E848" s="6" t="str">
        <f t="shared" si="52"/>
        <v/>
      </c>
      <c r="F848" s="5">
        <v>13.33929</v>
      </c>
      <c r="G848" s="5">
        <v>29.602599999999999</v>
      </c>
      <c r="H848" s="6">
        <f t="shared" si="53"/>
        <v>1.2192035708047428</v>
      </c>
      <c r="I848" s="5">
        <v>4.9672299999999998</v>
      </c>
      <c r="J848" s="6">
        <f t="shared" si="54"/>
        <v>4.9595790812988323</v>
      </c>
      <c r="K848" s="5">
        <v>110.16674999999999</v>
      </c>
      <c r="L848" s="5">
        <v>217.19843</v>
      </c>
      <c r="M848" s="6">
        <f t="shared" si="55"/>
        <v>0.97154250261535369</v>
      </c>
    </row>
    <row r="849" spans="1:13" x14ac:dyDescent="0.2">
      <c r="A849" s="1" t="s">
        <v>32</v>
      </c>
      <c r="B849" s="1" t="s">
        <v>71</v>
      </c>
      <c r="C849" s="5">
        <v>0</v>
      </c>
      <c r="D849" s="5">
        <v>0</v>
      </c>
      <c r="E849" s="6" t="str">
        <f t="shared" si="52"/>
        <v/>
      </c>
      <c r="F849" s="5">
        <v>0</v>
      </c>
      <c r="G849" s="5">
        <v>0</v>
      </c>
      <c r="H849" s="6" t="str">
        <f t="shared" si="53"/>
        <v/>
      </c>
      <c r="I849" s="5">
        <v>11.353949999999999</v>
      </c>
      <c r="J849" s="6">
        <f t="shared" si="54"/>
        <v>-1</v>
      </c>
      <c r="K849" s="5">
        <v>9.2545999999999999</v>
      </c>
      <c r="L849" s="5">
        <v>11.353949999999999</v>
      </c>
      <c r="M849" s="6">
        <f t="shared" si="55"/>
        <v>0.22684394787457052</v>
      </c>
    </row>
    <row r="850" spans="1:13" x14ac:dyDescent="0.2">
      <c r="A850" s="2" t="s">
        <v>33</v>
      </c>
      <c r="B850" s="2" t="s">
        <v>71</v>
      </c>
      <c r="C850" s="7">
        <v>23.920100000000001</v>
      </c>
      <c r="D850" s="7">
        <v>297.60955999999999</v>
      </c>
      <c r="E850" s="8">
        <f t="shared" si="52"/>
        <v>11.441819223163781</v>
      </c>
      <c r="F850" s="7">
        <v>13123.81407</v>
      </c>
      <c r="G850" s="7">
        <v>8879.2994699999999</v>
      </c>
      <c r="H850" s="8">
        <f t="shared" si="53"/>
        <v>-0.32342081176710846</v>
      </c>
      <c r="I850" s="7">
        <v>9736.6632800000007</v>
      </c>
      <c r="J850" s="8">
        <f t="shared" si="54"/>
        <v>-8.805519769396819E-2</v>
      </c>
      <c r="K850" s="7">
        <v>53821.528449999998</v>
      </c>
      <c r="L850" s="7">
        <v>40400.725879999998</v>
      </c>
      <c r="M850" s="8">
        <f t="shared" si="55"/>
        <v>-0.24935751466939249</v>
      </c>
    </row>
    <row r="851" spans="1:13" x14ac:dyDescent="0.2">
      <c r="A851" s="1" t="s">
        <v>7</v>
      </c>
      <c r="B851" s="1" t="s">
        <v>72</v>
      </c>
      <c r="C851" s="5">
        <v>0</v>
      </c>
      <c r="D851" s="5">
        <v>0</v>
      </c>
      <c r="E851" s="6" t="str">
        <f t="shared" si="52"/>
        <v/>
      </c>
      <c r="F851" s="5">
        <v>1.6026</v>
      </c>
      <c r="G851" s="5">
        <v>58.986069999999998</v>
      </c>
      <c r="H851" s="6">
        <f t="shared" si="53"/>
        <v>35.806483214775987</v>
      </c>
      <c r="I851" s="5">
        <v>150.68145999999999</v>
      </c>
      <c r="J851" s="6">
        <f t="shared" si="54"/>
        <v>-0.60853797142661081</v>
      </c>
      <c r="K851" s="5">
        <v>20.660450000000001</v>
      </c>
      <c r="L851" s="5">
        <v>327.57862</v>
      </c>
      <c r="M851" s="6">
        <f t="shared" si="55"/>
        <v>14.855347778000963</v>
      </c>
    </row>
    <row r="852" spans="1:13" x14ac:dyDescent="0.2">
      <c r="A852" s="1" t="s">
        <v>9</v>
      </c>
      <c r="B852" s="1" t="s">
        <v>72</v>
      </c>
      <c r="C852" s="5">
        <v>0</v>
      </c>
      <c r="D852" s="5">
        <v>0</v>
      </c>
      <c r="E852" s="6" t="str">
        <f t="shared" si="52"/>
        <v/>
      </c>
      <c r="F852" s="5">
        <v>1277.02027</v>
      </c>
      <c r="G852" s="5">
        <v>259.82587999999998</v>
      </c>
      <c r="H852" s="6">
        <f t="shared" si="53"/>
        <v>-0.79653738777380567</v>
      </c>
      <c r="I852" s="5">
        <v>2650.0414700000001</v>
      </c>
      <c r="J852" s="6">
        <f t="shared" si="54"/>
        <v>-0.90195403244010364</v>
      </c>
      <c r="K852" s="5">
        <v>7359.3853399999998</v>
      </c>
      <c r="L852" s="5">
        <v>6716.5870699999996</v>
      </c>
      <c r="M852" s="6">
        <f t="shared" si="55"/>
        <v>-8.7344015879456616E-2</v>
      </c>
    </row>
    <row r="853" spans="1:13" x14ac:dyDescent="0.2">
      <c r="A853" s="1" t="s">
        <v>10</v>
      </c>
      <c r="B853" s="1" t="s">
        <v>72</v>
      </c>
      <c r="C853" s="5">
        <v>0</v>
      </c>
      <c r="D853" s="5">
        <v>0</v>
      </c>
      <c r="E853" s="6" t="str">
        <f t="shared" si="52"/>
        <v/>
      </c>
      <c r="F853" s="5">
        <v>17.83079</v>
      </c>
      <c r="G853" s="5">
        <v>31.968039999999998</v>
      </c>
      <c r="H853" s="6">
        <f t="shared" si="53"/>
        <v>0.79285606526687813</v>
      </c>
      <c r="I853" s="5">
        <v>91.659409999999994</v>
      </c>
      <c r="J853" s="6">
        <f t="shared" si="54"/>
        <v>-0.65123013556382259</v>
      </c>
      <c r="K853" s="5">
        <v>212.23786000000001</v>
      </c>
      <c r="L853" s="5">
        <v>254.16463999999999</v>
      </c>
      <c r="M853" s="6">
        <f t="shared" si="55"/>
        <v>0.19754618709404625</v>
      </c>
    </row>
    <row r="854" spans="1:13" x14ac:dyDescent="0.2">
      <c r="A854" s="1" t="s">
        <v>11</v>
      </c>
      <c r="B854" s="1" t="s">
        <v>72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39.698059999999998</v>
      </c>
      <c r="H854" s="6" t="str">
        <f t="shared" si="53"/>
        <v/>
      </c>
      <c r="I854" s="5">
        <v>0</v>
      </c>
      <c r="J854" s="6" t="str">
        <f t="shared" si="54"/>
        <v/>
      </c>
      <c r="K854" s="5">
        <v>18.028559999999999</v>
      </c>
      <c r="L854" s="5">
        <v>50.62424</v>
      </c>
      <c r="M854" s="6">
        <f t="shared" si="55"/>
        <v>1.8080024139476478</v>
      </c>
    </row>
    <row r="855" spans="1:13" x14ac:dyDescent="0.2">
      <c r="A855" s="1" t="s">
        <v>12</v>
      </c>
      <c r="B855" s="1" t="s">
        <v>72</v>
      </c>
      <c r="C855" s="5">
        <v>0</v>
      </c>
      <c r="D855" s="5">
        <v>0</v>
      </c>
      <c r="E855" s="6" t="str">
        <f t="shared" si="52"/>
        <v/>
      </c>
      <c r="F855" s="5">
        <v>0</v>
      </c>
      <c r="G855" s="5">
        <v>0</v>
      </c>
      <c r="H855" s="6" t="str">
        <f t="shared" si="53"/>
        <v/>
      </c>
      <c r="I855" s="5">
        <v>0</v>
      </c>
      <c r="J855" s="6" t="str">
        <f t="shared" si="54"/>
        <v/>
      </c>
      <c r="K855" s="5">
        <v>0.64500000000000002</v>
      </c>
      <c r="L855" s="5">
        <v>0.33923999999999999</v>
      </c>
      <c r="M855" s="6">
        <f t="shared" si="55"/>
        <v>-0.47404651162790701</v>
      </c>
    </row>
    <row r="856" spans="1:13" x14ac:dyDescent="0.2">
      <c r="A856" s="1" t="s">
        <v>13</v>
      </c>
      <c r="B856" s="1" t="s">
        <v>72</v>
      </c>
      <c r="C856" s="5">
        <v>0</v>
      </c>
      <c r="D856" s="5">
        <v>0</v>
      </c>
      <c r="E856" s="6" t="str">
        <f t="shared" si="52"/>
        <v/>
      </c>
      <c r="F856" s="5">
        <v>47.45355</v>
      </c>
      <c r="G856" s="5">
        <v>0</v>
      </c>
      <c r="H856" s="6">
        <f t="shared" si="53"/>
        <v>-1</v>
      </c>
      <c r="I856" s="5">
        <v>48.494689999999999</v>
      </c>
      <c r="J856" s="6">
        <f t="shared" si="54"/>
        <v>-1</v>
      </c>
      <c r="K856" s="5">
        <v>163.52885000000001</v>
      </c>
      <c r="L856" s="5">
        <v>101.86033</v>
      </c>
      <c r="M856" s="6">
        <f t="shared" si="55"/>
        <v>-0.37711095014732876</v>
      </c>
    </row>
    <row r="857" spans="1:13" x14ac:dyDescent="0.2">
      <c r="A857" s="1" t="s">
        <v>14</v>
      </c>
      <c r="B857" s="1" t="s">
        <v>72</v>
      </c>
      <c r="C857" s="5">
        <v>0</v>
      </c>
      <c r="D857" s="5">
        <v>0</v>
      </c>
      <c r="E857" s="6" t="str">
        <f t="shared" si="52"/>
        <v/>
      </c>
      <c r="F857" s="5">
        <v>0</v>
      </c>
      <c r="G857" s="5">
        <v>0</v>
      </c>
      <c r="H857" s="6" t="str">
        <f t="shared" si="53"/>
        <v/>
      </c>
      <c r="I857" s="5">
        <v>17.78443</v>
      </c>
      <c r="J857" s="6">
        <f t="shared" si="54"/>
        <v>-1</v>
      </c>
      <c r="K857" s="5">
        <v>6.99573</v>
      </c>
      <c r="L857" s="5">
        <v>17.78443</v>
      </c>
      <c r="M857" s="6">
        <f t="shared" si="55"/>
        <v>1.542183589132228</v>
      </c>
    </row>
    <row r="858" spans="1:13" x14ac:dyDescent="0.2">
      <c r="A858" s="1" t="s">
        <v>16</v>
      </c>
      <c r="B858" s="1" t="s">
        <v>72</v>
      </c>
      <c r="C858" s="5">
        <v>0</v>
      </c>
      <c r="D858" s="5">
        <v>110.82092</v>
      </c>
      <c r="E858" s="6" t="str">
        <f t="shared" si="52"/>
        <v/>
      </c>
      <c r="F858" s="5">
        <v>385.31571000000002</v>
      </c>
      <c r="G858" s="5">
        <v>869.40787999999998</v>
      </c>
      <c r="H858" s="6">
        <f t="shared" si="53"/>
        <v>1.2563520184526085</v>
      </c>
      <c r="I858" s="5">
        <v>900.72819000000004</v>
      </c>
      <c r="J858" s="6">
        <f t="shared" si="54"/>
        <v>-3.4772210249131907E-2</v>
      </c>
      <c r="K858" s="5">
        <v>1849.55233</v>
      </c>
      <c r="L858" s="5">
        <v>3092.7244900000001</v>
      </c>
      <c r="M858" s="6">
        <f t="shared" si="55"/>
        <v>0.67214760017090192</v>
      </c>
    </row>
    <row r="859" spans="1:13" x14ac:dyDescent="0.2">
      <c r="A859" s="1" t="s">
        <v>17</v>
      </c>
      <c r="B859" s="1" t="s">
        <v>72</v>
      </c>
      <c r="C859" s="5">
        <v>0</v>
      </c>
      <c r="D859" s="5">
        <v>158.03764000000001</v>
      </c>
      <c r="E859" s="6" t="str">
        <f t="shared" si="52"/>
        <v/>
      </c>
      <c r="F859" s="5">
        <v>257.31891999999999</v>
      </c>
      <c r="G859" s="5">
        <v>517.77791999999999</v>
      </c>
      <c r="H859" s="6">
        <f t="shared" si="53"/>
        <v>1.0122030669178934</v>
      </c>
      <c r="I859" s="5">
        <v>788.23175000000003</v>
      </c>
      <c r="J859" s="6">
        <f t="shared" si="54"/>
        <v>-0.34311461064591731</v>
      </c>
      <c r="K859" s="5">
        <v>1836.0238199999999</v>
      </c>
      <c r="L859" s="5">
        <v>2720.4477099999999</v>
      </c>
      <c r="M859" s="6">
        <f t="shared" si="55"/>
        <v>0.48170610880200893</v>
      </c>
    </row>
    <row r="860" spans="1:13" x14ac:dyDescent="0.2">
      <c r="A860" s="1" t="s">
        <v>18</v>
      </c>
      <c r="B860" s="1" t="s">
        <v>72</v>
      </c>
      <c r="C860" s="5">
        <v>0</v>
      </c>
      <c r="D860" s="5">
        <v>0</v>
      </c>
      <c r="E860" s="6" t="str">
        <f t="shared" si="52"/>
        <v/>
      </c>
      <c r="F860" s="5">
        <v>214.87976</v>
      </c>
      <c r="G860" s="5">
        <v>280.98979000000003</v>
      </c>
      <c r="H860" s="6">
        <f t="shared" si="53"/>
        <v>0.30766057259185331</v>
      </c>
      <c r="I860" s="5">
        <v>241.91951</v>
      </c>
      <c r="J860" s="6">
        <f t="shared" si="54"/>
        <v>0.1615011538341824</v>
      </c>
      <c r="K860" s="5">
        <v>994.87085000000002</v>
      </c>
      <c r="L860" s="5">
        <v>1100.6735200000001</v>
      </c>
      <c r="M860" s="6">
        <f t="shared" si="55"/>
        <v>0.10634814559095784</v>
      </c>
    </row>
    <row r="861" spans="1:13" x14ac:dyDescent="0.2">
      <c r="A861" s="1" t="s">
        <v>19</v>
      </c>
      <c r="B861" s="1" t="s">
        <v>72</v>
      </c>
      <c r="C861" s="5">
        <v>0</v>
      </c>
      <c r="D861" s="5">
        <v>0</v>
      </c>
      <c r="E861" s="6" t="str">
        <f t="shared" si="52"/>
        <v/>
      </c>
      <c r="F861" s="5">
        <v>687.43173999999999</v>
      </c>
      <c r="G861" s="5">
        <v>495.94806</v>
      </c>
      <c r="H861" s="6">
        <f t="shared" si="53"/>
        <v>-0.27854937277117875</v>
      </c>
      <c r="I861" s="5">
        <v>515.81152999999995</v>
      </c>
      <c r="J861" s="6">
        <f t="shared" si="54"/>
        <v>-3.8509162445438117E-2</v>
      </c>
      <c r="K861" s="5">
        <v>2796.8547699999999</v>
      </c>
      <c r="L861" s="5">
        <v>3939.2551400000002</v>
      </c>
      <c r="M861" s="6">
        <f t="shared" si="55"/>
        <v>0.40845895262555953</v>
      </c>
    </row>
    <row r="862" spans="1:13" x14ac:dyDescent="0.2">
      <c r="A862" s="1" t="s">
        <v>20</v>
      </c>
      <c r="B862" s="1" t="s">
        <v>72</v>
      </c>
      <c r="C862" s="5">
        <v>0</v>
      </c>
      <c r="D862" s="5">
        <v>0</v>
      </c>
      <c r="E862" s="6" t="str">
        <f t="shared" si="52"/>
        <v/>
      </c>
      <c r="F862" s="5">
        <v>836.71281999999997</v>
      </c>
      <c r="G862" s="5">
        <v>787.78380000000004</v>
      </c>
      <c r="H862" s="6">
        <f t="shared" si="53"/>
        <v>-5.8477674574174632E-2</v>
      </c>
      <c r="I862" s="5">
        <v>1846.77325</v>
      </c>
      <c r="J862" s="6">
        <f t="shared" si="54"/>
        <v>-0.57342689472029118</v>
      </c>
      <c r="K862" s="5">
        <v>4733.0798299999997</v>
      </c>
      <c r="L862" s="5">
        <v>7294.4339600000003</v>
      </c>
      <c r="M862" s="6">
        <f t="shared" si="55"/>
        <v>0.5411601371616841</v>
      </c>
    </row>
    <row r="863" spans="1:13" x14ac:dyDescent="0.2">
      <c r="A863" s="1" t="s">
        <v>21</v>
      </c>
      <c r="B863" s="1" t="s">
        <v>72</v>
      </c>
      <c r="C863" s="5">
        <v>0</v>
      </c>
      <c r="D863" s="5">
        <v>0</v>
      </c>
      <c r="E863" s="6" t="str">
        <f t="shared" si="52"/>
        <v/>
      </c>
      <c r="F863" s="5">
        <v>181.23666</v>
      </c>
      <c r="G863" s="5">
        <v>22.011469999999999</v>
      </c>
      <c r="H863" s="6">
        <f t="shared" si="53"/>
        <v>-0.87854846806380127</v>
      </c>
      <c r="I863" s="5">
        <v>70.111069999999998</v>
      </c>
      <c r="J863" s="6">
        <f t="shared" si="54"/>
        <v>-0.68604857977492006</v>
      </c>
      <c r="K863" s="5">
        <v>674.54260999999997</v>
      </c>
      <c r="L863" s="5">
        <v>125.07136</v>
      </c>
      <c r="M863" s="6">
        <f t="shared" si="55"/>
        <v>-0.81458345529869491</v>
      </c>
    </row>
    <row r="864" spans="1:13" x14ac:dyDescent="0.2">
      <c r="A864" s="1" t="s">
        <v>22</v>
      </c>
      <c r="B864" s="1" t="s">
        <v>72</v>
      </c>
      <c r="C864" s="5">
        <v>0</v>
      </c>
      <c r="D864" s="5">
        <v>0</v>
      </c>
      <c r="E864" s="6" t="str">
        <f t="shared" si="52"/>
        <v/>
      </c>
      <c r="F864" s="5">
        <v>6834.1869800000004</v>
      </c>
      <c r="G864" s="5">
        <v>6343.86175</v>
      </c>
      <c r="H864" s="6">
        <f t="shared" si="53"/>
        <v>-7.1745948923393477E-2</v>
      </c>
      <c r="I864" s="5">
        <v>5279.6691899999996</v>
      </c>
      <c r="J864" s="6">
        <f t="shared" si="54"/>
        <v>0.20156424989952826</v>
      </c>
      <c r="K864" s="5">
        <v>25933.476070000001</v>
      </c>
      <c r="L864" s="5">
        <v>22012.904040000001</v>
      </c>
      <c r="M864" s="6">
        <f t="shared" si="55"/>
        <v>-0.15117803796982465</v>
      </c>
    </row>
    <row r="865" spans="1:13" x14ac:dyDescent="0.2">
      <c r="A865" s="1" t="s">
        <v>23</v>
      </c>
      <c r="B865" s="1" t="s">
        <v>72</v>
      </c>
      <c r="C865" s="5">
        <v>0</v>
      </c>
      <c r="D865" s="5">
        <v>0</v>
      </c>
      <c r="E865" s="6" t="str">
        <f t="shared" si="52"/>
        <v/>
      </c>
      <c r="F865" s="5">
        <v>50.331600000000002</v>
      </c>
      <c r="G865" s="5">
        <v>240.10193000000001</v>
      </c>
      <c r="H865" s="6">
        <f t="shared" si="53"/>
        <v>3.7704012985877657</v>
      </c>
      <c r="I865" s="5">
        <v>1397.45821</v>
      </c>
      <c r="J865" s="6">
        <f t="shared" si="54"/>
        <v>-0.82818668330697343</v>
      </c>
      <c r="K865" s="5">
        <v>1102.09338</v>
      </c>
      <c r="L865" s="5">
        <v>3186.1588299999999</v>
      </c>
      <c r="M865" s="6">
        <f t="shared" si="55"/>
        <v>1.891006232157932</v>
      </c>
    </row>
    <row r="866" spans="1:13" x14ac:dyDescent="0.2">
      <c r="A866" s="1" t="s">
        <v>24</v>
      </c>
      <c r="B866" s="1" t="s">
        <v>72</v>
      </c>
      <c r="C866" s="5">
        <v>0</v>
      </c>
      <c r="D866" s="5">
        <v>72.940889999999996</v>
      </c>
      <c r="E866" s="6" t="str">
        <f t="shared" si="52"/>
        <v/>
      </c>
      <c r="F866" s="5">
        <v>189.31841</v>
      </c>
      <c r="G866" s="5">
        <v>1069.8159000000001</v>
      </c>
      <c r="H866" s="6">
        <f t="shared" si="53"/>
        <v>4.6508814964165399</v>
      </c>
      <c r="I866" s="5">
        <v>1107.86833</v>
      </c>
      <c r="J866" s="6">
        <f t="shared" si="54"/>
        <v>-3.4347430077724117E-2</v>
      </c>
      <c r="K866" s="5">
        <v>4788.1555600000002</v>
      </c>
      <c r="L866" s="5">
        <v>5353.7992999999997</v>
      </c>
      <c r="M866" s="6">
        <f t="shared" si="55"/>
        <v>0.11813395218930589</v>
      </c>
    </row>
    <row r="867" spans="1:13" x14ac:dyDescent="0.2">
      <c r="A867" s="1" t="s">
        <v>25</v>
      </c>
      <c r="B867" s="1" t="s">
        <v>72</v>
      </c>
      <c r="C867" s="5">
        <v>0</v>
      </c>
      <c r="D867" s="5">
        <v>0</v>
      </c>
      <c r="E867" s="6" t="str">
        <f t="shared" si="52"/>
        <v/>
      </c>
      <c r="F867" s="5">
        <v>1396.7174600000001</v>
      </c>
      <c r="G867" s="5">
        <v>1375.4222500000001</v>
      </c>
      <c r="H867" s="6">
        <f t="shared" si="53"/>
        <v>-1.5246612582619279E-2</v>
      </c>
      <c r="I867" s="5">
        <v>1534.2191600000001</v>
      </c>
      <c r="J867" s="6">
        <f t="shared" si="54"/>
        <v>-0.10350340690569915</v>
      </c>
      <c r="K867" s="5">
        <v>6585.9440699999996</v>
      </c>
      <c r="L867" s="5">
        <v>6447.0935399999998</v>
      </c>
      <c r="M867" s="6">
        <f t="shared" si="55"/>
        <v>-2.1082858968159979E-2</v>
      </c>
    </row>
    <row r="868" spans="1:13" x14ac:dyDescent="0.2">
      <c r="A868" s="1" t="s">
        <v>27</v>
      </c>
      <c r="B868" s="1" t="s">
        <v>72</v>
      </c>
      <c r="C868" s="5">
        <v>0</v>
      </c>
      <c r="D868" s="5">
        <v>0</v>
      </c>
      <c r="E868" s="6" t="str">
        <f t="shared" si="52"/>
        <v/>
      </c>
      <c r="F868" s="5">
        <v>3.7222499999999998</v>
      </c>
      <c r="G868" s="5">
        <v>0</v>
      </c>
      <c r="H868" s="6">
        <f t="shared" si="53"/>
        <v>-1</v>
      </c>
      <c r="I868" s="5">
        <v>0</v>
      </c>
      <c r="J868" s="6" t="str">
        <f t="shared" si="54"/>
        <v/>
      </c>
      <c r="K868" s="5">
        <v>14.43113</v>
      </c>
      <c r="L868" s="5">
        <v>0.72953000000000001</v>
      </c>
      <c r="M868" s="6">
        <f t="shared" si="55"/>
        <v>-0.9494474791648333</v>
      </c>
    </row>
    <row r="869" spans="1:13" x14ac:dyDescent="0.2">
      <c r="A869" s="1" t="s">
        <v>28</v>
      </c>
      <c r="B869" s="1" t="s">
        <v>72</v>
      </c>
      <c r="C869" s="5">
        <v>0</v>
      </c>
      <c r="D869" s="5">
        <v>0</v>
      </c>
      <c r="E869" s="6" t="str">
        <f t="shared" si="52"/>
        <v/>
      </c>
      <c r="F869" s="5">
        <v>123.63589</v>
      </c>
      <c r="G869" s="5">
        <v>356.69958000000003</v>
      </c>
      <c r="H869" s="6">
        <f t="shared" si="53"/>
        <v>1.8850811847595388</v>
      </c>
      <c r="I869" s="5">
        <v>164.3048</v>
      </c>
      <c r="J869" s="6">
        <f t="shared" si="54"/>
        <v>1.1709626255593264</v>
      </c>
      <c r="K869" s="5">
        <v>936.15446999999995</v>
      </c>
      <c r="L869" s="5">
        <v>1609.1710499999999</v>
      </c>
      <c r="M869" s="6">
        <f t="shared" si="55"/>
        <v>0.71891616348314824</v>
      </c>
    </row>
    <row r="870" spans="1:13" x14ac:dyDescent="0.2">
      <c r="A870" s="1" t="s">
        <v>29</v>
      </c>
      <c r="B870" s="1" t="s">
        <v>72</v>
      </c>
      <c r="C870" s="5">
        <v>0</v>
      </c>
      <c r="D870" s="5">
        <v>0</v>
      </c>
      <c r="E870" s="6" t="str">
        <f t="shared" ref="E870:E931" si="56">IF(C870=0,"",(D870/C870-1))</f>
        <v/>
      </c>
      <c r="F870" s="5">
        <v>36.259439999999998</v>
      </c>
      <c r="G870" s="5">
        <v>555.63480000000004</v>
      </c>
      <c r="H870" s="6">
        <f t="shared" ref="H870:H931" si="57">IF(F870=0,"",(G870/F870-1))</f>
        <v>14.323866005652599</v>
      </c>
      <c r="I870" s="5">
        <v>5781.1239599999999</v>
      </c>
      <c r="J870" s="6">
        <f t="shared" ref="J870:J931" si="58">IF(I870=0,"",(G870/I870-1))</f>
        <v>-0.90388810137190001</v>
      </c>
      <c r="K870" s="5">
        <v>1205.2694200000001</v>
      </c>
      <c r="L870" s="5">
        <v>9970.5831999999991</v>
      </c>
      <c r="M870" s="6">
        <f t="shared" ref="M870:M931" si="59">IF(K870=0,"",(L870/K870-1))</f>
        <v>7.2724932986352524</v>
      </c>
    </row>
    <row r="871" spans="1:13" x14ac:dyDescent="0.2">
      <c r="A871" s="1" t="s">
        <v>30</v>
      </c>
      <c r="B871" s="1" t="s">
        <v>72</v>
      </c>
      <c r="C871" s="5">
        <v>0</v>
      </c>
      <c r="D871" s="5">
        <v>0</v>
      </c>
      <c r="E871" s="6" t="str">
        <f t="shared" si="56"/>
        <v/>
      </c>
      <c r="F871" s="5">
        <v>1531.1744200000001</v>
      </c>
      <c r="G871" s="5">
        <v>934.33792000000005</v>
      </c>
      <c r="H871" s="6">
        <f t="shared" si="57"/>
        <v>-0.38979001490894816</v>
      </c>
      <c r="I871" s="5">
        <v>1067.49297</v>
      </c>
      <c r="J871" s="6">
        <f t="shared" si="58"/>
        <v>-0.12473623128403366</v>
      </c>
      <c r="K871" s="5">
        <v>6005.9677600000005</v>
      </c>
      <c r="L871" s="5">
        <v>5862.5775299999996</v>
      </c>
      <c r="M871" s="6">
        <f t="shared" si="59"/>
        <v>-2.3874625327659271E-2</v>
      </c>
    </row>
    <row r="872" spans="1:13" x14ac:dyDescent="0.2">
      <c r="A872" s="1" t="s">
        <v>31</v>
      </c>
      <c r="B872" s="1" t="s">
        <v>72</v>
      </c>
      <c r="C872" s="5">
        <v>9.1754999999999995</v>
      </c>
      <c r="D872" s="5">
        <v>357.47356000000002</v>
      </c>
      <c r="E872" s="6">
        <f t="shared" si="56"/>
        <v>37.959572775325597</v>
      </c>
      <c r="F872" s="5">
        <v>398.43950999999998</v>
      </c>
      <c r="G872" s="5">
        <v>3746.1527099999998</v>
      </c>
      <c r="H872" s="6">
        <f t="shared" si="57"/>
        <v>8.4020613317188353</v>
      </c>
      <c r="I872" s="5">
        <v>479.58708000000001</v>
      </c>
      <c r="J872" s="6">
        <f t="shared" si="58"/>
        <v>6.8112044010860338</v>
      </c>
      <c r="K872" s="5">
        <v>2257.2456900000002</v>
      </c>
      <c r="L872" s="5">
        <v>6004.0390200000002</v>
      </c>
      <c r="M872" s="6">
        <f t="shared" si="59"/>
        <v>1.6598961055054664</v>
      </c>
    </row>
    <row r="873" spans="1:13" x14ac:dyDescent="0.2">
      <c r="A873" s="2" t="s">
        <v>33</v>
      </c>
      <c r="B873" s="2" t="s">
        <v>72</v>
      </c>
      <c r="C873" s="7">
        <v>9.1754999999999995</v>
      </c>
      <c r="D873" s="7">
        <v>699.27301</v>
      </c>
      <c r="E873" s="8">
        <f t="shared" si="56"/>
        <v>75.210888779903001</v>
      </c>
      <c r="F873" s="7">
        <v>14685.62271</v>
      </c>
      <c r="G873" s="7">
        <v>18237.285739999999</v>
      </c>
      <c r="H873" s="8">
        <f t="shared" si="57"/>
        <v>0.24184626693300082</v>
      </c>
      <c r="I873" s="7">
        <v>24133.960459999998</v>
      </c>
      <c r="J873" s="8">
        <f t="shared" si="58"/>
        <v>-0.24433100111244643</v>
      </c>
      <c r="K873" s="7">
        <v>70080.662819999998</v>
      </c>
      <c r="L873" s="7">
        <v>86536.036439999996</v>
      </c>
      <c r="M873" s="8">
        <f t="shared" si="59"/>
        <v>0.23480619271916869</v>
      </c>
    </row>
    <row r="874" spans="1:13" x14ac:dyDescent="0.2">
      <c r="A874" s="1" t="s">
        <v>7</v>
      </c>
      <c r="B874" s="1" t="s">
        <v>73</v>
      </c>
      <c r="C874" s="5">
        <v>0</v>
      </c>
      <c r="D874" s="5">
        <v>12737.98227</v>
      </c>
      <c r="E874" s="6" t="str">
        <f t="shared" si="56"/>
        <v/>
      </c>
      <c r="F874" s="5">
        <v>418727.13523000001</v>
      </c>
      <c r="G874" s="5">
        <v>440958.86407000001</v>
      </c>
      <c r="H874" s="6">
        <f t="shared" si="57"/>
        <v>5.3093594776914665E-2</v>
      </c>
      <c r="I874" s="5">
        <v>389256.81650999998</v>
      </c>
      <c r="J874" s="6">
        <f t="shared" si="58"/>
        <v>0.13282245902217049</v>
      </c>
      <c r="K874" s="5">
        <v>2417029.1603299999</v>
      </c>
      <c r="L874" s="5">
        <v>2013606.9548500001</v>
      </c>
      <c r="M874" s="6">
        <f t="shared" si="59"/>
        <v>-0.16690829059957224</v>
      </c>
    </row>
    <row r="875" spans="1:13" x14ac:dyDescent="0.2">
      <c r="A875" s="1" t="s">
        <v>9</v>
      </c>
      <c r="B875" s="1" t="s">
        <v>73</v>
      </c>
      <c r="C875" s="5">
        <v>1.1000000000000001</v>
      </c>
      <c r="D875" s="5">
        <v>7588.7324200000003</v>
      </c>
      <c r="E875" s="6">
        <f t="shared" si="56"/>
        <v>6897.8476545454541</v>
      </c>
      <c r="F875" s="5">
        <v>147360.02888</v>
      </c>
      <c r="G875" s="5">
        <v>128346.147</v>
      </c>
      <c r="H875" s="6">
        <f t="shared" si="57"/>
        <v>-0.12903011776337003</v>
      </c>
      <c r="I875" s="5">
        <v>149581.72644999999</v>
      </c>
      <c r="J875" s="6">
        <f t="shared" si="58"/>
        <v>-0.1419664016052008</v>
      </c>
      <c r="K875" s="5">
        <v>709331.24609999999</v>
      </c>
      <c r="L875" s="5">
        <v>684151.20197000005</v>
      </c>
      <c r="M875" s="6">
        <f t="shared" si="59"/>
        <v>-3.5498286968807968E-2</v>
      </c>
    </row>
    <row r="876" spans="1:13" x14ac:dyDescent="0.2">
      <c r="A876" s="1" t="s">
        <v>10</v>
      </c>
      <c r="B876" s="1" t="s">
        <v>73</v>
      </c>
      <c r="C876" s="5">
        <v>91.129230000000007</v>
      </c>
      <c r="D876" s="5">
        <v>12876.04248</v>
      </c>
      <c r="E876" s="6">
        <f t="shared" si="56"/>
        <v>140.2943188480798</v>
      </c>
      <c r="F876" s="5">
        <v>285036.77749000001</v>
      </c>
      <c r="G876" s="5">
        <v>290661.78454000002</v>
      </c>
      <c r="H876" s="6">
        <f t="shared" si="57"/>
        <v>1.9734320249945148E-2</v>
      </c>
      <c r="I876" s="5">
        <v>282657.06702999998</v>
      </c>
      <c r="J876" s="6">
        <f t="shared" si="58"/>
        <v>2.8319537855922228E-2</v>
      </c>
      <c r="K876" s="5">
        <v>1403720.8616800001</v>
      </c>
      <c r="L876" s="5">
        <v>1347089.8825600001</v>
      </c>
      <c r="M876" s="6">
        <f t="shared" si="59"/>
        <v>-4.0343476161081582E-2</v>
      </c>
    </row>
    <row r="877" spans="1:13" x14ac:dyDescent="0.2">
      <c r="A877" s="1" t="s">
        <v>11</v>
      </c>
      <c r="B877" s="1" t="s">
        <v>73</v>
      </c>
      <c r="C877" s="5">
        <v>6.6041999999999996</v>
      </c>
      <c r="D877" s="5">
        <v>2559.45046</v>
      </c>
      <c r="E877" s="6">
        <f t="shared" si="56"/>
        <v>386.54890221374279</v>
      </c>
      <c r="F877" s="5">
        <v>83561.083480000001</v>
      </c>
      <c r="G877" s="5">
        <v>83919.490669999999</v>
      </c>
      <c r="H877" s="6">
        <f t="shared" si="57"/>
        <v>4.2891639872737475E-3</v>
      </c>
      <c r="I877" s="5">
        <v>91740.482919999995</v>
      </c>
      <c r="J877" s="6">
        <f t="shared" si="58"/>
        <v>-8.5251265320023362E-2</v>
      </c>
      <c r="K877" s="5">
        <v>450846.72686</v>
      </c>
      <c r="L877" s="5">
        <v>392097.43151000002</v>
      </c>
      <c r="M877" s="6">
        <f t="shared" si="59"/>
        <v>-0.13030879864465161</v>
      </c>
    </row>
    <row r="878" spans="1:13" x14ac:dyDescent="0.2">
      <c r="A878" s="1" t="s">
        <v>12</v>
      </c>
      <c r="B878" s="1" t="s">
        <v>73</v>
      </c>
      <c r="C878" s="5">
        <v>0</v>
      </c>
      <c r="D878" s="5">
        <v>109.13018</v>
      </c>
      <c r="E878" s="6" t="str">
        <f t="shared" si="56"/>
        <v/>
      </c>
      <c r="F878" s="5">
        <v>4120.9296599999998</v>
      </c>
      <c r="G878" s="5">
        <v>3461.0617400000001</v>
      </c>
      <c r="H878" s="6">
        <f t="shared" si="57"/>
        <v>-0.16012598477596918</v>
      </c>
      <c r="I878" s="5">
        <v>3411.0525499999999</v>
      </c>
      <c r="J878" s="6">
        <f t="shared" si="58"/>
        <v>1.4660926287987097E-2</v>
      </c>
      <c r="K878" s="5">
        <v>16061.22191</v>
      </c>
      <c r="L878" s="5">
        <v>15802.17244</v>
      </c>
      <c r="M878" s="6">
        <f t="shared" si="59"/>
        <v>-1.6128876834626826E-2</v>
      </c>
    </row>
    <row r="879" spans="1:13" x14ac:dyDescent="0.2">
      <c r="A879" s="1" t="s">
        <v>13</v>
      </c>
      <c r="B879" s="1" t="s">
        <v>73</v>
      </c>
      <c r="C879" s="5">
        <v>0</v>
      </c>
      <c r="D879" s="5">
        <v>23869.52045</v>
      </c>
      <c r="E879" s="6" t="str">
        <f t="shared" si="56"/>
        <v/>
      </c>
      <c r="F879" s="5">
        <v>433818.90496999997</v>
      </c>
      <c r="G879" s="5">
        <v>443423.76115999999</v>
      </c>
      <c r="H879" s="6">
        <f t="shared" si="57"/>
        <v>2.2140243497835277E-2</v>
      </c>
      <c r="I879" s="5">
        <v>490371.54969000001</v>
      </c>
      <c r="J879" s="6">
        <f t="shared" si="58"/>
        <v>-9.5739217659913556E-2</v>
      </c>
      <c r="K879" s="5">
        <v>2301922.05486</v>
      </c>
      <c r="L879" s="5">
        <v>2192100.4982500002</v>
      </c>
      <c r="M879" s="6">
        <f t="shared" si="59"/>
        <v>-4.7708633912315057E-2</v>
      </c>
    </row>
    <row r="880" spans="1:13" x14ac:dyDescent="0.2">
      <c r="A880" s="1" t="s">
        <v>14</v>
      </c>
      <c r="B880" s="1" t="s">
        <v>73</v>
      </c>
      <c r="C880" s="5">
        <v>0</v>
      </c>
      <c r="D880" s="5">
        <v>1518.91569</v>
      </c>
      <c r="E880" s="6" t="str">
        <f t="shared" si="56"/>
        <v/>
      </c>
      <c r="F880" s="5">
        <v>113360.24408999999</v>
      </c>
      <c r="G880" s="5">
        <v>28211.12369</v>
      </c>
      <c r="H880" s="6">
        <f t="shared" si="57"/>
        <v>-0.75113741226948694</v>
      </c>
      <c r="I880" s="5">
        <v>40849.381800000003</v>
      </c>
      <c r="J880" s="6">
        <f t="shared" si="58"/>
        <v>-0.30938676555443001</v>
      </c>
      <c r="K880" s="5">
        <v>554735.34102000005</v>
      </c>
      <c r="L880" s="5">
        <v>225038.08866000001</v>
      </c>
      <c r="M880" s="6">
        <f t="shared" si="59"/>
        <v>-0.59433251855521019</v>
      </c>
    </row>
    <row r="881" spans="1:13" x14ac:dyDescent="0.2">
      <c r="A881" s="1" t="s">
        <v>15</v>
      </c>
      <c r="B881" s="1" t="s">
        <v>73</v>
      </c>
      <c r="C881" s="5">
        <v>0</v>
      </c>
      <c r="D881" s="5">
        <v>4.4270899999999997</v>
      </c>
      <c r="E881" s="6" t="str">
        <f t="shared" si="56"/>
        <v/>
      </c>
      <c r="F881" s="5">
        <v>86273.428740000003</v>
      </c>
      <c r="G881" s="5">
        <v>26354.004710000001</v>
      </c>
      <c r="H881" s="6">
        <f t="shared" si="57"/>
        <v>-0.69452929952022213</v>
      </c>
      <c r="I881" s="5">
        <v>29891.37918</v>
      </c>
      <c r="J881" s="6">
        <f t="shared" si="58"/>
        <v>-0.11834095873257056</v>
      </c>
      <c r="K881" s="5">
        <v>239445.78883999999</v>
      </c>
      <c r="L881" s="5">
        <v>205204.88381</v>
      </c>
      <c r="M881" s="6">
        <f t="shared" si="59"/>
        <v>-0.14300065662411843</v>
      </c>
    </row>
    <row r="882" spans="1:13" x14ac:dyDescent="0.2">
      <c r="A882" s="1" t="s">
        <v>16</v>
      </c>
      <c r="B882" s="1" t="s">
        <v>73</v>
      </c>
      <c r="C882" s="5">
        <v>0</v>
      </c>
      <c r="D882" s="5">
        <v>2312.6526699999999</v>
      </c>
      <c r="E882" s="6" t="str">
        <f t="shared" si="56"/>
        <v/>
      </c>
      <c r="F882" s="5">
        <v>36774.246480000002</v>
      </c>
      <c r="G882" s="5">
        <v>36955.715049999999</v>
      </c>
      <c r="H882" s="6">
        <f t="shared" si="57"/>
        <v>4.9346645375505371E-3</v>
      </c>
      <c r="I882" s="5">
        <v>36062.181960000002</v>
      </c>
      <c r="J882" s="6">
        <f t="shared" si="58"/>
        <v>2.4777565899675835E-2</v>
      </c>
      <c r="K882" s="5">
        <v>186116.45191</v>
      </c>
      <c r="L882" s="5">
        <v>183995.32727000001</v>
      </c>
      <c r="M882" s="6">
        <f t="shared" si="59"/>
        <v>-1.1396760567011555E-2</v>
      </c>
    </row>
    <row r="883" spans="1:13" x14ac:dyDescent="0.2">
      <c r="A883" s="1" t="s">
        <v>17</v>
      </c>
      <c r="B883" s="1" t="s">
        <v>73</v>
      </c>
      <c r="C883" s="5">
        <v>117.26958999999999</v>
      </c>
      <c r="D883" s="5">
        <v>28077.580470000001</v>
      </c>
      <c r="E883" s="6">
        <f t="shared" si="56"/>
        <v>238.42763396716919</v>
      </c>
      <c r="F883" s="5">
        <v>966359.85514999996</v>
      </c>
      <c r="G883" s="5">
        <v>1033768.00765</v>
      </c>
      <c r="H883" s="6">
        <f t="shared" si="57"/>
        <v>6.9754711084864862E-2</v>
      </c>
      <c r="I883" s="5">
        <v>1093291.63417</v>
      </c>
      <c r="J883" s="6">
        <f t="shared" si="58"/>
        <v>-5.4444417810979417E-2</v>
      </c>
      <c r="K883" s="5">
        <v>4894915.6420900002</v>
      </c>
      <c r="L883" s="5">
        <v>5217974.3974900004</v>
      </c>
      <c r="M883" s="6">
        <f t="shared" si="59"/>
        <v>6.5998840229667843E-2</v>
      </c>
    </row>
    <row r="884" spans="1:13" x14ac:dyDescent="0.2">
      <c r="A884" s="1" t="s">
        <v>18</v>
      </c>
      <c r="B884" s="1" t="s">
        <v>73</v>
      </c>
      <c r="C884" s="5">
        <v>0</v>
      </c>
      <c r="D884" s="5">
        <v>8751.6272900000004</v>
      </c>
      <c r="E884" s="6" t="str">
        <f t="shared" si="56"/>
        <v/>
      </c>
      <c r="F884" s="5">
        <v>143827.51465</v>
      </c>
      <c r="G884" s="5">
        <v>152830.81314000001</v>
      </c>
      <c r="H884" s="6">
        <f t="shared" si="57"/>
        <v>6.2597886864062646E-2</v>
      </c>
      <c r="I884" s="5">
        <v>159924.91015000001</v>
      </c>
      <c r="J884" s="6">
        <f t="shared" si="58"/>
        <v>-4.4358924468653194E-2</v>
      </c>
      <c r="K884" s="5">
        <v>749264.13057000004</v>
      </c>
      <c r="L884" s="5">
        <v>768091.88962000003</v>
      </c>
      <c r="M884" s="6">
        <f t="shared" si="59"/>
        <v>2.5128333630060284E-2</v>
      </c>
    </row>
    <row r="885" spans="1:13" x14ac:dyDescent="0.2">
      <c r="A885" s="1" t="s">
        <v>19</v>
      </c>
      <c r="B885" s="1" t="s">
        <v>73</v>
      </c>
      <c r="C885" s="5">
        <v>0</v>
      </c>
      <c r="D885" s="5">
        <v>5774.5205100000003</v>
      </c>
      <c r="E885" s="6" t="str">
        <f t="shared" si="56"/>
        <v/>
      </c>
      <c r="F885" s="5">
        <v>139867.52471</v>
      </c>
      <c r="G885" s="5">
        <v>127848.77486999999</v>
      </c>
      <c r="H885" s="6">
        <f t="shared" si="57"/>
        <v>-8.5929524133064983E-2</v>
      </c>
      <c r="I885" s="5">
        <v>140569.50547</v>
      </c>
      <c r="J885" s="6">
        <f t="shared" si="58"/>
        <v>-9.0494240251238867E-2</v>
      </c>
      <c r="K885" s="5">
        <v>716874.77931000001</v>
      </c>
      <c r="L885" s="5">
        <v>657508.38800000004</v>
      </c>
      <c r="M885" s="6">
        <f t="shared" si="59"/>
        <v>-8.2812777103332902E-2</v>
      </c>
    </row>
    <row r="886" spans="1:13" x14ac:dyDescent="0.2">
      <c r="A886" s="1" t="s">
        <v>20</v>
      </c>
      <c r="B886" s="1" t="s">
        <v>73</v>
      </c>
      <c r="C886" s="5">
        <v>0</v>
      </c>
      <c r="D886" s="5">
        <v>31004.366880000001</v>
      </c>
      <c r="E886" s="6" t="str">
        <f t="shared" si="56"/>
        <v/>
      </c>
      <c r="F886" s="5">
        <v>552162.63629000005</v>
      </c>
      <c r="G886" s="5">
        <v>524991.48725000001</v>
      </c>
      <c r="H886" s="6">
        <f t="shared" si="57"/>
        <v>-4.9208597710565738E-2</v>
      </c>
      <c r="I886" s="5">
        <v>538192.40668000001</v>
      </c>
      <c r="J886" s="6">
        <f t="shared" si="58"/>
        <v>-2.4528252844431275E-2</v>
      </c>
      <c r="K886" s="5">
        <v>2730910.0759899998</v>
      </c>
      <c r="L886" s="5">
        <v>2604477.4636900001</v>
      </c>
      <c r="M886" s="6">
        <f t="shared" si="59"/>
        <v>-4.629687861624876E-2</v>
      </c>
    </row>
    <row r="887" spans="1:13" x14ac:dyDescent="0.2">
      <c r="A887" s="1" t="s">
        <v>21</v>
      </c>
      <c r="B887" s="1" t="s">
        <v>73</v>
      </c>
      <c r="C887" s="5">
        <v>0</v>
      </c>
      <c r="D887" s="5">
        <v>291.36676</v>
      </c>
      <c r="E887" s="6" t="str">
        <f t="shared" si="56"/>
        <v/>
      </c>
      <c r="F887" s="5">
        <v>12459.651669999999</v>
      </c>
      <c r="G887" s="5">
        <v>12483.599980000001</v>
      </c>
      <c r="H887" s="6">
        <f t="shared" si="57"/>
        <v>1.9220689818852943E-3</v>
      </c>
      <c r="I887" s="5">
        <v>10531.55119</v>
      </c>
      <c r="J887" s="6">
        <f t="shared" si="58"/>
        <v>0.18535244759134106</v>
      </c>
      <c r="K887" s="5">
        <v>64885.931799999998</v>
      </c>
      <c r="L887" s="5">
        <v>54816.149649999999</v>
      </c>
      <c r="M887" s="6">
        <f t="shared" si="59"/>
        <v>-0.15519207123415313</v>
      </c>
    </row>
    <row r="888" spans="1:13" x14ac:dyDescent="0.2">
      <c r="A888" s="1" t="s">
        <v>22</v>
      </c>
      <c r="B888" s="1" t="s">
        <v>73</v>
      </c>
      <c r="C888" s="5">
        <v>0</v>
      </c>
      <c r="D888" s="5">
        <v>4058.7451599999999</v>
      </c>
      <c r="E888" s="6" t="str">
        <f t="shared" si="56"/>
        <v/>
      </c>
      <c r="F888" s="5">
        <v>137780.93353000001</v>
      </c>
      <c r="G888" s="5">
        <v>90879.132469999997</v>
      </c>
      <c r="H888" s="6">
        <f t="shared" si="57"/>
        <v>-0.34040850107745679</v>
      </c>
      <c r="I888" s="5">
        <v>101919.81222000001</v>
      </c>
      <c r="J888" s="6">
        <f t="shared" si="58"/>
        <v>-0.1083271202086602</v>
      </c>
      <c r="K888" s="5">
        <v>476281.07569000003</v>
      </c>
      <c r="L888" s="5">
        <v>412090.93657999998</v>
      </c>
      <c r="M888" s="6">
        <f t="shared" si="59"/>
        <v>-0.13477365023795296</v>
      </c>
    </row>
    <row r="889" spans="1:13" x14ac:dyDescent="0.2">
      <c r="A889" s="1" t="s">
        <v>23</v>
      </c>
      <c r="B889" s="1" t="s">
        <v>73</v>
      </c>
      <c r="C889" s="5">
        <v>10.130000000000001</v>
      </c>
      <c r="D889" s="5">
        <v>4820.8315899999998</v>
      </c>
      <c r="E889" s="6">
        <f t="shared" si="56"/>
        <v>474.89650444225066</v>
      </c>
      <c r="F889" s="5">
        <v>145068.98068000001</v>
      </c>
      <c r="G889" s="5">
        <v>149607.31797999999</v>
      </c>
      <c r="H889" s="6">
        <f t="shared" si="57"/>
        <v>3.1283995232660233E-2</v>
      </c>
      <c r="I889" s="5">
        <v>170889.83794</v>
      </c>
      <c r="J889" s="6">
        <f t="shared" si="58"/>
        <v>-0.12453941215318121</v>
      </c>
      <c r="K889" s="5">
        <v>796856.08120999997</v>
      </c>
      <c r="L889" s="5">
        <v>794222.41634</v>
      </c>
      <c r="M889" s="6">
        <f t="shared" si="59"/>
        <v>-3.3050696758201159E-3</v>
      </c>
    </row>
    <row r="890" spans="1:13" x14ac:dyDescent="0.2">
      <c r="A890" s="1" t="s">
        <v>24</v>
      </c>
      <c r="B890" s="1" t="s">
        <v>73</v>
      </c>
      <c r="C890" s="5">
        <v>0</v>
      </c>
      <c r="D890" s="5">
        <v>1731.73801</v>
      </c>
      <c r="E890" s="6" t="str">
        <f t="shared" si="56"/>
        <v/>
      </c>
      <c r="F890" s="5">
        <v>31902.010910000001</v>
      </c>
      <c r="G890" s="5">
        <v>29139.10914</v>
      </c>
      <c r="H890" s="6">
        <f t="shared" si="57"/>
        <v>-8.6605881296778708E-2</v>
      </c>
      <c r="I890" s="5">
        <v>28038.718990000001</v>
      </c>
      <c r="J890" s="6">
        <f t="shared" si="58"/>
        <v>3.9245378877417858E-2</v>
      </c>
      <c r="K890" s="5">
        <v>147194.68023</v>
      </c>
      <c r="L890" s="5">
        <v>136276.97255000001</v>
      </c>
      <c r="M890" s="6">
        <f t="shared" si="59"/>
        <v>-7.4171890335577695E-2</v>
      </c>
    </row>
    <row r="891" spans="1:13" x14ac:dyDescent="0.2">
      <c r="A891" s="1" t="s">
        <v>25</v>
      </c>
      <c r="B891" s="1" t="s">
        <v>73</v>
      </c>
      <c r="C891" s="5">
        <v>2.9172099999999999</v>
      </c>
      <c r="D891" s="5">
        <v>7410.4720600000001</v>
      </c>
      <c r="E891" s="6">
        <f t="shared" si="56"/>
        <v>2539.2600635538752</v>
      </c>
      <c r="F891" s="5">
        <v>141457.92339000001</v>
      </c>
      <c r="G891" s="5">
        <v>147290.47085000001</v>
      </c>
      <c r="H891" s="6">
        <f t="shared" si="57"/>
        <v>4.1231677379567122E-2</v>
      </c>
      <c r="I891" s="5">
        <v>138253.59611000001</v>
      </c>
      <c r="J891" s="6">
        <f t="shared" si="58"/>
        <v>6.5364482330064755E-2</v>
      </c>
      <c r="K891" s="5">
        <v>711353.54012000002</v>
      </c>
      <c r="L891" s="5">
        <v>681857.39266000001</v>
      </c>
      <c r="M891" s="6">
        <f t="shared" si="59"/>
        <v>-4.1464821353140668E-2</v>
      </c>
    </row>
    <row r="892" spans="1:13" x14ac:dyDescent="0.2">
      <c r="A892" s="1" t="s">
        <v>26</v>
      </c>
      <c r="B892" s="1" t="s">
        <v>73</v>
      </c>
      <c r="C892" s="5">
        <v>0</v>
      </c>
      <c r="D892" s="5">
        <v>2603.1748600000001</v>
      </c>
      <c r="E892" s="6" t="str">
        <f t="shared" si="56"/>
        <v/>
      </c>
      <c r="F892" s="5">
        <v>337295.68849999999</v>
      </c>
      <c r="G892" s="5">
        <v>170520.63922000001</v>
      </c>
      <c r="H892" s="6">
        <f t="shared" si="57"/>
        <v>-0.4944476166347439</v>
      </c>
      <c r="I892" s="5">
        <v>244560.3928</v>
      </c>
      <c r="J892" s="6">
        <f t="shared" si="58"/>
        <v>-0.30274629809148712</v>
      </c>
      <c r="K892" s="5">
        <v>1145574.1968499999</v>
      </c>
      <c r="L892" s="5">
        <v>925183.77552999998</v>
      </c>
      <c r="M892" s="6">
        <f t="shared" si="59"/>
        <v>-0.19238424008327903</v>
      </c>
    </row>
    <row r="893" spans="1:13" x14ac:dyDescent="0.2">
      <c r="A893" s="1" t="s">
        <v>27</v>
      </c>
      <c r="B893" s="1" t="s">
        <v>73</v>
      </c>
      <c r="C893" s="5">
        <v>1277.9374700000001</v>
      </c>
      <c r="D893" s="5">
        <v>30421.13998</v>
      </c>
      <c r="E893" s="6">
        <f t="shared" si="56"/>
        <v>22.804873629693319</v>
      </c>
      <c r="F893" s="5">
        <v>394119.84590000001</v>
      </c>
      <c r="G893" s="5">
        <v>480490.77461999998</v>
      </c>
      <c r="H893" s="6">
        <f t="shared" si="57"/>
        <v>0.21914889498336709</v>
      </c>
      <c r="I893" s="5">
        <v>508844.25874999998</v>
      </c>
      <c r="J893" s="6">
        <f t="shared" si="58"/>
        <v>-5.5721340355989635E-2</v>
      </c>
      <c r="K893" s="5">
        <v>1979998.5059100001</v>
      </c>
      <c r="L893" s="5">
        <v>2330859.5709500001</v>
      </c>
      <c r="M893" s="6">
        <f t="shared" si="59"/>
        <v>0.17720269181655035</v>
      </c>
    </row>
    <row r="894" spans="1:13" x14ac:dyDescent="0.2">
      <c r="A894" s="1" t="s">
        <v>28</v>
      </c>
      <c r="B894" s="1" t="s">
        <v>73</v>
      </c>
      <c r="C894" s="5">
        <v>0</v>
      </c>
      <c r="D894" s="5">
        <v>1293.5588</v>
      </c>
      <c r="E894" s="6" t="str">
        <f t="shared" si="56"/>
        <v/>
      </c>
      <c r="F894" s="5">
        <v>24801.095509999999</v>
      </c>
      <c r="G894" s="5">
        <v>21798.664339999999</v>
      </c>
      <c r="H894" s="6">
        <f t="shared" si="57"/>
        <v>-0.12106042528602801</v>
      </c>
      <c r="I894" s="5">
        <v>20462.237829999998</v>
      </c>
      <c r="J894" s="6">
        <f t="shared" si="58"/>
        <v>6.5311845219619524E-2</v>
      </c>
      <c r="K894" s="5">
        <v>138038.47263</v>
      </c>
      <c r="L894" s="5">
        <v>103851.67368000001</v>
      </c>
      <c r="M894" s="6">
        <f t="shared" si="59"/>
        <v>-0.24766138235703827</v>
      </c>
    </row>
    <row r="895" spans="1:13" x14ac:dyDescent="0.2">
      <c r="A895" s="1" t="s">
        <v>29</v>
      </c>
      <c r="B895" s="1" t="s">
        <v>73</v>
      </c>
      <c r="C895" s="5">
        <v>0</v>
      </c>
      <c r="D895" s="5">
        <v>0</v>
      </c>
      <c r="E895" s="6" t="str">
        <f t="shared" si="56"/>
        <v/>
      </c>
      <c r="F895" s="5">
        <v>793.83139000000006</v>
      </c>
      <c r="G895" s="5">
        <v>255.95408</v>
      </c>
      <c r="H895" s="6">
        <f t="shared" si="57"/>
        <v>-0.67757122831839645</v>
      </c>
      <c r="I895" s="5">
        <v>216.03570999999999</v>
      </c>
      <c r="J895" s="6">
        <f t="shared" si="58"/>
        <v>0.18477672047829508</v>
      </c>
      <c r="K895" s="5">
        <v>5818.7966299999998</v>
      </c>
      <c r="L895" s="5">
        <v>2804.1196799999998</v>
      </c>
      <c r="M895" s="6">
        <f t="shared" si="59"/>
        <v>-0.51809285350466017</v>
      </c>
    </row>
    <row r="896" spans="1:13" x14ac:dyDescent="0.2">
      <c r="A896" s="1" t="s">
        <v>30</v>
      </c>
      <c r="B896" s="1" t="s">
        <v>73</v>
      </c>
      <c r="C896" s="5">
        <v>33.44</v>
      </c>
      <c r="D896" s="5">
        <v>11688.53609</v>
      </c>
      <c r="E896" s="6">
        <f t="shared" si="56"/>
        <v>348.53756250000004</v>
      </c>
      <c r="F896" s="5">
        <v>288223.8284</v>
      </c>
      <c r="G896" s="5">
        <v>293077.72553</v>
      </c>
      <c r="H896" s="6">
        <f t="shared" si="57"/>
        <v>1.6840721174738338E-2</v>
      </c>
      <c r="I896" s="5">
        <v>309340.33127000002</v>
      </c>
      <c r="J896" s="6">
        <f t="shared" si="58"/>
        <v>-5.2571889585925402E-2</v>
      </c>
      <c r="K896" s="5">
        <v>1458154.8214799999</v>
      </c>
      <c r="L896" s="5">
        <v>1454615.40074</v>
      </c>
      <c r="M896" s="6">
        <f t="shared" si="59"/>
        <v>-2.4273284893078229E-3</v>
      </c>
    </row>
    <row r="897" spans="1:13" x14ac:dyDescent="0.2">
      <c r="A897" s="1" t="s">
        <v>35</v>
      </c>
      <c r="B897" s="1" t="s">
        <v>73</v>
      </c>
      <c r="C897" s="5">
        <v>0</v>
      </c>
      <c r="D897" s="5">
        <v>338.37696999999997</v>
      </c>
      <c r="E897" s="6" t="str">
        <f t="shared" si="56"/>
        <v/>
      </c>
      <c r="F897" s="5">
        <v>31441.48733</v>
      </c>
      <c r="G897" s="5">
        <v>41221.712050000002</v>
      </c>
      <c r="H897" s="6">
        <f t="shared" si="57"/>
        <v>0.31106113452426176</v>
      </c>
      <c r="I897" s="5">
        <v>30598.38883</v>
      </c>
      <c r="J897" s="6">
        <f t="shared" si="58"/>
        <v>0.34718570572527763</v>
      </c>
      <c r="K897" s="5">
        <v>172974.51676999999</v>
      </c>
      <c r="L897" s="5">
        <v>186842.64657000001</v>
      </c>
      <c r="M897" s="6">
        <f t="shared" si="59"/>
        <v>8.0174409843503991E-2</v>
      </c>
    </row>
    <row r="898" spans="1:13" x14ac:dyDescent="0.2">
      <c r="A898" s="1" t="s">
        <v>31</v>
      </c>
      <c r="B898" s="1" t="s">
        <v>73</v>
      </c>
      <c r="C898" s="5">
        <v>175.37349</v>
      </c>
      <c r="D898" s="5">
        <v>161.53511</v>
      </c>
      <c r="E898" s="6">
        <f t="shared" si="56"/>
        <v>-7.8908049329462493E-2</v>
      </c>
      <c r="F898" s="5">
        <v>4637.1647000000003</v>
      </c>
      <c r="G898" s="5">
        <v>4110.2682199999999</v>
      </c>
      <c r="H898" s="6">
        <f t="shared" si="57"/>
        <v>-0.11362470692490179</v>
      </c>
      <c r="I898" s="5">
        <v>2777.89545</v>
      </c>
      <c r="J898" s="6">
        <f t="shared" si="58"/>
        <v>0.47963387894961995</v>
      </c>
      <c r="K898" s="5">
        <v>13907.46717</v>
      </c>
      <c r="L898" s="5">
        <v>14016.56618</v>
      </c>
      <c r="M898" s="6">
        <f t="shared" si="59"/>
        <v>7.8446354513306282E-3</v>
      </c>
    </row>
    <row r="899" spans="1:13" x14ac:dyDescent="0.2">
      <c r="A899" s="1" t="s">
        <v>32</v>
      </c>
      <c r="B899" s="1" t="s">
        <v>73</v>
      </c>
      <c r="C899" s="5">
        <v>0</v>
      </c>
      <c r="D899" s="5">
        <v>213.99894</v>
      </c>
      <c r="E899" s="6" t="str">
        <f t="shared" si="56"/>
        <v/>
      </c>
      <c r="F899" s="5">
        <v>3730.6500999999998</v>
      </c>
      <c r="G899" s="5">
        <v>3723.70192</v>
      </c>
      <c r="H899" s="6">
        <f t="shared" si="57"/>
        <v>-1.8624582348261143E-3</v>
      </c>
      <c r="I899" s="5">
        <v>3446.71922</v>
      </c>
      <c r="J899" s="6">
        <f t="shared" si="58"/>
        <v>8.0361260178309468E-2</v>
      </c>
      <c r="K899" s="5">
        <v>18991.56134</v>
      </c>
      <c r="L899" s="5">
        <v>18092.122340000002</v>
      </c>
      <c r="M899" s="6">
        <f t="shared" si="59"/>
        <v>-4.7359929175786131E-2</v>
      </c>
    </row>
    <row r="900" spans="1:13" x14ac:dyDescent="0.2">
      <c r="A900" s="2" t="s">
        <v>33</v>
      </c>
      <c r="B900" s="2" t="s">
        <v>73</v>
      </c>
      <c r="C900" s="7">
        <v>1715.90119</v>
      </c>
      <c r="D900" s="7">
        <v>202279.46442999999</v>
      </c>
      <c r="E900" s="8">
        <f t="shared" si="56"/>
        <v>116.88526379540536</v>
      </c>
      <c r="F900" s="7">
        <v>4985218.3147200001</v>
      </c>
      <c r="G900" s="7">
        <v>4780045.9679399999</v>
      </c>
      <c r="H900" s="8">
        <f t="shared" si="57"/>
        <v>-4.1156140780070127E-2</v>
      </c>
      <c r="I900" s="7">
        <v>5043149.4717199998</v>
      </c>
      <c r="J900" s="8">
        <f t="shared" si="58"/>
        <v>-5.2170475068284428E-2</v>
      </c>
      <c r="K900" s="7">
        <v>24577747.167909998</v>
      </c>
      <c r="L900" s="7">
        <v>23723889.740809999</v>
      </c>
      <c r="M900" s="8">
        <f t="shared" si="59"/>
        <v>-3.4741077824042454E-2</v>
      </c>
    </row>
    <row r="901" spans="1:13" x14ac:dyDescent="0.2">
      <c r="A901" s="1" t="s">
        <v>7</v>
      </c>
      <c r="B901" s="1" t="s">
        <v>74</v>
      </c>
      <c r="C901" s="5">
        <v>0</v>
      </c>
      <c r="D901" s="5">
        <v>4651.1720100000002</v>
      </c>
      <c r="E901" s="6" t="str">
        <f t="shared" si="56"/>
        <v/>
      </c>
      <c r="F901" s="5">
        <v>30319.180810000002</v>
      </c>
      <c r="G901" s="5">
        <v>37996.993459999998</v>
      </c>
      <c r="H901" s="6">
        <f t="shared" si="57"/>
        <v>0.25323285276453333</v>
      </c>
      <c r="I901" s="5">
        <v>43556.495439999999</v>
      </c>
      <c r="J901" s="6">
        <f t="shared" si="58"/>
        <v>-0.12763887277520602</v>
      </c>
      <c r="K901" s="5">
        <v>252982.00175</v>
      </c>
      <c r="L901" s="5">
        <v>198099.83590999999</v>
      </c>
      <c r="M901" s="6">
        <f t="shared" si="59"/>
        <v>-0.21694098971607967</v>
      </c>
    </row>
    <row r="902" spans="1:13" x14ac:dyDescent="0.2">
      <c r="A902" s="1" t="s">
        <v>9</v>
      </c>
      <c r="B902" s="1" t="s">
        <v>74</v>
      </c>
      <c r="C902" s="5">
        <v>0</v>
      </c>
      <c r="D902" s="5">
        <v>574.27210000000002</v>
      </c>
      <c r="E902" s="6" t="str">
        <f t="shared" si="56"/>
        <v/>
      </c>
      <c r="F902" s="5">
        <v>14790.308000000001</v>
      </c>
      <c r="G902" s="5">
        <v>22515.958549999999</v>
      </c>
      <c r="H902" s="6">
        <f t="shared" si="57"/>
        <v>0.52234548124352775</v>
      </c>
      <c r="I902" s="5">
        <v>20159.748920000002</v>
      </c>
      <c r="J902" s="6">
        <f t="shared" si="58"/>
        <v>0.11687693330656801</v>
      </c>
      <c r="K902" s="5">
        <v>89337.784830000004</v>
      </c>
      <c r="L902" s="5">
        <v>98016.624490000002</v>
      </c>
      <c r="M902" s="6">
        <f t="shared" si="59"/>
        <v>9.7146349403165466E-2</v>
      </c>
    </row>
    <row r="903" spans="1:13" x14ac:dyDescent="0.2">
      <c r="A903" s="1" t="s">
        <v>10</v>
      </c>
      <c r="B903" s="1" t="s">
        <v>74</v>
      </c>
      <c r="C903" s="5">
        <v>0</v>
      </c>
      <c r="D903" s="5">
        <v>474.38371999999998</v>
      </c>
      <c r="E903" s="6" t="str">
        <f t="shared" si="56"/>
        <v/>
      </c>
      <c r="F903" s="5">
        <v>18772.080999999998</v>
      </c>
      <c r="G903" s="5">
        <v>15280.730530000001</v>
      </c>
      <c r="H903" s="6">
        <f t="shared" si="57"/>
        <v>-0.18598633097736994</v>
      </c>
      <c r="I903" s="5">
        <v>16203.800080000001</v>
      </c>
      <c r="J903" s="6">
        <f t="shared" si="58"/>
        <v>-5.6966239119385587E-2</v>
      </c>
      <c r="K903" s="5">
        <v>77421.77549</v>
      </c>
      <c r="L903" s="5">
        <v>77011.544110000003</v>
      </c>
      <c r="M903" s="6">
        <f t="shared" si="59"/>
        <v>-5.2986563199262093E-3</v>
      </c>
    </row>
    <row r="904" spans="1:13" x14ac:dyDescent="0.2">
      <c r="A904" s="1" t="s">
        <v>11</v>
      </c>
      <c r="B904" s="1" t="s">
        <v>74</v>
      </c>
      <c r="C904" s="5">
        <v>0</v>
      </c>
      <c r="D904" s="5">
        <v>122.89652</v>
      </c>
      <c r="E904" s="6" t="str">
        <f t="shared" si="56"/>
        <v/>
      </c>
      <c r="F904" s="5">
        <v>6862.52315</v>
      </c>
      <c r="G904" s="5">
        <v>9388.1211600000006</v>
      </c>
      <c r="H904" s="6">
        <f t="shared" si="57"/>
        <v>0.36802761240958448</v>
      </c>
      <c r="I904" s="5">
        <v>8640.8242200000004</v>
      </c>
      <c r="J904" s="6">
        <f t="shared" si="58"/>
        <v>8.6484451132602835E-2</v>
      </c>
      <c r="K904" s="5">
        <v>39872.791799999999</v>
      </c>
      <c r="L904" s="5">
        <v>43202.658199999998</v>
      </c>
      <c r="M904" s="6">
        <f t="shared" si="59"/>
        <v>8.3512246062489082E-2</v>
      </c>
    </row>
    <row r="905" spans="1:13" x14ac:dyDescent="0.2">
      <c r="A905" s="1" t="s">
        <v>12</v>
      </c>
      <c r="B905" s="1" t="s">
        <v>74</v>
      </c>
      <c r="C905" s="5">
        <v>0</v>
      </c>
      <c r="D905" s="5">
        <v>2.2149999999999999</v>
      </c>
      <c r="E905" s="6" t="str">
        <f t="shared" si="56"/>
        <v/>
      </c>
      <c r="F905" s="5">
        <v>884.84703999999999</v>
      </c>
      <c r="G905" s="5">
        <v>657.31786</v>
      </c>
      <c r="H905" s="6">
        <f t="shared" si="57"/>
        <v>-0.25713956165802399</v>
      </c>
      <c r="I905" s="5">
        <v>1035.0372500000001</v>
      </c>
      <c r="J905" s="6">
        <f t="shared" si="58"/>
        <v>-0.36493313646441228</v>
      </c>
      <c r="K905" s="5">
        <v>3969.1073099999999</v>
      </c>
      <c r="L905" s="5">
        <v>3351.8436700000002</v>
      </c>
      <c r="M905" s="6">
        <f t="shared" si="59"/>
        <v>-0.15551699457579027</v>
      </c>
    </row>
    <row r="906" spans="1:13" x14ac:dyDescent="0.2">
      <c r="A906" s="1" t="s">
        <v>13</v>
      </c>
      <c r="B906" s="1" t="s">
        <v>74</v>
      </c>
      <c r="C906" s="5">
        <v>0</v>
      </c>
      <c r="D906" s="5">
        <v>268.45146999999997</v>
      </c>
      <c r="E906" s="6" t="str">
        <f t="shared" si="56"/>
        <v/>
      </c>
      <c r="F906" s="5">
        <v>30364.61076</v>
      </c>
      <c r="G906" s="5">
        <v>23485.247619999998</v>
      </c>
      <c r="H906" s="6">
        <f t="shared" si="57"/>
        <v>-0.22655858144779328</v>
      </c>
      <c r="I906" s="5">
        <v>30455.337619999998</v>
      </c>
      <c r="J906" s="6">
        <f t="shared" si="58"/>
        <v>-0.22886267382643455</v>
      </c>
      <c r="K906" s="5">
        <v>101142.73772</v>
      </c>
      <c r="L906" s="5">
        <v>116822.30959999999</v>
      </c>
      <c r="M906" s="6">
        <f t="shared" si="59"/>
        <v>0.15502419880512597</v>
      </c>
    </row>
    <row r="907" spans="1:13" x14ac:dyDescent="0.2">
      <c r="A907" s="1" t="s">
        <v>14</v>
      </c>
      <c r="B907" s="1" t="s">
        <v>74</v>
      </c>
      <c r="C907" s="5">
        <v>0</v>
      </c>
      <c r="D907" s="5">
        <v>0</v>
      </c>
      <c r="E907" s="6" t="str">
        <f t="shared" si="56"/>
        <v/>
      </c>
      <c r="F907" s="5">
        <v>3010.7397900000001</v>
      </c>
      <c r="G907" s="5">
        <v>2739.2501400000001</v>
      </c>
      <c r="H907" s="6">
        <f t="shared" si="57"/>
        <v>-9.0173734343212741E-2</v>
      </c>
      <c r="I907" s="5">
        <v>3007.5505800000001</v>
      </c>
      <c r="J907" s="6">
        <f t="shared" si="58"/>
        <v>-8.9208953553160164E-2</v>
      </c>
      <c r="K907" s="5">
        <v>15098.59772</v>
      </c>
      <c r="L907" s="5">
        <v>13399.93643</v>
      </c>
      <c r="M907" s="6">
        <f t="shared" si="59"/>
        <v>-0.11250457304057504</v>
      </c>
    </row>
    <row r="908" spans="1:13" x14ac:dyDescent="0.2">
      <c r="A908" s="1" t="s">
        <v>15</v>
      </c>
      <c r="B908" s="1" t="s">
        <v>74</v>
      </c>
      <c r="C908" s="5">
        <v>0</v>
      </c>
      <c r="D908" s="5">
        <v>0</v>
      </c>
      <c r="E908" s="6" t="str">
        <f t="shared" si="56"/>
        <v/>
      </c>
      <c r="F908" s="5">
        <v>4026.0333000000001</v>
      </c>
      <c r="G908" s="5">
        <v>3519.5178599999999</v>
      </c>
      <c r="H908" s="6">
        <f t="shared" si="57"/>
        <v>-0.12581004732375167</v>
      </c>
      <c r="I908" s="5">
        <v>5006.5917799999997</v>
      </c>
      <c r="J908" s="6">
        <f t="shared" si="58"/>
        <v>-0.29702320167992602</v>
      </c>
      <c r="K908" s="5">
        <v>16907.165010000001</v>
      </c>
      <c r="L908" s="5">
        <v>21518.687529999999</v>
      </c>
      <c r="M908" s="6">
        <f t="shared" si="59"/>
        <v>0.27275551621294536</v>
      </c>
    </row>
    <row r="909" spans="1:13" x14ac:dyDescent="0.2">
      <c r="A909" s="1" t="s">
        <v>16</v>
      </c>
      <c r="B909" s="1" t="s">
        <v>74</v>
      </c>
      <c r="C909" s="5">
        <v>0</v>
      </c>
      <c r="D909" s="5">
        <v>0</v>
      </c>
      <c r="E909" s="6" t="str">
        <f t="shared" si="56"/>
        <v/>
      </c>
      <c r="F909" s="5">
        <v>1990.3865499999999</v>
      </c>
      <c r="G909" s="5">
        <v>98.993020000000001</v>
      </c>
      <c r="H909" s="6">
        <f t="shared" si="57"/>
        <v>-0.95026442476713879</v>
      </c>
      <c r="I909" s="5">
        <v>520.53518999999994</v>
      </c>
      <c r="J909" s="6">
        <f t="shared" si="58"/>
        <v>-0.80982453847164493</v>
      </c>
      <c r="K909" s="5">
        <v>7784.6374500000002</v>
      </c>
      <c r="L909" s="5">
        <v>1047.10663</v>
      </c>
      <c r="M909" s="6">
        <f t="shared" si="59"/>
        <v>-0.86549063630445633</v>
      </c>
    </row>
    <row r="910" spans="1:13" x14ac:dyDescent="0.2">
      <c r="A910" s="1" t="s">
        <v>17</v>
      </c>
      <c r="B910" s="1" t="s">
        <v>74</v>
      </c>
      <c r="C910" s="5">
        <v>0</v>
      </c>
      <c r="D910" s="5">
        <v>3513.08266</v>
      </c>
      <c r="E910" s="6" t="str">
        <f t="shared" si="56"/>
        <v/>
      </c>
      <c r="F910" s="5">
        <v>90211.863830000002</v>
      </c>
      <c r="G910" s="5">
        <v>91915.641319999995</v>
      </c>
      <c r="H910" s="6">
        <f t="shared" si="57"/>
        <v>1.888640160689592E-2</v>
      </c>
      <c r="I910" s="5">
        <v>94434.883820000003</v>
      </c>
      <c r="J910" s="6">
        <f t="shared" si="58"/>
        <v>-2.6677032872745143E-2</v>
      </c>
      <c r="K910" s="5">
        <v>451495.41470999998</v>
      </c>
      <c r="L910" s="5">
        <v>469967.00055</v>
      </c>
      <c r="M910" s="6">
        <f t="shared" si="59"/>
        <v>4.0912012034196366E-2</v>
      </c>
    </row>
    <row r="911" spans="1:13" x14ac:dyDescent="0.2">
      <c r="A911" s="1" t="s">
        <v>18</v>
      </c>
      <c r="B911" s="1" t="s">
        <v>74</v>
      </c>
      <c r="C911" s="5">
        <v>0</v>
      </c>
      <c r="D911" s="5">
        <v>1326.35562</v>
      </c>
      <c r="E911" s="6" t="str">
        <f t="shared" si="56"/>
        <v/>
      </c>
      <c r="F911" s="5">
        <v>11931.39842</v>
      </c>
      <c r="G911" s="5">
        <v>25723.338510000001</v>
      </c>
      <c r="H911" s="6">
        <f t="shared" si="57"/>
        <v>1.1559365972459079</v>
      </c>
      <c r="I911" s="5">
        <v>32180.171719999998</v>
      </c>
      <c r="J911" s="6">
        <f t="shared" si="58"/>
        <v>-0.20064632551314421</v>
      </c>
      <c r="K911" s="5">
        <v>110172.98685</v>
      </c>
      <c r="L911" s="5">
        <v>131292.52366000001</v>
      </c>
      <c r="M911" s="6">
        <f t="shared" si="59"/>
        <v>0.19169432919844631</v>
      </c>
    </row>
    <row r="912" spans="1:13" x14ac:dyDescent="0.2">
      <c r="A912" s="1" t="s">
        <v>19</v>
      </c>
      <c r="B912" s="1" t="s">
        <v>74</v>
      </c>
      <c r="C912" s="5">
        <v>0</v>
      </c>
      <c r="D912" s="5">
        <v>781.92601000000002</v>
      </c>
      <c r="E912" s="6" t="str">
        <f t="shared" si="56"/>
        <v/>
      </c>
      <c r="F912" s="5">
        <v>23600.727490000001</v>
      </c>
      <c r="G912" s="5">
        <v>26176.848580000002</v>
      </c>
      <c r="H912" s="6">
        <f t="shared" si="57"/>
        <v>0.10915430853102071</v>
      </c>
      <c r="I912" s="5">
        <v>29077.873360000001</v>
      </c>
      <c r="J912" s="6">
        <f t="shared" si="58"/>
        <v>-9.9767432923437149E-2</v>
      </c>
      <c r="K912" s="5">
        <v>126865.13991</v>
      </c>
      <c r="L912" s="5">
        <v>128621.8198</v>
      </c>
      <c r="M912" s="6">
        <f t="shared" si="59"/>
        <v>1.3846828933828492E-2</v>
      </c>
    </row>
    <row r="913" spans="1:13" x14ac:dyDescent="0.2">
      <c r="A913" s="1" t="s">
        <v>20</v>
      </c>
      <c r="B913" s="1" t="s">
        <v>74</v>
      </c>
      <c r="C913" s="5">
        <v>0</v>
      </c>
      <c r="D913" s="5">
        <v>5005.2372100000002</v>
      </c>
      <c r="E913" s="6" t="str">
        <f t="shared" si="56"/>
        <v/>
      </c>
      <c r="F913" s="5">
        <v>104856.26594</v>
      </c>
      <c r="G913" s="5">
        <v>101215.11492000001</v>
      </c>
      <c r="H913" s="6">
        <f t="shared" si="57"/>
        <v>-3.4725163893243205E-2</v>
      </c>
      <c r="I913" s="5">
        <v>105867.96136</v>
      </c>
      <c r="J913" s="6">
        <f t="shared" si="58"/>
        <v>-4.3949523351811459E-2</v>
      </c>
      <c r="K913" s="5">
        <v>450381.58703</v>
      </c>
      <c r="L913" s="5">
        <v>497137.02192999999</v>
      </c>
      <c r="M913" s="6">
        <f t="shared" si="59"/>
        <v>0.10381293606677922</v>
      </c>
    </row>
    <row r="914" spans="1:13" x14ac:dyDescent="0.2">
      <c r="A914" s="1" t="s">
        <v>21</v>
      </c>
      <c r="B914" s="1" t="s">
        <v>74</v>
      </c>
      <c r="C914" s="5">
        <v>0</v>
      </c>
      <c r="D914" s="5">
        <v>394.13193000000001</v>
      </c>
      <c r="E914" s="6" t="str">
        <f t="shared" si="56"/>
        <v/>
      </c>
      <c r="F914" s="5">
        <v>31173.541379999999</v>
      </c>
      <c r="G914" s="5">
        <v>30587.987109999998</v>
      </c>
      <c r="H914" s="6">
        <f t="shared" si="57"/>
        <v>-1.8783694250909644E-2</v>
      </c>
      <c r="I914" s="5">
        <v>33057.220170000001</v>
      </c>
      <c r="J914" s="6">
        <f t="shared" si="58"/>
        <v>-7.4695725995765239E-2</v>
      </c>
      <c r="K914" s="5">
        <v>171162.90831999999</v>
      </c>
      <c r="L914" s="5">
        <v>164712.80296</v>
      </c>
      <c r="M914" s="6">
        <f t="shared" si="59"/>
        <v>-3.7684013571100961E-2</v>
      </c>
    </row>
    <row r="915" spans="1:13" x14ac:dyDescent="0.2">
      <c r="A915" s="1" t="s">
        <v>22</v>
      </c>
      <c r="B915" s="1" t="s">
        <v>74</v>
      </c>
      <c r="C915" s="5">
        <v>0</v>
      </c>
      <c r="D915" s="5">
        <v>498.74245999999999</v>
      </c>
      <c r="E915" s="6" t="str">
        <f t="shared" si="56"/>
        <v/>
      </c>
      <c r="F915" s="5">
        <v>21483.3207</v>
      </c>
      <c r="G915" s="5">
        <v>18669.099770000001</v>
      </c>
      <c r="H915" s="6">
        <f t="shared" si="57"/>
        <v>-0.13099562070960469</v>
      </c>
      <c r="I915" s="5">
        <v>19829.011299999998</v>
      </c>
      <c r="J915" s="6">
        <f t="shared" si="58"/>
        <v>-5.849568152699558E-2</v>
      </c>
      <c r="K915" s="5">
        <v>88647.936520000003</v>
      </c>
      <c r="L915" s="5">
        <v>83305.864879999994</v>
      </c>
      <c r="M915" s="6">
        <f t="shared" si="59"/>
        <v>-6.0261658079257985E-2</v>
      </c>
    </row>
    <row r="916" spans="1:13" x14ac:dyDescent="0.2">
      <c r="A916" s="1" t="s">
        <v>23</v>
      </c>
      <c r="B916" s="1" t="s">
        <v>74</v>
      </c>
      <c r="C916" s="5">
        <v>0</v>
      </c>
      <c r="D916" s="5">
        <v>953.26418000000001</v>
      </c>
      <c r="E916" s="6" t="str">
        <f t="shared" si="56"/>
        <v/>
      </c>
      <c r="F916" s="5">
        <v>29513.087449999999</v>
      </c>
      <c r="G916" s="5">
        <v>32024.896799999999</v>
      </c>
      <c r="H916" s="6">
        <f t="shared" si="57"/>
        <v>8.5108322003091486E-2</v>
      </c>
      <c r="I916" s="5">
        <v>33113.498059999998</v>
      </c>
      <c r="J916" s="6">
        <f t="shared" si="58"/>
        <v>-3.2874849344744828E-2</v>
      </c>
      <c r="K916" s="5">
        <v>163308.22433</v>
      </c>
      <c r="L916" s="5">
        <v>149225.88561999999</v>
      </c>
      <c r="M916" s="6">
        <f t="shared" si="59"/>
        <v>-8.6231656536437273E-2</v>
      </c>
    </row>
    <row r="917" spans="1:13" x14ac:dyDescent="0.2">
      <c r="A917" s="1" t="s">
        <v>24</v>
      </c>
      <c r="B917" s="1" t="s">
        <v>74</v>
      </c>
      <c r="C917" s="5">
        <v>0</v>
      </c>
      <c r="D917" s="5">
        <v>861.54853000000003</v>
      </c>
      <c r="E917" s="6" t="str">
        <f t="shared" si="56"/>
        <v/>
      </c>
      <c r="F917" s="5">
        <v>17583.566159999998</v>
      </c>
      <c r="G917" s="5">
        <v>20473.31552</v>
      </c>
      <c r="H917" s="6">
        <f t="shared" si="57"/>
        <v>0.16434375903642073</v>
      </c>
      <c r="I917" s="5">
        <v>20946.571390000001</v>
      </c>
      <c r="J917" s="6">
        <f t="shared" si="58"/>
        <v>-2.2593476573733451E-2</v>
      </c>
      <c r="K917" s="5">
        <v>102539.40833000001</v>
      </c>
      <c r="L917" s="5">
        <v>114188.94387</v>
      </c>
      <c r="M917" s="6">
        <f t="shared" si="59"/>
        <v>0.11361032533471027</v>
      </c>
    </row>
    <row r="918" spans="1:13" x14ac:dyDescent="0.2">
      <c r="A918" s="1" t="s">
        <v>25</v>
      </c>
      <c r="B918" s="1" t="s">
        <v>74</v>
      </c>
      <c r="C918" s="5">
        <v>0</v>
      </c>
      <c r="D918" s="5">
        <v>2006.78217</v>
      </c>
      <c r="E918" s="6" t="str">
        <f t="shared" si="56"/>
        <v/>
      </c>
      <c r="F918" s="5">
        <v>38152.97049</v>
      </c>
      <c r="G918" s="5">
        <v>48126.562740000001</v>
      </c>
      <c r="H918" s="6">
        <f t="shared" si="57"/>
        <v>0.2614106351853811</v>
      </c>
      <c r="I918" s="5">
        <v>44511.99308</v>
      </c>
      <c r="J918" s="6">
        <f t="shared" si="58"/>
        <v>8.1204399306578967E-2</v>
      </c>
      <c r="K918" s="5">
        <v>192209.70316</v>
      </c>
      <c r="L918" s="5">
        <v>218985.21020999999</v>
      </c>
      <c r="M918" s="6">
        <f t="shared" si="59"/>
        <v>0.13930361792251156</v>
      </c>
    </row>
    <row r="919" spans="1:13" x14ac:dyDescent="0.2">
      <c r="A919" s="1" t="s">
        <v>26</v>
      </c>
      <c r="B919" s="1" t="s">
        <v>74</v>
      </c>
      <c r="C919" s="5">
        <v>0</v>
      </c>
      <c r="D919" s="5">
        <v>0</v>
      </c>
      <c r="E919" s="6" t="str">
        <f t="shared" si="56"/>
        <v/>
      </c>
      <c r="F919" s="5">
        <v>134.94674000000001</v>
      </c>
      <c r="G919" s="5">
        <v>103.00572</v>
      </c>
      <c r="H919" s="6">
        <f t="shared" si="57"/>
        <v>-0.23669352812820832</v>
      </c>
      <c r="I919" s="5">
        <v>215.78315000000001</v>
      </c>
      <c r="J919" s="6">
        <f t="shared" si="58"/>
        <v>-0.52264243060683846</v>
      </c>
      <c r="K919" s="5">
        <v>453.80320999999998</v>
      </c>
      <c r="L919" s="5">
        <v>523.01038000000005</v>
      </c>
      <c r="M919" s="6">
        <f t="shared" si="59"/>
        <v>0.15250480489108953</v>
      </c>
    </row>
    <row r="920" spans="1:13" x14ac:dyDescent="0.2">
      <c r="A920" s="1" t="s">
        <v>27</v>
      </c>
      <c r="B920" s="1" t="s">
        <v>74</v>
      </c>
      <c r="C920" s="5">
        <v>0</v>
      </c>
      <c r="D920" s="5">
        <v>1228.11077</v>
      </c>
      <c r="E920" s="6" t="str">
        <f t="shared" si="56"/>
        <v/>
      </c>
      <c r="F920" s="5">
        <v>55299.934589999997</v>
      </c>
      <c r="G920" s="5">
        <v>47442.321510000002</v>
      </c>
      <c r="H920" s="6">
        <f t="shared" si="57"/>
        <v>-0.14209082050923261</v>
      </c>
      <c r="I920" s="5">
        <v>46211.84979</v>
      </c>
      <c r="J920" s="6">
        <f t="shared" si="58"/>
        <v>2.662675754360877E-2</v>
      </c>
      <c r="K920" s="5">
        <v>263759.43771000003</v>
      </c>
      <c r="L920" s="5">
        <v>238733.44579999999</v>
      </c>
      <c r="M920" s="6">
        <f t="shared" si="59"/>
        <v>-9.4881882245729465E-2</v>
      </c>
    </row>
    <row r="921" spans="1:13" x14ac:dyDescent="0.2">
      <c r="A921" s="1" t="s">
        <v>28</v>
      </c>
      <c r="B921" s="1" t="s">
        <v>74</v>
      </c>
      <c r="C921" s="5">
        <v>0</v>
      </c>
      <c r="D921" s="5">
        <v>1028.9712099999999</v>
      </c>
      <c r="E921" s="6" t="str">
        <f t="shared" si="56"/>
        <v/>
      </c>
      <c r="F921" s="5">
        <v>23113.55817</v>
      </c>
      <c r="G921" s="5">
        <v>24536.4136</v>
      </c>
      <c r="H921" s="6">
        <f t="shared" si="57"/>
        <v>6.155934190378276E-2</v>
      </c>
      <c r="I921" s="5">
        <v>25772.957869999998</v>
      </c>
      <c r="J921" s="6">
        <f t="shared" si="58"/>
        <v>-4.7978360739081127E-2</v>
      </c>
      <c r="K921" s="5">
        <v>120658.98532000001</v>
      </c>
      <c r="L921" s="5">
        <v>123537.27957</v>
      </c>
      <c r="M921" s="6">
        <f t="shared" si="59"/>
        <v>2.3854785802867928E-2</v>
      </c>
    </row>
    <row r="922" spans="1:13" x14ac:dyDescent="0.2">
      <c r="A922" s="1" t="s">
        <v>29</v>
      </c>
      <c r="B922" s="1" t="s">
        <v>74</v>
      </c>
      <c r="C922" s="5">
        <v>0</v>
      </c>
      <c r="D922" s="5">
        <v>30.460999999999999</v>
      </c>
      <c r="E922" s="6" t="str">
        <f t="shared" si="56"/>
        <v/>
      </c>
      <c r="F922" s="5">
        <v>418.12412999999998</v>
      </c>
      <c r="G922" s="5">
        <v>461.42034999999998</v>
      </c>
      <c r="H922" s="6">
        <f t="shared" si="57"/>
        <v>0.10354872367686596</v>
      </c>
      <c r="I922" s="5">
        <v>697.89192000000003</v>
      </c>
      <c r="J922" s="6">
        <f t="shared" si="58"/>
        <v>-0.33883695056965268</v>
      </c>
      <c r="K922" s="5">
        <v>2865.6053900000002</v>
      </c>
      <c r="L922" s="5">
        <v>4002.8768500000001</v>
      </c>
      <c r="M922" s="6">
        <f t="shared" si="59"/>
        <v>0.39686952850127066</v>
      </c>
    </row>
    <row r="923" spans="1:13" x14ac:dyDescent="0.2">
      <c r="A923" s="1" t="s">
        <v>30</v>
      </c>
      <c r="B923" s="1" t="s">
        <v>74</v>
      </c>
      <c r="C923" s="5">
        <v>0</v>
      </c>
      <c r="D923" s="5">
        <v>354.82143000000002</v>
      </c>
      <c r="E923" s="6" t="str">
        <f t="shared" si="56"/>
        <v/>
      </c>
      <c r="F923" s="5">
        <v>13409.95507</v>
      </c>
      <c r="G923" s="5">
        <v>13602.11349</v>
      </c>
      <c r="H923" s="6">
        <f t="shared" si="57"/>
        <v>1.432953496092515E-2</v>
      </c>
      <c r="I923" s="5">
        <v>14668.4892</v>
      </c>
      <c r="J923" s="6">
        <f t="shared" si="58"/>
        <v>-7.2698401005060531E-2</v>
      </c>
      <c r="K923" s="5">
        <v>61561.210590000002</v>
      </c>
      <c r="L923" s="5">
        <v>61341.087379999997</v>
      </c>
      <c r="M923" s="6">
        <f t="shared" si="59"/>
        <v>-3.5756803332870346E-3</v>
      </c>
    </row>
    <row r="924" spans="1:13" x14ac:dyDescent="0.2">
      <c r="A924" s="1" t="s">
        <v>35</v>
      </c>
      <c r="B924" s="1" t="s">
        <v>74</v>
      </c>
      <c r="C924" s="5">
        <v>0</v>
      </c>
      <c r="D924" s="5">
        <v>1239.7481600000001</v>
      </c>
      <c r="E924" s="6" t="str">
        <f t="shared" si="56"/>
        <v/>
      </c>
      <c r="F924" s="5">
        <v>21151.274819999999</v>
      </c>
      <c r="G924" s="5">
        <v>35865.122100000001</v>
      </c>
      <c r="H924" s="6">
        <f t="shared" si="57"/>
        <v>0.69564824840188999</v>
      </c>
      <c r="I924" s="5">
        <v>74216.249129999997</v>
      </c>
      <c r="J924" s="6">
        <f t="shared" si="58"/>
        <v>-0.51674838703883719</v>
      </c>
      <c r="K924" s="5">
        <v>216204.10029999999</v>
      </c>
      <c r="L924" s="5">
        <v>293755.73155000003</v>
      </c>
      <c r="M924" s="6">
        <f t="shared" si="59"/>
        <v>0.3586963944827648</v>
      </c>
    </row>
    <row r="925" spans="1:13" x14ac:dyDescent="0.2">
      <c r="A925" s="1" t="s">
        <v>31</v>
      </c>
      <c r="B925" s="1" t="s">
        <v>74</v>
      </c>
      <c r="C925" s="5">
        <v>256.52936</v>
      </c>
      <c r="D925" s="5">
        <v>402.62351999999998</v>
      </c>
      <c r="E925" s="6">
        <f t="shared" si="56"/>
        <v>0.56950268772354162</v>
      </c>
      <c r="F925" s="5">
        <v>7351.1278199999997</v>
      </c>
      <c r="G925" s="5">
        <v>6121.3972100000001</v>
      </c>
      <c r="H925" s="6">
        <f t="shared" si="57"/>
        <v>-0.16728461810367479</v>
      </c>
      <c r="I925" s="5">
        <v>5821.2021400000003</v>
      </c>
      <c r="J925" s="6">
        <f t="shared" si="58"/>
        <v>5.1569257136293123E-2</v>
      </c>
      <c r="K925" s="5">
        <v>34488.844879999997</v>
      </c>
      <c r="L925" s="5">
        <v>31936.583200000001</v>
      </c>
      <c r="M925" s="6">
        <f t="shared" si="59"/>
        <v>-7.4002527161472043E-2</v>
      </c>
    </row>
    <row r="926" spans="1:13" x14ac:dyDescent="0.2">
      <c r="A926" s="1" t="s">
        <v>32</v>
      </c>
      <c r="B926" s="1" t="s">
        <v>74</v>
      </c>
      <c r="C926" s="5">
        <v>0</v>
      </c>
      <c r="D926" s="5">
        <v>76.425600000000003</v>
      </c>
      <c r="E926" s="6" t="str">
        <f t="shared" si="56"/>
        <v/>
      </c>
      <c r="F926" s="5">
        <v>3744.3884899999998</v>
      </c>
      <c r="G926" s="5">
        <v>1670.17272</v>
      </c>
      <c r="H926" s="6">
        <f t="shared" si="57"/>
        <v>-0.55395314229266845</v>
      </c>
      <c r="I926" s="5">
        <v>2933.6353199999999</v>
      </c>
      <c r="J926" s="6">
        <f t="shared" si="58"/>
        <v>-0.4306815476983008</v>
      </c>
      <c r="K926" s="5">
        <v>19672.126799999998</v>
      </c>
      <c r="L926" s="5">
        <v>10934.80539</v>
      </c>
      <c r="M926" s="6">
        <f t="shared" si="59"/>
        <v>-0.44414726983154662</v>
      </c>
    </row>
    <row r="927" spans="1:13" x14ac:dyDescent="0.2">
      <c r="A927" s="2" t="s">
        <v>33</v>
      </c>
      <c r="B927" s="2" t="s">
        <v>74</v>
      </c>
      <c r="C927" s="7">
        <v>256.52936</v>
      </c>
      <c r="D927" s="7">
        <v>25924.00028</v>
      </c>
      <c r="E927" s="8">
        <f t="shared" si="56"/>
        <v>100.0566598692641</v>
      </c>
      <c r="F927" s="7">
        <v>611250.43721</v>
      </c>
      <c r="G927" s="7">
        <v>645409.15466999996</v>
      </c>
      <c r="H927" s="8">
        <f t="shared" si="57"/>
        <v>5.5883342375859124E-2</v>
      </c>
      <c r="I927" s="7">
        <v>718349.19527000003</v>
      </c>
      <c r="J927" s="8">
        <f t="shared" si="58"/>
        <v>-0.10153841763904903</v>
      </c>
      <c r="K927" s="7">
        <v>3207956.88833</v>
      </c>
      <c r="L927" s="7">
        <v>3318704.0251000002</v>
      </c>
      <c r="M927" s="8">
        <f t="shared" si="59"/>
        <v>3.452263874644923E-2</v>
      </c>
    </row>
    <row r="928" spans="1:13" x14ac:dyDescent="0.2">
      <c r="A928" s="1" t="s">
        <v>7</v>
      </c>
      <c r="B928" s="1" t="s">
        <v>75</v>
      </c>
      <c r="C928" s="5">
        <v>0</v>
      </c>
      <c r="D928" s="5">
        <v>658.63630999999998</v>
      </c>
      <c r="E928" s="6" t="str">
        <f t="shared" si="56"/>
        <v/>
      </c>
      <c r="F928" s="5">
        <v>9557.3200699999998</v>
      </c>
      <c r="G928" s="5">
        <v>10513.00887</v>
      </c>
      <c r="H928" s="6">
        <f t="shared" si="57"/>
        <v>9.9995479172018564E-2</v>
      </c>
      <c r="I928" s="5">
        <v>16333.868130000001</v>
      </c>
      <c r="J928" s="6">
        <f t="shared" si="58"/>
        <v>-0.35636746995091606</v>
      </c>
      <c r="K928" s="5">
        <v>62135.348980000002</v>
      </c>
      <c r="L928" s="5">
        <v>65433.099269999999</v>
      </c>
      <c r="M928" s="6">
        <f t="shared" si="59"/>
        <v>5.3073658459075634E-2</v>
      </c>
    </row>
    <row r="929" spans="1:13" x14ac:dyDescent="0.2">
      <c r="A929" s="1" t="s">
        <v>9</v>
      </c>
      <c r="B929" s="1" t="s">
        <v>75</v>
      </c>
      <c r="C929" s="5">
        <v>0</v>
      </c>
      <c r="D929" s="5">
        <v>0</v>
      </c>
      <c r="E929" s="6" t="str">
        <f t="shared" si="56"/>
        <v/>
      </c>
      <c r="F929" s="5">
        <v>8.9126799999999999</v>
      </c>
      <c r="G929" s="5">
        <v>32.854259999999996</v>
      </c>
      <c r="H929" s="6">
        <f t="shared" si="57"/>
        <v>2.68623803390226</v>
      </c>
      <c r="I929" s="5">
        <v>47.647179999999999</v>
      </c>
      <c r="J929" s="6">
        <f t="shared" si="58"/>
        <v>-0.31046790177299066</v>
      </c>
      <c r="K929" s="5">
        <v>255.95911000000001</v>
      </c>
      <c r="L929" s="5">
        <v>278.58022999999997</v>
      </c>
      <c r="M929" s="6">
        <f t="shared" si="59"/>
        <v>8.837786629278388E-2</v>
      </c>
    </row>
    <row r="930" spans="1:13" x14ac:dyDescent="0.2">
      <c r="A930" s="1" t="s">
        <v>10</v>
      </c>
      <c r="B930" s="1" t="s">
        <v>75</v>
      </c>
      <c r="C930" s="5">
        <v>0</v>
      </c>
      <c r="D930" s="5">
        <v>0</v>
      </c>
      <c r="E930" s="6" t="str">
        <f t="shared" si="56"/>
        <v/>
      </c>
      <c r="F930" s="5">
        <v>8.3719999999999999</v>
      </c>
      <c r="G930" s="5">
        <v>14.768000000000001</v>
      </c>
      <c r="H930" s="6">
        <f t="shared" si="57"/>
        <v>0.7639751552795031</v>
      </c>
      <c r="I930" s="5">
        <v>1.70699</v>
      </c>
      <c r="J930" s="6">
        <f t="shared" si="58"/>
        <v>7.6514859489510787</v>
      </c>
      <c r="K930" s="5">
        <v>129.66325000000001</v>
      </c>
      <c r="L930" s="5">
        <v>24.626290000000001</v>
      </c>
      <c r="M930" s="6">
        <f t="shared" si="59"/>
        <v>-0.81007502125698683</v>
      </c>
    </row>
    <row r="931" spans="1:13" x14ac:dyDescent="0.2">
      <c r="A931" s="1" t="s">
        <v>11</v>
      </c>
      <c r="B931" s="1" t="s">
        <v>75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0.90429999999999999</v>
      </c>
      <c r="J931" s="6">
        <f t="shared" si="58"/>
        <v>-1</v>
      </c>
      <c r="K931" s="5">
        <v>0.55081999999999998</v>
      </c>
      <c r="L931" s="5">
        <v>2.5579100000000001</v>
      </c>
      <c r="M931" s="6">
        <f t="shared" si="59"/>
        <v>3.6438219382012278</v>
      </c>
    </row>
    <row r="932" spans="1:13" x14ac:dyDescent="0.2">
      <c r="A932" s="1" t="s">
        <v>12</v>
      </c>
      <c r="B932" s="1" t="s">
        <v>75</v>
      </c>
      <c r="C932" s="5">
        <v>0</v>
      </c>
      <c r="D932" s="5">
        <v>0</v>
      </c>
      <c r="E932" s="6" t="str">
        <f t="shared" ref="E932:E995" si="60">IF(C932=0,"",(D932/C932-1))</f>
        <v/>
      </c>
      <c r="F932" s="5">
        <v>2.5279699999999998</v>
      </c>
      <c r="G932" s="5">
        <v>0</v>
      </c>
      <c r="H932" s="6">
        <f t="shared" ref="H932:H995" si="61">IF(F932=0,"",(G932/F932-1))</f>
        <v>-1</v>
      </c>
      <c r="I932" s="5">
        <v>0</v>
      </c>
      <c r="J932" s="6" t="str">
        <f t="shared" ref="J932:J995" si="62">IF(I932=0,"",(G932/I932-1))</f>
        <v/>
      </c>
      <c r="K932" s="5">
        <v>4.0768000000000004</v>
      </c>
      <c r="L932" s="5">
        <v>0</v>
      </c>
      <c r="M932" s="6">
        <f t="shared" ref="M932:M995" si="63">IF(K932=0,"",(L932/K932-1))</f>
        <v>-1</v>
      </c>
    </row>
    <row r="933" spans="1:13" x14ac:dyDescent="0.2">
      <c r="A933" s="1" t="s">
        <v>13</v>
      </c>
      <c r="B933" s="1" t="s">
        <v>75</v>
      </c>
      <c r="C933" s="5">
        <v>0</v>
      </c>
      <c r="D933" s="5">
        <v>6.0893100000000002</v>
      </c>
      <c r="E933" s="6" t="str">
        <f t="shared" si="60"/>
        <v/>
      </c>
      <c r="F933" s="5">
        <v>0</v>
      </c>
      <c r="G933" s="5">
        <v>6.0893100000000002</v>
      </c>
      <c r="H933" s="6" t="str">
        <f t="shared" si="61"/>
        <v/>
      </c>
      <c r="I933" s="5">
        <v>154.97248999999999</v>
      </c>
      <c r="J933" s="6">
        <f t="shared" si="62"/>
        <v>-0.96070715518605909</v>
      </c>
      <c r="K933" s="5">
        <v>44.336080000000003</v>
      </c>
      <c r="L933" s="5">
        <v>841.65839000000005</v>
      </c>
      <c r="M933" s="6">
        <f t="shared" si="63"/>
        <v>17.983599587514277</v>
      </c>
    </row>
    <row r="934" spans="1:13" x14ac:dyDescent="0.2">
      <c r="A934" s="1" t="s">
        <v>15</v>
      </c>
      <c r="B934" s="1" t="s">
        <v>75</v>
      </c>
      <c r="C934" s="5">
        <v>0</v>
      </c>
      <c r="D934" s="5">
        <v>0</v>
      </c>
      <c r="E934" s="6" t="str">
        <f t="shared" si="60"/>
        <v/>
      </c>
      <c r="F934" s="5">
        <v>0</v>
      </c>
      <c r="G934" s="5">
        <v>0</v>
      </c>
      <c r="H934" s="6" t="str">
        <f t="shared" si="61"/>
        <v/>
      </c>
      <c r="I934" s="5">
        <v>0</v>
      </c>
      <c r="J934" s="6" t="str">
        <f t="shared" si="62"/>
        <v/>
      </c>
      <c r="K934" s="5">
        <v>0</v>
      </c>
      <c r="L934" s="5">
        <v>1.2</v>
      </c>
      <c r="M934" s="6" t="str">
        <f t="shared" si="63"/>
        <v/>
      </c>
    </row>
    <row r="935" spans="1:13" x14ac:dyDescent="0.2">
      <c r="A935" s="1" t="s">
        <v>16</v>
      </c>
      <c r="B935" s="1" t="s">
        <v>75</v>
      </c>
      <c r="C935" s="5">
        <v>0</v>
      </c>
      <c r="D935" s="5">
        <v>0</v>
      </c>
      <c r="E935" s="6" t="str">
        <f t="shared" si="60"/>
        <v/>
      </c>
      <c r="F935" s="5">
        <v>0</v>
      </c>
      <c r="G935" s="5">
        <v>0</v>
      </c>
      <c r="H935" s="6" t="str">
        <f t="shared" si="61"/>
        <v/>
      </c>
      <c r="I935" s="5">
        <v>0</v>
      </c>
      <c r="J935" s="6" t="str">
        <f t="shared" si="62"/>
        <v/>
      </c>
      <c r="K935" s="5">
        <v>0</v>
      </c>
      <c r="L935" s="5">
        <v>0</v>
      </c>
      <c r="M935" s="6" t="str">
        <f t="shared" si="63"/>
        <v/>
      </c>
    </row>
    <row r="936" spans="1:13" x14ac:dyDescent="0.2">
      <c r="A936" s="1" t="s">
        <v>17</v>
      </c>
      <c r="B936" s="1" t="s">
        <v>75</v>
      </c>
      <c r="C936" s="5">
        <v>0</v>
      </c>
      <c r="D936" s="5">
        <v>0</v>
      </c>
      <c r="E936" s="6" t="str">
        <f t="shared" si="60"/>
        <v/>
      </c>
      <c r="F936" s="5">
        <v>393.13454000000002</v>
      </c>
      <c r="G936" s="5">
        <v>347.2919</v>
      </c>
      <c r="H936" s="6">
        <f t="shared" si="61"/>
        <v>-0.11660801922924402</v>
      </c>
      <c r="I936" s="5">
        <v>13.49728</v>
      </c>
      <c r="J936" s="6">
        <f t="shared" si="62"/>
        <v>24.730510147229666</v>
      </c>
      <c r="K936" s="5">
        <v>1654.1998000000001</v>
      </c>
      <c r="L936" s="5">
        <v>1670.54197</v>
      </c>
      <c r="M936" s="6">
        <f t="shared" si="63"/>
        <v>9.8791995985005876E-3</v>
      </c>
    </row>
    <row r="937" spans="1:13" x14ac:dyDescent="0.2">
      <c r="A937" s="1" t="s">
        <v>18</v>
      </c>
      <c r="B937" s="1" t="s">
        <v>75</v>
      </c>
      <c r="C937" s="5">
        <v>0</v>
      </c>
      <c r="D937" s="5">
        <v>0</v>
      </c>
      <c r="E937" s="6" t="str">
        <f t="shared" si="60"/>
        <v/>
      </c>
      <c r="F937" s="5">
        <v>0</v>
      </c>
      <c r="G937" s="5">
        <v>42.618169999999999</v>
      </c>
      <c r="H937" s="6" t="str">
        <f t="shared" si="61"/>
        <v/>
      </c>
      <c r="I937" s="5">
        <v>4.8096800000000002</v>
      </c>
      <c r="J937" s="6">
        <f t="shared" si="62"/>
        <v>7.8609159029290918</v>
      </c>
      <c r="K937" s="5">
        <v>0</v>
      </c>
      <c r="L937" s="5">
        <v>62.971290000000003</v>
      </c>
      <c r="M937" s="6" t="str">
        <f t="shared" si="63"/>
        <v/>
      </c>
    </row>
    <row r="938" spans="1:13" x14ac:dyDescent="0.2">
      <c r="A938" s="1" t="s">
        <v>19</v>
      </c>
      <c r="B938" s="1" t="s">
        <v>75</v>
      </c>
      <c r="C938" s="5">
        <v>0</v>
      </c>
      <c r="D938" s="5">
        <v>0</v>
      </c>
      <c r="E938" s="6" t="str">
        <f t="shared" si="60"/>
        <v/>
      </c>
      <c r="F938" s="5">
        <v>60.431240000000003</v>
      </c>
      <c r="G938" s="5">
        <v>65.553280000000001</v>
      </c>
      <c r="H938" s="6">
        <f t="shared" si="61"/>
        <v>8.4758148269007849E-2</v>
      </c>
      <c r="I938" s="5">
        <v>14.13353</v>
      </c>
      <c r="J938" s="6">
        <f t="shared" si="62"/>
        <v>3.6381392334399116</v>
      </c>
      <c r="K938" s="5">
        <v>265.51636000000002</v>
      </c>
      <c r="L938" s="5">
        <v>169.81754000000001</v>
      </c>
      <c r="M938" s="6">
        <f t="shared" si="63"/>
        <v>-0.36042532369756808</v>
      </c>
    </row>
    <row r="939" spans="1:13" x14ac:dyDescent="0.2">
      <c r="A939" s="1" t="s">
        <v>20</v>
      </c>
      <c r="B939" s="1" t="s">
        <v>75</v>
      </c>
      <c r="C939" s="5">
        <v>0</v>
      </c>
      <c r="D939" s="5">
        <v>0</v>
      </c>
      <c r="E939" s="6" t="str">
        <f t="shared" si="60"/>
        <v/>
      </c>
      <c r="F939" s="5">
        <v>0</v>
      </c>
      <c r="G939" s="5">
        <v>0</v>
      </c>
      <c r="H939" s="6" t="str">
        <f t="shared" si="61"/>
        <v/>
      </c>
      <c r="I939" s="5">
        <v>2.3780100000000002</v>
      </c>
      <c r="J939" s="6">
        <f t="shared" si="62"/>
        <v>-1</v>
      </c>
      <c r="K939" s="5">
        <v>22.097799999999999</v>
      </c>
      <c r="L939" s="5">
        <v>3.2533699999999999</v>
      </c>
      <c r="M939" s="6">
        <f t="shared" si="63"/>
        <v>-0.85277403180407096</v>
      </c>
    </row>
    <row r="940" spans="1:13" x14ac:dyDescent="0.2">
      <c r="A940" s="1" t="s">
        <v>21</v>
      </c>
      <c r="B940" s="1" t="s">
        <v>75</v>
      </c>
      <c r="C940" s="5">
        <v>0</v>
      </c>
      <c r="D940" s="5">
        <v>0</v>
      </c>
      <c r="E940" s="6" t="str">
        <f t="shared" si="60"/>
        <v/>
      </c>
      <c r="F940" s="5">
        <v>0</v>
      </c>
      <c r="G940" s="5">
        <v>0</v>
      </c>
      <c r="H940" s="6" t="str">
        <f t="shared" si="61"/>
        <v/>
      </c>
      <c r="I940" s="5">
        <v>0</v>
      </c>
      <c r="J940" s="6" t="str">
        <f t="shared" si="62"/>
        <v/>
      </c>
      <c r="K940" s="5">
        <v>0</v>
      </c>
      <c r="L940" s="5">
        <v>9.9863900000000001</v>
      </c>
      <c r="M940" s="6" t="str">
        <f t="shared" si="63"/>
        <v/>
      </c>
    </row>
    <row r="941" spans="1:13" x14ac:dyDescent="0.2">
      <c r="A941" s="1" t="s">
        <v>22</v>
      </c>
      <c r="B941" s="1" t="s">
        <v>75</v>
      </c>
      <c r="C941" s="5">
        <v>0</v>
      </c>
      <c r="D941" s="5">
        <v>0</v>
      </c>
      <c r="E941" s="6" t="str">
        <f t="shared" si="60"/>
        <v/>
      </c>
      <c r="F941" s="5">
        <v>0</v>
      </c>
      <c r="G941" s="5">
        <v>8.9079999999999995</v>
      </c>
      <c r="H941" s="6" t="str">
        <f t="shared" si="61"/>
        <v/>
      </c>
      <c r="I941" s="5">
        <v>8.9527999999999999</v>
      </c>
      <c r="J941" s="6">
        <f t="shared" si="62"/>
        <v>-5.0040210883746106E-3</v>
      </c>
      <c r="K941" s="5">
        <v>26.354150000000001</v>
      </c>
      <c r="L941" s="5">
        <v>39.090409999999999</v>
      </c>
      <c r="M941" s="6">
        <f t="shared" si="63"/>
        <v>0.48327341234682186</v>
      </c>
    </row>
    <row r="942" spans="1:13" x14ac:dyDescent="0.2">
      <c r="A942" s="1" t="s">
        <v>23</v>
      </c>
      <c r="B942" s="1" t="s">
        <v>75</v>
      </c>
      <c r="C942" s="5">
        <v>0</v>
      </c>
      <c r="D942" s="5">
        <v>678.24513000000002</v>
      </c>
      <c r="E942" s="6" t="str">
        <f t="shared" si="60"/>
        <v/>
      </c>
      <c r="F942" s="5">
        <v>511.50416999999999</v>
      </c>
      <c r="G942" s="5">
        <v>995.51923999999997</v>
      </c>
      <c r="H942" s="6">
        <f t="shared" si="61"/>
        <v>0.94625830714146475</v>
      </c>
      <c r="I942" s="5">
        <v>372.02481</v>
      </c>
      <c r="J942" s="6">
        <f t="shared" si="62"/>
        <v>1.6759485207451621</v>
      </c>
      <c r="K942" s="5">
        <v>2685.84276</v>
      </c>
      <c r="L942" s="5">
        <v>3101.5976999999998</v>
      </c>
      <c r="M942" s="6">
        <f t="shared" si="63"/>
        <v>0.1547949664782311</v>
      </c>
    </row>
    <row r="943" spans="1:13" x14ac:dyDescent="0.2">
      <c r="A943" s="1" t="s">
        <v>24</v>
      </c>
      <c r="B943" s="1" t="s">
        <v>75</v>
      </c>
      <c r="C943" s="5">
        <v>0</v>
      </c>
      <c r="D943" s="5">
        <v>0</v>
      </c>
      <c r="E943" s="6" t="str">
        <f t="shared" si="60"/>
        <v/>
      </c>
      <c r="F943" s="5">
        <v>0</v>
      </c>
      <c r="G943" s="5">
        <v>40.675800000000002</v>
      </c>
      <c r="H943" s="6" t="str">
        <f t="shared" si="61"/>
        <v/>
      </c>
      <c r="I943" s="5">
        <v>48.776260000000001</v>
      </c>
      <c r="J943" s="6">
        <f t="shared" si="62"/>
        <v>-0.16607382361829293</v>
      </c>
      <c r="K943" s="5">
        <v>27.482379999999999</v>
      </c>
      <c r="L943" s="5">
        <v>89.452060000000003</v>
      </c>
      <c r="M943" s="6">
        <f t="shared" si="63"/>
        <v>2.2548876771225785</v>
      </c>
    </row>
    <row r="944" spans="1:13" x14ac:dyDescent="0.2">
      <c r="A944" s="1" t="s">
        <v>25</v>
      </c>
      <c r="B944" s="1" t="s">
        <v>75</v>
      </c>
      <c r="C944" s="5">
        <v>0</v>
      </c>
      <c r="D944" s="5">
        <v>0</v>
      </c>
      <c r="E944" s="6" t="str">
        <f t="shared" si="60"/>
        <v/>
      </c>
      <c r="F944" s="5">
        <v>10.17698</v>
      </c>
      <c r="G944" s="5">
        <v>18.17221</v>
      </c>
      <c r="H944" s="6">
        <f t="shared" si="61"/>
        <v>0.78561911293920184</v>
      </c>
      <c r="I944" s="5">
        <v>7.6395600000000004</v>
      </c>
      <c r="J944" s="6">
        <f t="shared" si="62"/>
        <v>1.3786985114325954</v>
      </c>
      <c r="K944" s="5">
        <v>76.64085</v>
      </c>
      <c r="L944" s="5">
        <v>86.172460000000001</v>
      </c>
      <c r="M944" s="6">
        <f t="shared" si="63"/>
        <v>0.12436722713800807</v>
      </c>
    </row>
    <row r="945" spans="1:13" x14ac:dyDescent="0.2">
      <c r="A945" s="1" t="s">
        <v>27</v>
      </c>
      <c r="B945" s="1" t="s">
        <v>75</v>
      </c>
      <c r="C945" s="5">
        <v>0</v>
      </c>
      <c r="D945" s="5">
        <v>0</v>
      </c>
      <c r="E945" s="6" t="str">
        <f t="shared" si="60"/>
        <v/>
      </c>
      <c r="F945" s="5">
        <v>239.477</v>
      </c>
      <c r="G945" s="5">
        <v>0</v>
      </c>
      <c r="H945" s="6">
        <f t="shared" si="61"/>
        <v>-1</v>
      </c>
      <c r="I945" s="5">
        <v>0</v>
      </c>
      <c r="J945" s="6" t="str">
        <f t="shared" si="62"/>
        <v/>
      </c>
      <c r="K945" s="5">
        <v>309.64008999999999</v>
      </c>
      <c r="L945" s="5">
        <v>0</v>
      </c>
      <c r="M945" s="6">
        <f t="shared" si="63"/>
        <v>-1</v>
      </c>
    </row>
    <row r="946" spans="1:13" x14ac:dyDescent="0.2">
      <c r="A946" s="1" t="s">
        <v>28</v>
      </c>
      <c r="B946" s="1" t="s">
        <v>75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0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0</v>
      </c>
      <c r="L946" s="5">
        <v>0</v>
      </c>
      <c r="M946" s="6" t="str">
        <f t="shared" si="63"/>
        <v/>
      </c>
    </row>
    <row r="947" spans="1:13" x14ac:dyDescent="0.2">
      <c r="A947" s="1" t="s">
        <v>30</v>
      </c>
      <c r="B947" s="1" t="s">
        <v>75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</v>
      </c>
      <c r="H947" s="6" t="str">
        <f t="shared" si="61"/>
        <v/>
      </c>
      <c r="I947" s="5">
        <v>1.4045099999999999</v>
      </c>
      <c r="J947" s="6">
        <f t="shared" si="62"/>
        <v>-1</v>
      </c>
      <c r="K947" s="5">
        <v>0</v>
      </c>
      <c r="L947" s="5">
        <v>1.4045099999999999</v>
      </c>
      <c r="M947" s="6" t="str">
        <f t="shared" si="63"/>
        <v/>
      </c>
    </row>
    <row r="948" spans="1:13" x14ac:dyDescent="0.2">
      <c r="A948" s="1" t="s">
        <v>32</v>
      </c>
      <c r="B948" s="1" t="s">
        <v>75</v>
      </c>
      <c r="C948" s="5">
        <v>0</v>
      </c>
      <c r="D948" s="5">
        <v>0</v>
      </c>
      <c r="E948" s="6" t="str">
        <f t="shared" si="60"/>
        <v/>
      </c>
      <c r="F948" s="5">
        <v>0</v>
      </c>
      <c r="G948" s="5">
        <v>10.739800000000001</v>
      </c>
      <c r="H948" s="6" t="str">
        <f t="shared" si="61"/>
        <v/>
      </c>
      <c r="I948" s="5">
        <v>0</v>
      </c>
      <c r="J948" s="6" t="str">
        <f t="shared" si="62"/>
        <v/>
      </c>
      <c r="K948" s="5">
        <v>17.21106</v>
      </c>
      <c r="L948" s="5">
        <v>10.739800000000001</v>
      </c>
      <c r="M948" s="6">
        <f t="shared" si="63"/>
        <v>-0.37599427344974679</v>
      </c>
    </row>
    <row r="949" spans="1:13" x14ac:dyDescent="0.2">
      <c r="A949" s="2" t="s">
        <v>33</v>
      </c>
      <c r="B949" s="2" t="s">
        <v>75</v>
      </c>
      <c r="C949" s="7">
        <v>0</v>
      </c>
      <c r="D949" s="7">
        <v>1342.97075</v>
      </c>
      <c r="E949" s="8" t="str">
        <f t="shared" si="60"/>
        <v/>
      </c>
      <c r="F949" s="7">
        <v>10791.85665</v>
      </c>
      <c r="G949" s="7">
        <v>12096.198839999999</v>
      </c>
      <c r="H949" s="8">
        <f t="shared" si="61"/>
        <v>0.12086355780124269</v>
      </c>
      <c r="I949" s="7">
        <v>17012.715530000001</v>
      </c>
      <c r="J949" s="8">
        <f t="shared" si="62"/>
        <v>-0.28899070705851049</v>
      </c>
      <c r="K949" s="7">
        <v>67654.920289999995</v>
      </c>
      <c r="L949" s="7">
        <v>71826.749590000007</v>
      </c>
      <c r="M949" s="8">
        <f t="shared" si="63"/>
        <v>6.1663354004670268E-2</v>
      </c>
    </row>
    <row r="950" spans="1:13" x14ac:dyDescent="0.2">
      <c r="A950" s="1" t="s">
        <v>7</v>
      </c>
      <c r="B950" s="1" t="s">
        <v>76</v>
      </c>
      <c r="C950" s="5">
        <v>0</v>
      </c>
      <c r="D950" s="5">
        <v>0</v>
      </c>
      <c r="E950" s="6" t="str">
        <f t="shared" si="60"/>
        <v/>
      </c>
      <c r="F950" s="5">
        <v>0</v>
      </c>
      <c r="G950" s="5">
        <v>0</v>
      </c>
      <c r="H950" s="6" t="str">
        <f t="shared" si="61"/>
        <v/>
      </c>
      <c r="I950" s="5">
        <v>10.678369999999999</v>
      </c>
      <c r="J950" s="6">
        <f t="shared" si="62"/>
        <v>-1</v>
      </c>
      <c r="K950" s="5">
        <v>36.882429999999999</v>
      </c>
      <c r="L950" s="5">
        <v>60.192340000000002</v>
      </c>
      <c r="M950" s="6">
        <f t="shared" si="63"/>
        <v>0.63200580872789569</v>
      </c>
    </row>
    <row r="951" spans="1:13" x14ac:dyDescent="0.2">
      <c r="A951" s="1" t="s">
        <v>9</v>
      </c>
      <c r="B951" s="1" t="s">
        <v>76</v>
      </c>
      <c r="C951" s="5">
        <v>0</v>
      </c>
      <c r="D951" s="5">
        <v>0</v>
      </c>
      <c r="E951" s="6" t="str">
        <f t="shared" si="60"/>
        <v/>
      </c>
      <c r="F951" s="5">
        <v>0.60616999999999999</v>
      </c>
      <c r="G951" s="5">
        <v>0.71</v>
      </c>
      <c r="H951" s="6">
        <f t="shared" si="61"/>
        <v>0.17128858241087475</v>
      </c>
      <c r="I951" s="5">
        <v>0</v>
      </c>
      <c r="J951" s="6" t="str">
        <f t="shared" si="62"/>
        <v/>
      </c>
      <c r="K951" s="5">
        <v>0.61775999999999998</v>
      </c>
      <c r="L951" s="5">
        <v>45.562469999999998</v>
      </c>
      <c r="M951" s="6">
        <f t="shared" si="63"/>
        <v>72.75432206682207</v>
      </c>
    </row>
    <row r="952" spans="1:13" x14ac:dyDescent="0.2">
      <c r="A952" s="1" t="s">
        <v>10</v>
      </c>
      <c r="B952" s="1" t="s">
        <v>76</v>
      </c>
      <c r="C952" s="5">
        <v>0</v>
      </c>
      <c r="D952" s="5">
        <v>0</v>
      </c>
      <c r="E952" s="6" t="str">
        <f t="shared" si="60"/>
        <v/>
      </c>
      <c r="F952" s="5">
        <v>0</v>
      </c>
      <c r="G952" s="5">
        <v>4.9239699999999997</v>
      </c>
      <c r="H952" s="6" t="str">
        <f t="shared" si="61"/>
        <v/>
      </c>
      <c r="I952" s="5">
        <v>53.238869999999999</v>
      </c>
      <c r="J952" s="6">
        <f t="shared" si="62"/>
        <v>-0.90751174846498428</v>
      </c>
      <c r="K952" s="5">
        <v>48.598869999999998</v>
      </c>
      <c r="L952" s="5">
        <v>185.39062999999999</v>
      </c>
      <c r="M952" s="6">
        <f t="shared" si="63"/>
        <v>2.814710712409568</v>
      </c>
    </row>
    <row r="953" spans="1:13" x14ac:dyDescent="0.2">
      <c r="A953" s="1" t="s">
        <v>11</v>
      </c>
      <c r="B953" s="1" t="s">
        <v>76</v>
      </c>
      <c r="C953" s="5">
        <v>0</v>
      </c>
      <c r="D953" s="5">
        <v>0</v>
      </c>
      <c r="E953" s="6" t="str">
        <f t="shared" si="60"/>
        <v/>
      </c>
      <c r="F953" s="5">
        <v>0</v>
      </c>
      <c r="G953" s="5">
        <v>0</v>
      </c>
      <c r="H953" s="6" t="str">
        <f t="shared" si="61"/>
        <v/>
      </c>
      <c r="I953" s="5">
        <v>0</v>
      </c>
      <c r="J953" s="6" t="str">
        <f t="shared" si="62"/>
        <v/>
      </c>
      <c r="K953" s="5">
        <v>0</v>
      </c>
      <c r="L953" s="5">
        <v>0.86982999999999999</v>
      </c>
      <c r="M953" s="6" t="str">
        <f t="shared" si="63"/>
        <v/>
      </c>
    </row>
    <row r="954" spans="1:13" x14ac:dyDescent="0.2">
      <c r="A954" s="1" t="s">
        <v>12</v>
      </c>
      <c r="B954" s="1" t="s">
        <v>76</v>
      </c>
      <c r="C954" s="5">
        <v>0</v>
      </c>
      <c r="D954" s="5">
        <v>0</v>
      </c>
      <c r="E954" s="6" t="str">
        <f t="shared" si="60"/>
        <v/>
      </c>
      <c r="F954" s="5">
        <v>0</v>
      </c>
      <c r="G954" s="5">
        <v>0</v>
      </c>
      <c r="H954" s="6" t="str">
        <f t="shared" si="61"/>
        <v/>
      </c>
      <c r="I954" s="5">
        <v>0</v>
      </c>
      <c r="J954" s="6" t="str">
        <f t="shared" si="62"/>
        <v/>
      </c>
      <c r="K954" s="5">
        <v>0.14000000000000001</v>
      </c>
      <c r="L954" s="5">
        <v>0.56938</v>
      </c>
      <c r="M954" s="6">
        <f t="shared" si="63"/>
        <v>3.0669999999999993</v>
      </c>
    </row>
    <row r="955" spans="1:13" x14ac:dyDescent="0.2">
      <c r="A955" s="1" t="s">
        <v>13</v>
      </c>
      <c r="B955" s="1" t="s">
        <v>76</v>
      </c>
      <c r="C955" s="5">
        <v>0</v>
      </c>
      <c r="D955" s="5">
        <v>0</v>
      </c>
      <c r="E955" s="6" t="str">
        <f t="shared" si="60"/>
        <v/>
      </c>
      <c r="F955" s="5">
        <v>0.58884999999999998</v>
      </c>
      <c r="G955" s="5">
        <v>0.78725000000000001</v>
      </c>
      <c r="H955" s="6">
        <f t="shared" si="61"/>
        <v>0.33692791033370129</v>
      </c>
      <c r="I955" s="5">
        <v>14.157220000000001</v>
      </c>
      <c r="J955" s="6">
        <f t="shared" si="62"/>
        <v>-0.94439233126277622</v>
      </c>
      <c r="K955" s="5">
        <v>36.44211</v>
      </c>
      <c r="L955" s="5">
        <v>43.217370000000003</v>
      </c>
      <c r="M955" s="6">
        <f t="shared" si="63"/>
        <v>0.18591843337282077</v>
      </c>
    </row>
    <row r="956" spans="1:13" x14ac:dyDescent="0.2">
      <c r="A956" s="1" t="s">
        <v>14</v>
      </c>
      <c r="B956" s="1" t="s">
        <v>76</v>
      </c>
      <c r="C956" s="5">
        <v>0</v>
      </c>
      <c r="D956" s="5">
        <v>0</v>
      </c>
      <c r="E956" s="6" t="str">
        <f t="shared" si="60"/>
        <v/>
      </c>
      <c r="F956" s="5">
        <v>0</v>
      </c>
      <c r="G956" s="5">
        <v>0</v>
      </c>
      <c r="H956" s="6" t="str">
        <f t="shared" si="61"/>
        <v/>
      </c>
      <c r="I956" s="5">
        <v>0</v>
      </c>
      <c r="J956" s="6" t="str">
        <f t="shared" si="62"/>
        <v/>
      </c>
      <c r="K956" s="5">
        <v>27.93</v>
      </c>
      <c r="L956" s="5">
        <v>0</v>
      </c>
      <c r="M956" s="6">
        <f t="shared" si="63"/>
        <v>-1</v>
      </c>
    </row>
    <row r="957" spans="1:13" x14ac:dyDescent="0.2">
      <c r="A957" s="1" t="s">
        <v>16</v>
      </c>
      <c r="B957" s="1" t="s">
        <v>76</v>
      </c>
      <c r="C957" s="5">
        <v>0</v>
      </c>
      <c r="D957" s="5">
        <v>0</v>
      </c>
      <c r="E957" s="6" t="str">
        <f t="shared" si="60"/>
        <v/>
      </c>
      <c r="F957" s="5">
        <v>0.21648999999999999</v>
      </c>
      <c r="G957" s="5">
        <v>0.32301000000000002</v>
      </c>
      <c r="H957" s="6">
        <f t="shared" si="61"/>
        <v>0.49203196452492048</v>
      </c>
      <c r="I957" s="5">
        <v>1.1959900000000001</v>
      </c>
      <c r="J957" s="6">
        <f t="shared" si="62"/>
        <v>-0.72992249099072737</v>
      </c>
      <c r="K957" s="5">
        <v>19.571290000000001</v>
      </c>
      <c r="L957" s="5">
        <v>4.6032599999999997</v>
      </c>
      <c r="M957" s="6">
        <f t="shared" si="63"/>
        <v>-0.76479526898840089</v>
      </c>
    </row>
    <row r="958" spans="1:13" x14ac:dyDescent="0.2">
      <c r="A958" s="1" t="s">
        <v>17</v>
      </c>
      <c r="B958" s="1" t="s">
        <v>76</v>
      </c>
      <c r="C958" s="5">
        <v>0</v>
      </c>
      <c r="D958" s="5">
        <v>0</v>
      </c>
      <c r="E958" s="6" t="str">
        <f t="shared" si="60"/>
        <v/>
      </c>
      <c r="F958" s="5">
        <v>8.7976899999999993</v>
      </c>
      <c r="G958" s="5">
        <v>3.6051600000000001</v>
      </c>
      <c r="H958" s="6">
        <f t="shared" si="61"/>
        <v>-0.59021515875189956</v>
      </c>
      <c r="I958" s="5">
        <v>152.01456999999999</v>
      </c>
      <c r="J958" s="6">
        <f t="shared" si="62"/>
        <v>-0.97628411539762272</v>
      </c>
      <c r="K958" s="5">
        <v>37.473970000000001</v>
      </c>
      <c r="L958" s="5">
        <v>174.19512</v>
      </c>
      <c r="M958" s="6">
        <f t="shared" si="63"/>
        <v>3.648429830092728</v>
      </c>
    </row>
    <row r="959" spans="1:13" x14ac:dyDescent="0.2">
      <c r="A959" s="1" t="s">
        <v>18</v>
      </c>
      <c r="B959" s="1" t="s">
        <v>76</v>
      </c>
      <c r="C959" s="5">
        <v>0</v>
      </c>
      <c r="D959" s="5">
        <v>907.18236999999999</v>
      </c>
      <c r="E959" s="6" t="str">
        <f t="shared" si="60"/>
        <v/>
      </c>
      <c r="F959" s="5">
        <v>16231.483910000001</v>
      </c>
      <c r="G959" s="5">
        <v>15380.267949999999</v>
      </c>
      <c r="H959" s="6">
        <f t="shared" si="61"/>
        <v>-5.2442276055584713E-2</v>
      </c>
      <c r="I959" s="5">
        <v>17223.365989999998</v>
      </c>
      <c r="J959" s="6">
        <f t="shared" si="62"/>
        <v>-0.10701148898944113</v>
      </c>
      <c r="K959" s="5">
        <v>110281.95596000001</v>
      </c>
      <c r="L959" s="5">
        <v>99608.774780000007</v>
      </c>
      <c r="M959" s="6">
        <f t="shared" si="63"/>
        <v>-9.6780847665335457E-2</v>
      </c>
    </row>
    <row r="960" spans="1:13" x14ac:dyDescent="0.2">
      <c r="A960" s="1" t="s">
        <v>19</v>
      </c>
      <c r="B960" s="1" t="s">
        <v>76</v>
      </c>
      <c r="C960" s="5">
        <v>0</v>
      </c>
      <c r="D960" s="5">
        <v>0</v>
      </c>
      <c r="E960" s="6" t="str">
        <f t="shared" si="60"/>
        <v/>
      </c>
      <c r="F960" s="5">
        <v>50</v>
      </c>
      <c r="G960" s="5">
        <v>4.2997500000000004</v>
      </c>
      <c r="H960" s="6">
        <f t="shared" si="61"/>
        <v>-0.91400499999999996</v>
      </c>
      <c r="I960" s="5">
        <v>27.05903</v>
      </c>
      <c r="J960" s="6">
        <f t="shared" si="62"/>
        <v>-0.8410974081480378</v>
      </c>
      <c r="K960" s="5">
        <v>56.722760000000001</v>
      </c>
      <c r="L960" s="5">
        <v>37.610430000000001</v>
      </c>
      <c r="M960" s="6">
        <f t="shared" si="63"/>
        <v>-0.33694287795586819</v>
      </c>
    </row>
    <row r="961" spans="1:13" x14ac:dyDescent="0.2">
      <c r="A961" s="1" t="s">
        <v>20</v>
      </c>
      <c r="B961" s="1" t="s">
        <v>76</v>
      </c>
      <c r="C961" s="5">
        <v>0</v>
      </c>
      <c r="D961" s="5">
        <v>0</v>
      </c>
      <c r="E961" s="6" t="str">
        <f t="shared" si="60"/>
        <v/>
      </c>
      <c r="F961" s="5">
        <v>320.79219000000001</v>
      </c>
      <c r="G961" s="5">
        <v>529.54818999999998</v>
      </c>
      <c r="H961" s="6">
        <f t="shared" si="61"/>
        <v>0.65075150364477374</v>
      </c>
      <c r="I961" s="5">
        <v>511.76526999999999</v>
      </c>
      <c r="J961" s="6">
        <f t="shared" si="62"/>
        <v>3.4748196179861912E-2</v>
      </c>
      <c r="K961" s="5">
        <v>1234.8565599999999</v>
      </c>
      <c r="L961" s="5">
        <v>2768.5394900000001</v>
      </c>
      <c r="M961" s="6">
        <f t="shared" si="63"/>
        <v>1.241992778497286</v>
      </c>
    </row>
    <row r="962" spans="1:13" x14ac:dyDescent="0.2">
      <c r="A962" s="1" t="s">
        <v>21</v>
      </c>
      <c r="B962" s="1" t="s">
        <v>76</v>
      </c>
      <c r="C962" s="5">
        <v>0</v>
      </c>
      <c r="D962" s="5">
        <v>0</v>
      </c>
      <c r="E962" s="6" t="str">
        <f t="shared" si="60"/>
        <v/>
      </c>
      <c r="F962" s="5">
        <v>0</v>
      </c>
      <c r="G962" s="5">
        <v>0</v>
      </c>
      <c r="H962" s="6" t="str">
        <f t="shared" si="61"/>
        <v/>
      </c>
      <c r="I962" s="5">
        <v>10.340009999999999</v>
      </c>
      <c r="J962" s="6">
        <f t="shared" si="62"/>
        <v>-1</v>
      </c>
      <c r="K962" s="5">
        <v>56.644109999999998</v>
      </c>
      <c r="L962" s="5">
        <v>17.949069999999999</v>
      </c>
      <c r="M962" s="6">
        <f t="shared" si="63"/>
        <v>-0.68312557122002626</v>
      </c>
    </row>
    <row r="963" spans="1:13" x14ac:dyDescent="0.2">
      <c r="A963" s="1" t="s">
        <v>22</v>
      </c>
      <c r="B963" s="1" t="s">
        <v>76</v>
      </c>
      <c r="C963" s="5">
        <v>0</v>
      </c>
      <c r="D963" s="5">
        <v>0</v>
      </c>
      <c r="E963" s="6" t="str">
        <f t="shared" si="60"/>
        <v/>
      </c>
      <c r="F963" s="5">
        <v>103.20817</v>
      </c>
      <c r="G963" s="5">
        <v>64.952979999999997</v>
      </c>
      <c r="H963" s="6">
        <f t="shared" si="61"/>
        <v>-0.37066048162659992</v>
      </c>
      <c r="I963" s="5">
        <v>56.399760000000001</v>
      </c>
      <c r="J963" s="6">
        <f t="shared" si="62"/>
        <v>0.15165348221339947</v>
      </c>
      <c r="K963" s="5">
        <v>458.52359000000001</v>
      </c>
      <c r="L963" s="5">
        <v>285.82344000000001</v>
      </c>
      <c r="M963" s="6">
        <f t="shared" si="63"/>
        <v>-0.37664398030208213</v>
      </c>
    </row>
    <row r="964" spans="1:13" x14ac:dyDescent="0.2">
      <c r="A964" s="1" t="s">
        <v>23</v>
      </c>
      <c r="B964" s="1" t="s">
        <v>76</v>
      </c>
      <c r="C964" s="5">
        <v>0</v>
      </c>
      <c r="D964" s="5">
        <v>0</v>
      </c>
      <c r="E964" s="6" t="str">
        <f t="shared" si="60"/>
        <v/>
      </c>
      <c r="F964" s="5">
        <v>1126.6735200000001</v>
      </c>
      <c r="G964" s="5">
        <v>887.64054999999996</v>
      </c>
      <c r="H964" s="6">
        <f t="shared" si="61"/>
        <v>-0.21215815030426921</v>
      </c>
      <c r="I964" s="5">
        <v>1295.5472299999999</v>
      </c>
      <c r="J964" s="6">
        <f t="shared" si="62"/>
        <v>-0.31485280548205097</v>
      </c>
      <c r="K964" s="5">
        <v>3177.2798200000002</v>
      </c>
      <c r="L964" s="5">
        <v>3573.8170100000002</v>
      </c>
      <c r="M964" s="6">
        <f t="shared" si="63"/>
        <v>0.12480398720437536</v>
      </c>
    </row>
    <row r="965" spans="1:13" x14ac:dyDescent="0.2">
      <c r="A965" s="1" t="s">
        <v>24</v>
      </c>
      <c r="B965" s="1" t="s">
        <v>76</v>
      </c>
      <c r="C965" s="5">
        <v>0</v>
      </c>
      <c r="D965" s="5">
        <v>0</v>
      </c>
      <c r="E965" s="6" t="str">
        <f t="shared" si="60"/>
        <v/>
      </c>
      <c r="F965" s="5">
        <v>0</v>
      </c>
      <c r="G965" s="5">
        <v>0</v>
      </c>
      <c r="H965" s="6" t="str">
        <f t="shared" si="61"/>
        <v/>
      </c>
      <c r="I965" s="5">
        <v>0</v>
      </c>
      <c r="J965" s="6" t="str">
        <f t="shared" si="62"/>
        <v/>
      </c>
      <c r="K965" s="5">
        <v>4.9553099999999999</v>
      </c>
      <c r="L965" s="5">
        <v>0</v>
      </c>
      <c r="M965" s="6">
        <f t="shared" si="63"/>
        <v>-1</v>
      </c>
    </row>
    <row r="966" spans="1:13" x14ac:dyDescent="0.2">
      <c r="A966" s="1" t="s">
        <v>25</v>
      </c>
      <c r="B966" s="1" t="s">
        <v>76</v>
      </c>
      <c r="C966" s="5">
        <v>0</v>
      </c>
      <c r="D966" s="5">
        <v>0</v>
      </c>
      <c r="E966" s="6" t="str">
        <f t="shared" si="60"/>
        <v/>
      </c>
      <c r="F966" s="5">
        <v>143.66625999999999</v>
      </c>
      <c r="G966" s="5">
        <v>165.44157999999999</v>
      </c>
      <c r="H966" s="6">
        <f t="shared" si="61"/>
        <v>0.15156878170281596</v>
      </c>
      <c r="I966" s="5">
        <v>84.459069999999997</v>
      </c>
      <c r="J966" s="6">
        <f t="shared" si="62"/>
        <v>0.95883733979074126</v>
      </c>
      <c r="K966" s="5">
        <v>706.56007</v>
      </c>
      <c r="L966" s="5">
        <v>689.45894999999996</v>
      </c>
      <c r="M966" s="6">
        <f t="shared" si="63"/>
        <v>-2.4203349051411971E-2</v>
      </c>
    </row>
    <row r="967" spans="1:13" x14ac:dyDescent="0.2">
      <c r="A967" s="1" t="s">
        <v>27</v>
      </c>
      <c r="B967" s="1" t="s">
        <v>76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5.2439999999999998</v>
      </c>
      <c r="H967" s="6" t="str">
        <f t="shared" si="61"/>
        <v/>
      </c>
      <c r="I967" s="5">
        <v>25.66207</v>
      </c>
      <c r="J967" s="6">
        <f t="shared" si="62"/>
        <v>-0.79565171476813834</v>
      </c>
      <c r="K967" s="5">
        <v>221.7483</v>
      </c>
      <c r="L967" s="5">
        <v>32.740070000000003</v>
      </c>
      <c r="M967" s="6">
        <f t="shared" si="63"/>
        <v>-0.85235480948444697</v>
      </c>
    </row>
    <row r="968" spans="1:13" x14ac:dyDescent="0.2">
      <c r="A968" s="1" t="s">
        <v>28</v>
      </c>
      <c r="B968" s="1" t="s">
        <v>76</v>
      </c>
      <c r="C968" s="5">
        <v>0</v>
      </c>
      <c r="D968" s="5">
        <v>155.25</v>
      </c>
      <c r="E968" s="6" t="str">
        <f t="shared" si="60"/>
        <v/>
      </c>
      <c r="F968" s="5">
        <v>40.58</v>
      </c>
      <c r="G968" s="5">
        <v>2195.0994999999998</v>
      </c>
      <c r="H968" s="6">
        <f t="shared" si="61"/>
        <v>53.093137013307043</v>
      </c>
      <c r="I968" s="5">
        <v>709.46699999999998</v>
      </c>
      <c r="J968" s="6">
        <f t="shared" si="62"/>
        <v>2.0940121245949421</v>
      </c>
      <c r="K968" s="5">
        <v>1917.3364999999999</v>
      </c>
      <c r="L968" s="5">
        <v>4292.0704999999998</v>
      </c>
      <c r="M968" s="6">
        <f t="shared" si="63"/>
        <v>1.2385588027975265</v>
      </c>
    </row>
    <row r="969" spans="1:13" x14ac:dyDescent="0.2">
      <c r="A969" s="1" t="s">
        <v>30</v>
      </c>
      <c r="B969" s="1" t="s">
        <v>76</v>
      </c>
      <c r="C969" s="5">
        <v>0</v>
      </c>
      <c r="D969" s="5">
        <v>0</v>
      </c>
      <c r="E969" s="6" t="str">
        <f t="shared" si="60"/>
        <v/>
      </c>
      <c r="F969" s="5">
        <v>407.13524000000001</v>
      </c>
      <c r="G969" s="5">
        <v>166.74001999999999</v>
      </c>
      <c r="H969" s="6">
        <f t="shared" si="61"/>
        <v>-0.59045544669628702</v>
      </c>
      <c r="I969" s="5">
        <v>274.69927999999999</v>
      </c>
      <c r="J969" s="6">
        <f t="shared" si="62"/>
        <v>-0.39300889321588317</v>
      </c>
      <c r="K969" s="5">
        <v>793.69762000000003</v>
      </c>
      <c r="L969" s="5">
        <v>945.79773999999998</v>
      </c>
      <c r="M969" s="6">
        <f t="shared" si="63"/>
        <v>0.19163484451421176</v>
      </c>
    </row>
    <row r="970" spans="1:13" x14ac:dyDescent="0.2">
      <c r="A970" s="1" t="s">
        <v>31</v>
      </c>
      <c r="B970" s="1" t="s">
        <v>76</v>
      </c>
      <c r="C970" s="5">
        <v>0</v>
      </c>
      <c r="D970" s="5">
        <v>4.5999999999999996</v>
      </c>
      <c r="E970" s="6" t="str">
        <f t="shared" si="60"/>
        <v/>
      </c>
      <c r="F970" s="5">
        <v>320.66000000000003</v>
      </c>
      <c r="G970" s="5">
        <v>222.3972</v>
      </c>
      <c r="H970" s="6">
        <f t="shared" si="61"/>
        <v>-0.30643921911058447</v>
      </c>
      <c r="I970" s="5">
        <v>174.9152</v>
      </c>
      <c r="J970" s="6">
        <f t="shared" si="62"/>
        <v>0.27145725471542792</v>
      </c>
      <c r="K970" s="5">
        <v>576.84259999999995</v>
      </c>
      <c r="L970" s="5">
        <v>504.25972000000002</v>
      </c>
      <c r="M970" s="6">
        <f t="shared" si="63"/>
        <v>-0.12582787748338964</v>
      </c>
    </row>
    <row r="971" spans="1:13" x14ac:dyDescent="0.2">
      <c r="A971" s="2" t="s">
        <v>33</v>
      </c>
      <c r="B971" s="2" t="s">
        <v>76</v>
      </c>
      <c r="C971" s="7">
        <v>0</v>
      </c>
      <c r="D971" s="7">
        <v>1067.0323699999999</v>
      </c>
      <c r="E971" s="8" t="str">
        <f t="shared" si="60"/>
        <v/>
      </c>
      <c r="F971" s="7">
        <v>18754.408490000002</v>
      </c>
      <c r="G971" s="7">
        <v>19631.981110000001</v>
      </c>
      <c r="H971" s="8">
        <f t="shared" si="61"/>
        <v>4.6792871151757565E-2</v>
      </c>
      <c r="I971" s="7">
        <v>20624.964929999998</v>
      </c>
      <c r="J971" s="8">
        <f t="shared" si="62"/>
        <v>-4.8144751924191431E-2</v>
      </c>
      <c r="K971" s="7">
        <v>119694.77963</v>
      </c>
      <c r="L971" s="7">
        <v>113271.44160000001</v>
      </c>
      <c r="M971" s="8">
        <f t="shared" si="63"/>
        <v>-5.3664312260365832E-2</v>
      </c>
    </row>
    <row r="972" spans="1:13" x14ac:dyDescent="0.2">
      <c r="A972" s="1" t="s">
        <v>10</v>
      </c>
      <c r="B972" s="1" t="s">
        <v>77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0</v>
      </c>
      <c r="L972" s="5">
        <v>0</v>
      </c>
      <c r="M972" s="6" t="str">
        <f t="shared" si="63"/>
        <v/>
      </c>
    </row>
    <row r="973" spans="1:13" x14ac:dyDescent="0.2">
      <c r="A973" s="1" t="s">
        <v>11</v>
      </c>
      <c r="B973" s="1" t="s">
        <v>77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0</v>
      </c>
      <c r="M973" s="6" t="str">
        <f t="shared" si="63"/>
        <v/>
      </c>
    </row>
    <row r="974" spans="1:13" x14ac:dyDescent="0.2">
      <c r="A974" s="1" t="s">
        <v>19</v>
      </c>
      <c r="B974" s="1" t="s">
        <v>77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0</v>
      </c>
      <c r="L974" s="5">
        <v>0</v>
      </c>
      <c r="M974" s="6" t="str">
        <f t="shared" si="63"/>
        <v/>
      </c>
    </row>
    <row r="975" spans="1:13" x14ac:dyDescent="0.2">
      <c r="A975" s="1" t="s">
        <v>20</v>
      </c>
      <c r="B975" s="1" t="s">
        <v>77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0</v>
      </c>
      <c r="L975" s="5">
        <v>0</v>
      </c>
      <c r="M975" s="6" t="str">
        <f t="shared" si="63"/>
        <v/>
      </c>
    </row>
    <row r="976" spans="1:13" x14ac:dyDescent="0.2">
      <c r="A976" s="1" t="s">
        <v>23</v>
      </c>
      <c r="B976" s="1" t="s">
        <v>77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0</v>
      </c>
      <c r="L976" s="5">
        <v>0</v>
      </c>
      <c r="M976" s="6" t="str">
        <f t="shared" si="63"/>
        <v/>
      </c>
    </row>
    <row r="977" spans="1:13" x14ac:dyDescent="0.2">
      <c r="A977" s="1" t="s">
        <v>27</v>
      </c>
      <c r="B977" s="1" t="s">
        <v>77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0</v>
      </c>
      <c r="L977" s="5">
        <v>0</v>
      </c>
      <c r="M977" s="6" t="str">
        <f t="shared" si="63"/>
        <v/>
      </c>
    </row>
    <row r="978" spans="1:13" x14ac:dyDescent="0.2">
      <c r="A978" s="1" t="s">
        <v>28</v>
      </c>
      <c r="B978" s="1" t="s">
        <v>77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81.050529999999995</v>
      </c>
      <c r="M978" s="6" t="str">
        <f t="shared" si="63"/>
        <v/>
      </c>
    </row>
    <row r="979" spans="1:13" x14ac:dyDescent="0.2">
      <c r="A979" s="2" t="s">
        <v>33</v>
      </c>
      <c r="B979" s="2" t="s">
        <v>77</v>
      </c>
      <c r="C979" s="7">
        <v>0</v>
      </c>
      <c r="D979" s="7">
        <v>0</v>
      </c>
      <c r="E979" s="8" t="str">
        <f t="shared" si="60"/>
        <v/>
      </c>
      <c r="F979" s="7">
        <v>0</v>
      </c>
      <c r="G979" s="7">
        <v>0</v>
      </c>
      <c r="H979" s="8" t="str">
        <f t="shared" si="61"/>
        <v/>
      </c>
      <c r="I979" s="7">
        <v>0</v>
      </c>
      <c r="J979" s="8" t="str">
        <f t="shared" si="62"/>
        <v/>
      </c>
      <c r="K979" s="7">
        <v>0</v>
      </c>
      <c r="L979" s="7">
        <v>81.050529999999995</v>
      </c>
      <c r="M979" s="8" t="str">
        <f t="shared" si="63"/>
        <v/>
      </c>
    </row>
    <row r="980" spans="1:13" x14ac:dyDescent="0.2">
      <c r="A980" s="1" t="s">
        <v>7</v>
      </c>
      <c r="B980" s="1" t="s">
        <v>78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6.4469900000000004</v>
      </c>
      <c r="H980" s="6" t="str">
        <f t="shared" si="61"/>
        <v/>
      </c>
      <c r="I980" s="5">
        <v>3.2953199999999998</v>
      </c>
      <c r="J980" s="6">
        <f t="shared" si="62"/>
        <v>0.95640787541118955</v>
      </c>
      <c r="K980" s="5">
        <v>17.498449999999998</v>
      </c>
      <c r="L980" s="5">
        <v>42.205010000000001</v>
      </c>
      <c r="M980" s="6">
        <f t="shared" si="63"/>
        <v>1.4119284850943945</v>
      </c>
    </row>
    <row r="981" spans="1:13" x14ac:dyDescent="0.2">
      <c r="A981" s="1" t="s">
        <v>9</v>
      </c>
      <c r="B981" s="1" t="s">
        <v>78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1.75352</v>
      </c>
      <c r="J981" s="6">
        <f t="shared" si="62"/>
        <v>-1</v>
      </c>
      <c r="K981" s="5">
        <v>46.832070000000002</v>
      </c>
      <c r="L981" s="5">
        <v>4.0658899999999996</v>
      </c>
      <c r="M981" s="6">
        <f t="shared" si="63"/>
        <v>-0.91318150147964849</v>
      </c>
    </row>
    <row r="982" spans="1:13" x14ac:dyDescent="0.2">
      <c r="A982" s="1" t="s">
        <v>10</v>
      </c>
      <c r="B982" s="1" t="s">
        <v>78</v>
      </c>
      <c r="C982" s="5">
        <v>0</v>
      </c>
      <c r="D982" s="5">
        <v>0</v>
      </c>
      <c r="E982" s="6" t="str">
        <f t="shared" si="60"/>
        <v/>
      </c>
      <c r="F982" s="5">
        <v>0.36280000000000001</v>
      </c>
      <c r="G982" s="5">
        <v>7.09056</v>
      </c>
      <c r="H982" s="6">
        <f t="shared" si="61"/>
        <v>18.543991179713341</v>
      </c>
      <c r="I982" s="5">
        <v>9.2203499999999998</v>
      </c>
      <c r="J982" s="6">
        <f t="shared" si="62"/>
        <v>-0.23098797767980606</v>
      </c>
      <c r="K982" s="5">
        <v>62.559359999999998</v>
      </c>
      <c r="L982" s="5">
        <v>434.45789000000002</v>
      </c>
      <c r="M982" s="6">
        <f t="shared" si="63"/>
        <v>5.9447304128430991</v>
      </c>
    </row>
    <row r="983" spans="1:13" x14ac:dyDescent="0.2">
      <c r="A983" s="1" t="s">
        <v>11</v>
      </c>
      <c r="B983" s="1" t="s">
        <v>78</v>
      </c>
      <c r="C983" s="5">
        <v>0</v>
      </c>
      <c r="D983" s="5">
        <v>0</v>
      </c>
      <c r="E983" s="6" t="str">
        <f t="shared" si="60"/>
        <v/>
      </c>
      <c r="F983" s="5">
        <v>4.8834299999999997</v>
      </c>
      <c r="G983" s="5">
        <v>15.31775</v>
      </c>
      <c r="H983" s="6">
        <f t="shared" si="61"/>
        <v>2.1366785230872565</v>
      </c>
      <c r="I983" s="5">
        <v>27.941490000000002</v>
      </c>
      <c r="J983" s="6">
        <f t="shared" si="62"/>
        <v>-0.45179194094516795</v>
      </c>
      <c r="K983" s="5">
        <v>113.23826</v>
      </c>
      <c r="L983" s="5">
        <v>108.30710000000001</v>
      </c>
      <c r="M983" s="6">
        <f t="shared" si="63"/>
        <v>-4.3546765907565121E-2</v>
      </c>
    </row>
    <row r="984" spans="1:13" x14ac:dyDescent="0.2">
      <c r="A984" s="1" t="s">
        <v>13</v>
      </c>
      <c r="B984" s="1" t="s">
        <v>78</v>
      </c>
      <c r="C984" s="5">
        <v>0</v>
      </c>
      <c r="D984" s="5">
        <v>0</v>
      </c>
      <c r="E984" s="6" t="str">
        <f t="shared" si="60"/>
        <v/>
      </c>
      <c r="F984" s="5">
        <v>44.230409999999999</v>
      </c>
      <c r="G984" s="5">
        <v>80.869900000000001</v>
      </c>
      <c r="H984" s="6">
        <f t="shared" si="61"/>
        <v>0.82837780612931255</v>
      </c>
      <c r="I984" s="5">
        <v>85.960409999999996</v>
      </c>
      <c r="J984" s="6">
        <f t="shared" si="62"/>
        <v>-5.9219238251655537E-2</v>
      </c>
      <c r="K984" s="5">
        <v>458.31261000000001</v>
      </c>
      <c r="L984" s="5">
        <v>453.66019</v>
      </c>
      <c r="M984" s="6">
        <f t="shared" si="63"/>
        <v>-1.0151193527055735E-2</v>
      </c>
    </row>
    <row r="985" spans="1:13" x14ac:dyDescent="0.2">
      <c r="A985" s="1" t="s">
        <v>15</v>
      </c>
      <c r="B985" s="1" t="s">
        <v>78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0</v>
      </c>
      <c r="L985" s="5">
        <v>0</v>
      </c>
      <c r="M985" s="6" t="str">
        <f t="shared" si="63"/>
        <v/>
      </c>
    </row>
    <row r="986" spans="1:13" x14ac:dyDescent="0.2">
      <c r="A986" s="1" t="s">
        <v>16</v>
      </c>
      <c r="B986" s="1" t="s">
        <v>78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0</v>
      </c>
      <c r="H986" s="6" t="str">
        <f t="shared" si="61"/>
        <v/>
      </c>
      <c r="I986" s="5">
        <v>6.8194999999999997</v>
      </c>
      <c r="J986" s="6">
        <f t="shared" si="62"/>
        <v>-1</v>
      </c>
      <c r="K986" s="5">
        <v>0.88575000000000004</v>
      </c>
      <c r="L986" s="5">
        <v>6.8194999999999997</v>
      </c>
      <c r="M986" s="6">
        <f t="shared" si="63"/>
        <v>6.6991250352808347</v>
      </c>
    </row>
    <row r="987" spans="1:13" x14ac:dyDescent="0.2">
      <c r="A987" s="1" t="s">
        <v>17</v>
      </c>
      <c r="B987" s="1" t="s">
        <v>78</v>
      </c>
      <c r="C987" s="5">
        <v>0</v>
      </c>
      <c r="D987" s="5">
        <v>0</v>
      </c>
      <c r="E987" s="6" t="str">
        <f t="shared" si="60"/>
        <v/>
      </c>
      <c r="F987" s="5">
        <v>1293.15308</v>
      </c>
      <c r="G987" s="5">
        <v>1456.6615999999999</v>
      </c>
      <c r="H987" s="6">
        <f t="shared" si="61"/>
        <v>0.12644173573015793</v>
      </c>
      <c r="I987" s="5">
        <v>1702.24027</v>
      </c>
      <c r="J987" s="6">
        <f t="shared" si="62"/>
        <v>-0.14426792405751276</v>
      </c>
      <c r="K987" s="5">
        <v>9881.2203599999993</v>
      </c>
      <c r="L987" s="5">
        <v>9950.6268600000003</v>
      </c>
      <c r="M987" s="6">
        <f t="shared" si="63"/>
        <v>7.0240817906424002E-3</v>
      </c>
    </row>
    <row r="988" spans="1:13" x14ac:dyDescent="0.2">
      <c r="A988" s="1" t="s">
        <v>18</v>
      </c>
      <c r="B988" s="1" t="s">
        <v>78</v>
      </c>
      <c r="C988" s="5">
        <v>0</v>
      </c>
      <c r="D988" s="5">
        <v>0</v>
      </c>
      <c r="E988" s="6" t="str">
        <f t="shared" si="60"/>
        <v/>
      </c>
      <c r="F988" s="5">
        <v>1.3414600000000001</v>
      </c>
      <c r="G988" s="5">
        <v>0</v>
      </c>
      <c r="H988" s="6">
        <f t="shared" si="61"/>
        <v>-1</v>
      </c>
      <c r="I988" s="5">
        <v>0.50675000000000003</v>
      </c>
      <c r="J988" s="6">
        <f t="shared" si="62"/>
        <v>-1</v>
      </c>
      <c r="K988" s="5">
        <v>10.56209</v>
      </c>
      <c r="L988" s="5">
        <v>3.3210199999999999</v>
      </c>
      <c r="M988" s="6">
        <f t="shared" si="63"/>
        <v>-0.68557170029795245</v>
      </c>
    </row>
    <row r="989" spans="1:13" x14ac:dyDescent="0.2">
      <c r="A989" s="1" t="s">
        <v>19</v>
      </c>
      <c r="B989" s="1" t="s">
        <v>78</v>
      </c>
      <c r="C989" s="5">
        <v>0</v>
      </c>
      <c r="D989" s="5">
        <v>0</v>
      </c>
      <c r="E989" s="6" t="str">
        <f t="shared" si="60"/>
        <v/>
      </c>
      <c r="F989" s="5">
        <v>0</v>
      </c>
      <c r="G989" s="5">
        <v>0</v>
      </c>
      <c r="H989" s="6" t="str">
        <f t="shared" si="61"/>
        <v/>
      </c>
      <c r="I989" s="5">
        <v>0</v>
      </c>
      <c r="J989" s="6" t="str">
        <f t="shared" si="62"/>
        <v/>
      </c>
      <c r="K989" s="5">
        <v>13.404640000000001</v>
      </c>
      <c r="L989" s="5">
        <v>28.477139999999999</v>
      </c>
      <c r="M989" s="6">
        <f t="shared" si="63"/>
        <v>1.1244240800200527</v>
      </c>
    </row>
    <row r="990" spans="1:13" x14ac:dyDescent="0.2">
      <c r="A990" s="1" t="s">
        <v>20</v>
      </c>
      <c r="B990" s="1" t="s">
        <v>78</v>
      </c>
      <c r="C990" s="5">
        <v>0</v>
      </c>
      <c r="D990" s="5">
        <v>0</v>
      </c>
      <c r="E990" s="6" t="str">
        <f t="shared" si="60"/>
        <v/>
      </c>
      <c r="F990" s="5">
        <v>3.5580000000000001E-2</v>
      </c>
      <c r="G990" s="5">
        <v>35.571120000000001</v>
      </c>
      <c r="H990" s="6">
        <f t="shared" si="61"/>
        <v>998.75042158516021</v>
      </c>
      <c r="I990" s="5">
        <v>27.178629999999998</v>
      </c>
      <c r="J990" s="6">
        <f t="shared" si="62"/>
        <v>0.30879003099126057</v>
      </c>
      <c r="K990" s="5">
        <v>19.01736</v>
      </c>
      <c r="L990" s="5">
        <v>130.94076999999999</v>
      </c>
      <c r="M990" s="6">
        <f t="shared" si="63"/>
        <v>5.8853284577880416</v>
      </c>
    </row>
    <row r="991" spans="1:13" x14ac:dyDescent="0.2">
      <c r="A991" s="1" t="s">
        <v>22</v>
      </c>
      <c r="B991" s="1" t="s">
        <v>78</v>
      </c>
      <c r="C991" s="5">
        <v>0</v>
      </c>
      <c r="D991" s="5">
        <v>0</v>
      </c>
      <c r="E991" s="6" t="str">
        <f t="shared" si="60"/>
        <v/>
      </c>
      <c r="F991" s="5">
        <v>430.9898</v>
      </c>
      <c r="G991" s="5">
        <v>554.13107000000002</v>
      </c>
      <c r="H991" s="6">
        <f t="shared" si="61"/>
        <v>0.28571736500492584</v>
      </c>
      <c r="I991" s="5">
        <v>55.238199999999999</v>
      </c>
      <c r="J991" s="6">
        <f t="shared" si="62"/>
        <v>9.0316641382231868</v>
      </c>
      <c r="K991" s="5">
        <v>2392.5184300000001</v>
      </c>
      <c r="L991" s="5">
        <v>1832.0166400000001</v>
      </c>
      <c r="M991" s="6">
        <f t="shared" si="63"/>
        <v>-0.23427271571738739</v>
      </c>
    </row>
    <row r="992" spans="1:13" x14ac:dyDescent="0.2">
      <c r="A992" s="1" t="s">
        <v>23</v>
      </c>
      <c r="B992" s="1" t="s">
        <v>78</v>
      </c>
      <c r="C992" s="5">
        <v>0</v>
      </c>
      <c r="D992" s="5">
        <v>0</v>
      </c>
      <c r="E992" s="6" t="str">
        <f t="shared" si="60"/>
        <v/>
      </c>
      <c r="F992" s="5">
        <v>1.8525400000000001</v>
      </c>
      <c r="G992" s="5">
        <v>36.908450000000002</v>
      </c>
      <c r="H992" s="6">
        <f t="shared" si="61"/>
        <v>18.923159553909766</v>
      </c>
      <c r="I992" s="5">
        <v>2.7343600000000001</v>
      </c>
      <c r="J992" s="6">
        <f t="shared" si="62"/>
        <v>12.498021474860662</v>
      </c>
      <c r="K992" s="5">
        <v>204.87051</v>
      </c>
      <c r="L992" s="5">
        <v>1388.1764499999999</v>
      </c>
      <c r="M992" s="6">
        <f t="shared" si="63"/>
        <v>5.7758724767171223</v>
      </c>
    </row>
    <row r="993" spans="1:13" x14ac:dyDescent="0.2">
      <c r="A993" s="1" t="s">
        <v>25</v>
      </c>
      <c r="B993" s="1" t="s">
        <v>78</v>
      </c>
      <c r="C993" s="5">
        <v>0</v>
      </c>
      <c r="D993" s="5">
        <v>0</v>
      </c>
      <c r="E993" s="6" t="str">
        <f t="shared" si="60"/>
        <v/>
      </c>
      <c r="F993" s="5">
        <v>230.10028</v>
      </c>
      <c r="G993" s="5">
        <v>111.07525</v>
      </c>
      <c r="H993" s="6">
        <f t="shared" si="61"/>
        <v>-0.51727459870974513</v>
      </c>
      <c r="I993" s="5">
        <v>96.061009999999996</v>
      </c>
      <c r="J993" s="6">
        <f t="shared" si="62"/>
        <v>0.15629900206129421</v>
      </c>
      <c r="K993" s="5">
        <v>2011.5796499999999</v>
      </c>
      <c r="L993" s="5">
        <v>1064.91668</v>
      </c>
      <c r="M993" s="6">
        <f t="shared" si="63"/>
        <v>-0.47060675424907983</v>
      </c>
    </row>
    <row r="994" spans="1:13" x14ac:dyDescent="0.2">
      <c r="A994" s="1" t="s">
        <v>26</v>
      </c>
      <c r="B994" s="1" t="s">
        <v>78</v>
      </c>
      <c r="C994" s="5">
        <v>0</v>
      </c>
      <c r="D994" s="5">
        <v>0</v>
      </c>
      <c r="E994" s="6" t="str">
        <f t="shared" si="60"/>
        <v/>
      </c>
      <c r="F994" s="5">
        <v>0.33828999999999998</v>
      </c>
      <c r="G994" s="5">
        <v>0.45056000000000002</v>
      </c>
      <c r="H994" s="6">
        <f t="shared" si="61"/>
        <v>0.33187501847527279</v>
      </c>
      <c r="I994" s="5">
        <v>2263.9550300000001</v>
      </c>
      <c r="J994" s="6">
        <f t="shared" si="62"/>
        <v>-0.9998009854462524</v>
      </c>
      <c r="K994" s="5">
        <v>3510.5477299999998</v>
      </c>
      <c r="L994" s="5">
        <v>3462.4873499999999</v>
      </c>
      <c r="M994" s="6">
        <f t="shared" si="63"/>
        <v>-1.3690279607735167E-2</v>
      </c>
    </row>
    <row r="995" spans="1:13" x14ac:dyDescent="0.2">
      <c r="A995" s="1" t="s">
        <v>27</v>
      </c>
      <c r="B995" s="1" t="s">
        <v>78</v>
      </c>
      <c r="C995" s="5">
        <v>0</v>
      </c>
      <c r="D995" s="5">
        <v>0</v>
      </c>
      <c r="E995" s="6" t="str">
        <f t="shared" si="60"/>
        <v/>
      </c>
      <c r="F995" s="5">
        <v>15.67</v>
      </c>
      <c r="G995" s="5">
        <v>1.2692600000000001</v>
      </c>
      <c r="H995" s="6">
        <f t="shared" si="61"/>
        <v>-0.91900063816209321</v>
      </c>
      <c r="I995" s="5">
        <v>1.28474</v>
      </c>
      <c r="J995" s="6">
        <f t="shared" si="62"/>
        <v>-1.2049130563382415E-2</v>
      </c>
      <c r="K995" s="5">
        <v>38.519010000000002</v>
      </c>
      <c r="L995" s="5">
        <v>51.655380000000001</v>
      </c>
      <c r="M995" s="6">
        <f t="shared" si="63"/>
        <v>0.34103602351150775</v>
      </c>
    </row>
    <row r="996" spans="1:13" x14ac:dyDescent="0.2">
      <c r="A996" s="1" t="s">
        <v>30</v>
      </c>
      <c r="B996" s="1" t="s">
        <v>78</v>
      </c>
      <c r="C996" s="5">
        <v>0</v>
      </c>
      <c r="D996" s="5">
        <v>0</v>
      </c>
      <c r="E996" s="6" t="str">
        <f t="shared" ref="E996:E1057" si="64">IF(C996=0,"",(D996/C996-1))</f>
        <v/>
      </c>
      <c r="F996" s="5">
        <v>0</v>
      </c>
      <c r="G996" s="5">
        <v>0.13914000000000001</v>
      </c>
      <c r="H996" s="6" t="str">
        <f t="shared" ref="H996:H1057" si="65">IF(F996=0,"",(G996/F996-1))</f>
        <v/>
      </c>
      <c r="I996" s="5">
        <v>22.30386</v>
      </c>
      <c r="J996" s="6">
        <f t="shared" ref="J996:J1057" si="66">IF(I996=0,"",(G996/I996-1))</f>
        <v>-0.99376161794415852</v>
      </c>
      <c r="K996" s="5">
        <v>14.34666</v>
      </c>
      <c r="L996" s="5">
        <v>136.70233999999999</v>
      </c>
      <c r="M996" s="6">
        <f t="shared" ref="M996:M1057" si="67">IF(K996=0,"",(L996/K996-1))</f>
        <v>8.5285132567440787</v>
      </c>
    </row>
    <row r="997" spans="1:13" x14ac:dyDescent="0.2">
      <c r="A997" s="1" t="s">
        <v>31</v>
      </c>
      <c r="B997" s="1" t="s">
        <v>78</v>
      </c>
      <c r="C997" s="5">
        <v>0</v>
      </c>
      <c r="D997" s="5">
        <v>0</v>
      </c>
      <c r="E997" s="6" t="str">
        <f t="shared" si="64"/>
        <v/>
      </c>
      <c r="F997" s="5">
        <v>0</v>
      </c>
      <c r="G997" s="5">
        <v>0</v>
      </c>
      <c r="H997" s="6" t="str">
        <f t="shared" si="65"/>
        <v/>
      </c>
      <c r="I997" s="5">
        <v>0</v>
      </c>
      <c r="J997" s="6" t="str">
        <f t="shared" si="66"/>
        <v/>
      </c>
      <c r="K997" s="5">
        <v>0</v>
      </c>
      <c r="L997" s="5">
        <v>0</v>
      </c>
      <c r="M997" s="6" t="str">
        <f t="shared" si="67"/>
        <v/>
      </c>
    </row>
    <row r="998" spans="1:13" x14ac:dyDescent="0.2">
      <c r="A998" s="2" t="s">
        <v>33</v>
      </c>
      <c r="B998" s="2" t="s">
        <v>78</v>
      </c>
      <c r="C998" s="7">
        <v>0</v>
      </c>
      <c r="D998" s="7">
        <v>0</v>
      </c>
      <c r="E998" s="8" t="str">
        <f t="shared" si="64"/>
        <v/>
      </c>
      <c r="F998" s="7">
        <v>2022.95767</v>
      </c>
      <c r="G998" s="7">
        <v>2305.93165</v>
      </c>
      <c r="H998" s="8">
        <f t="shared" si="65"/>
        <v>0.13988131546024896</v>
      </c>
      <c r="I998" s="7">
        <v>4306.4934400000002</v>
      </c>
      <c r="J998" s="8">
        <f t="shared" si="66"/>
        <v>-0.46454541679273986</v>
      </c>
      <c r="K998" s="7">
        <v>18795.912939999998</v>
      </c>
      <c r="L998" s="7">
        <v>19098.836210000001</v>
      </c>
      <c r="M998" s="8">
        <f t="shared" si="67"/>
        <v>1.6116443557010918E-2</v>
      </c>
    </row>
    <row r="999" spans="1:13" x14ac:dyDescent="0.2">
      <c r="A999" s="1" t="s">
        <v>7</v>
      </c>
      <c r="B999" s="1" t="s">
        <v>79</v>
      </c>
      <c r="C999" s="5">
        <v>0</v>
      </c>
      <c r="D999" s="5">
        <v>363.89774</v>
      </c>
      <c r="E999" s="6" t="str">
        <f t="shared" si="64"/>
        <v/>
      </c>
      <c r="F999" s="5">
        <v>13255.11843</v>
      </c>
      <c r="G999" s="5">
        <v>10061.507379999999</v>
      </c>
      <c r="H999" s="6">
        <f t="shared" si="65"/>
        <v>-0.24093417700229491</v>
      </c>
      <c r="I999" s="5">
        <v>11674.012129999999</v>
      </c>
      <c r="J999" s="6">
        <f t="shared" si="66"/>
        <v>-0.1381277261016518</v>
      </c>
      <c r="K999" s="5">
        <v>76663.238960000002</v>
      </c>
      <c r="L999" s="5">
        <v>56055.69601</v>
      </c>
      <c r="M999" s="6">
        <f t="shared" si="67"/>
        <v>-0.26880605658668089</v>
      </c>
    </row>
    <row r="1000" spans="1:13" x14ac:dyDescent="0.2">
      <c r="A1000" s="1" t="s">
        <v>9</v>
      </c>
      <c r="B1000" s="1" t="s">
        <v>79</v>
      </c>
      <c r="C1000" s="5">
        <v>0</v>
      </c>
      <c r="D1000" s="5">
        <v>44.173999999999999</v>
      </c>
      <c r="E1000" s="6" t="str">
        <f t="shared" si="64"/>
        <v/>
      </c>
      <c r="F1000" s="5">
        <v>1510.8368399999999</v>
      </c>
      <c r="G1000" s="5">
        <v>1541.3534099999999</v>
      </c>
      <c r="H1000" s="6">
        <f t="shared" si="65"/>
        <v>2.0198455049587061E-2</v>
      </c>
      <c r="I1000" s="5">
        <v>1203.6637599999999</v>
      </c>
      <c r="J1000" s="6">
        <f t="shared" si="66"/>
        <v>0.28055148058956281</v>
      </c>
      <c r="K1000" s="5">
        <v>7073.0815599999996</v>
      </c>
      <c r="L1000" s="5">
        <v>6643.2525900000001</v>
      </c>
      <c r="M1000" s="6">
        <f t="shared" si="67"/>
        <v>-6.076968947039818E-2</v>
      </c>
    </row>
    <row r="1001" spans="1:13" x14ac:dyDescent="0.2">
      <c r="A1001" s="1" t="s">
        <v>10</v>
      </c>
      <c r="B1001" s="1" t="s">
        <v>79</v>
      </c>
      <c r="C1001" s="5">
        <v>0</v>
      </c>
      <c r="D1001" s="5">
        <v>681.41714999999999</v>
      </c>
      <c r="E1001" s="6" t="str">
        <f t="shared" si="64"/>
        <v/>
      </c>
      <c r="F1001" s="5">
        <v>22181.921149999998</v>
      </c>
      <c r="G1001" s="5">
        <v>18889.95622</v>
      </c>
      <c r="H1001" s="6">
        <f t="shared" si="65"/>
        <v>-0.14840756613184514</v>
      </c>
      <c r="I1001" s="5">
        <v>18073.487980000002</v>
      </c>
      <c r="J1001" s="6">
        <f t="shared" si="66"/>
        <v>4.5174912606990691E-2</v>
      </c>
      <c r="K1001" s="5">
        <v>96846.478350000005</v>
      </c>
      <c r="L1001" s="5">
        <v>90777.848459999994</v>
      </c>
      <c r="M1001" s="6">
        <f t="shared" si="67"/>
        <v>-6.2662370314263582E-2</v>
      </c>
    </row>
    <row r="1002" spans="1:13" x14ac:dyDescent="0.2">
      <c r="A1002" s="1" t="s">
        <v>11</v>
      </c>
      <c r="B1002" s="1" t="s">
        <v>79</v>
      </c>
      <c r="C1002" s="5">
        <v>0</v>
      </c>
      <c r="D1002" s="5">
        <v>0</v>
      </c>
      <c r="E1002" s="6" t="str">
        <f t="shared" si="64"/>
        <v/>
      </c>
      <c r="F1002" s="5">
        <v>68.069800000000001</v>
      </c>
      <c r="G1002" s="5">
        <v>141.90959000000001</v>
      </c>
      <c r="H1002" s="6">
        <f t="shared" si="65"/>
        <v>1.0847657845329355</v>
      </c>
      <c r="I1002" s="5">
        <v>150.78773000000001</v>
      </c>
      <c r="J1002" s="6">
        <f t="shared" si="66"/>
        <v>-5.8878398129609044E-2</v>
      </c>
      <c r="K1002" s="5">
        <v>360.19837999999999</v>
      </c>
      <c r="L1002" s="5">
        <v>466.45060000000001</v>
      </c>
      <c r="M1002" s="6">
        <f t="shared" si="67"/>
        <v>0.29498250380804047</v>
      </c>
    </row>
    <row r="1003" spans="1:13" x14ac:dyDescent="0.2">
      <c r="A1003" s="1" t="s">
        <v>12</v>
      </c>
      <c r="B1003" s="1" t="s">
        <v>79</v>
      </c>
      <c r="C1003" s="5">
        <v>0</v>
      </c>
      <c r="D1003" s="5">
        <v>0</v>
      </c>
      <c r="E1003" s="6" t="str">
        <f t="shared" si="64"/>
        <v/>
      </c>
      <c r="F1003" s="5">
        <v>2.7038500000000001</v>
      </c>
      <c r="G1003" s="5">
        <v>2.1010000000000001E-2</v>
      </c>
      <c r="H1003" s="6">
        <f t="shared" si="65"/>
        <v>-0.9922295985354217</v>
      </c>
      <c r="I1003" s="5">
        <v>1.1979299999999999</v>
      </c>
      <c r="J1003" s="6">
        <f t="shared" si="66"/>
        <v>-0.98246141260340758</v>
      </c>
      <c r="K1003" s="5">
        <v>16.639299999999999</v>
      </c>
      <c r="L1003" s="5">
        <v>11.98715</v>
      </c>
      <c r="M1003" s="6">
        <f t="shared" si="67"/>
        <v>-0.27958808363332588</v>
      </c>
    </row>
    <row r="1004" spans="1:13" x14ac:dyDescent="0.2">
      <c r="A1004" s="1" t="s">
        <v>13</v>
      </c>
      <c r="B1004" s="1" t="s">
        <v>79</v>
      </c>
      <c r="C1004" s="5">
        <v>0</v>
      </c>
      <c r="D1004" s="5">
        <v>766.77139999999997</v>
      </c>
      <c r="E1004" s="6" t="str">
        <f t="shared" si="64"/>
        <v/>
      </c>
      <c r="F1004" s="5">
        <v>14698.934020000001</v>
      </c>
      <c r="G1004" s="5">
        <v>21392.392250000001</v>
      </c>
      <c r="H1004" s="6">
        <f t="shared" si="65"/>
        <v>0.45537031603057709</v>
      </c>
      <c r="I1004" s="5">
        <v>18039.876339999999</v>
      </c>
      <c r="J1004" s="6">
        <f t="shared" si="66"/>
        <v>0.1858391846382248</v>
      </c>
      <c r="K1004" s="5">
        <v>77011.998330000002</v>
      </c>
      <c r="L1004" s="5">
        <v>87192.466480000003</v>
      </c>
      <c r="M1004" s="6">
        <f t="shared" si="67"/>
        <v>0.13219327339587039</v>
      </c>
    </row>
    <row r="1005" spans="1:13" x14ac:dyDescent="0.2">
      <c r="A1005" s="1" t="s">
        <v>14</v>
      </c>
      <c r="B1005" s="1" t="s">
        <v>79</v>
      </c>
      <c r="C1005" s="5">
        <v>0</v>
      </c>
      <c r="D1005" s="5">
        <v>0</v>
      </c>
      <c r="E1005" s="6" t="str">
        <f t="shared" si="64"/>
        <v/>
      </c>
      <c r="F1005" s="5">
        <v>10.575530000000001</v>
      </c>
      <c r="G1005" s="5">
        <v>0</v>
      </c>
      <c r="H1005" s="6">
        <f t="shared" si="65"/>
        <v>-1</v>
      </c>
      <c r="I1005" s="5">
        <v>0</v>
      </c>
      <c r="J1005" s="6" t="str">
        <f t="shared" si="66"/>
        <v/>
      </c>
      <c r="K1005" s="5">
        <v>53.673319999999997</v>
      </c>
      <c r="L1005" s="5">
        <v>21.877849999999999</v>
      </c>
      <c r="M1005" s="6">
        <f t="shared" si="67"/>
        <v>-0.59238873242795487</v>
      </c>
    </row>
    <row r="1006" spans="1:13" x14ac:dyDescent="0.2">
      <c r="A1006" s="1" t="s">
        <v>15</v>
      </c>
      <c r="B1006" s="1" t="s">
        <v>79</v>
      </c>
      <c r="C1006" s="5">
        <v>0</v>
      </c>
      <c r="D1006" s="5">
        <v>0</v>
      </c>
      <c r="E1006" s="6" t="str">
        <f t="shared" si="64"/>
        <v/>
      </c>
      <c r="F1006" s="5">
        <v>0</v>
      </c>
      <c r="G1006" s="5">
        <v>0</v>
      </c>
      <c r="H1006" s="6" t="str">
        <f t="shared" si="65"/>
        <v/>
      </c>
      <c r="I1006" s="5">
        <v>0</v>
      </c>
      <c r="J1006" s="6" t="str">
        <f t="shared" si="66"/>
        <v/>
      </c>
      <c r="K1006" s="5">
        <v>1.8</v>
      </c>
      <c r="L1006" s="5">
        <v>0</v>
      </c>
      <c r="M1006" s="6">
        <f t="shared" si="67"/>
        <v>-1</v>
      </c>
    </row>
    <row r="1007" spans="1:13" x14ac:dyDescent="0.2">
      <c r="A1007" s="1" t="s">
        <v>16</v>
      </c>
      <c r="B1007" s="1" t="s">
        <v>79</v>
      </c>
      <c r="C1007" s="5">
        <v>0</v>
      </c>
      <c r="D1007" s="5">
        <v>164.34470999999999</v>
      </c>
      <c r="E1007" s="6" t="str">
        <f t="shared" si="64"/>
        <v/>
      </c>
      <c r="F1007" s="5">
        <v>2520.2045600000001</v>
      </c>
      <c r="G1007" s="5">
        <v>1910.0392300000001</v>
      </c>
      <c r="H1007" s="6">
        <f t="shared" si="65"/>
        <v>-0.24210944606813978</v>
      </c>
      <c r="I1007" s="5">
        <v>4197.4231</v>
      </c>
      <c r="J1007" s="6">
        <f t="shared" si="66"/>
        <v>-0.54494955964767999</v>
      </c>
      <c r="K1007" s="5">
        <v>8391.6236100000006</v>
      </c>
      <c r="L1007" s="5">
        <v>9723.5476899999994</v>
      </c>
      <c r="M1007" s="6">
        <f t="shared" si="67"/>
        <v>0.15872066502277238</v>
      </c>
    </row>
    <row r="1008" spans="1:13" x14ac:dyDescent="0.2">
      <c r="A1008" s="1" t="s">
        <v>17</v>
      </c>
      <c r="B1008" s="1" t="s">
        <v>79</v>
      </c>
      <c r="C1008" s="5">
        <v>0</v>
      </c>
      <c r="D1008" s="5">
        <v>110.04625</v>
      </c>
      <c r="E1008" s="6" t="str">
        <f t="shared" si="64"/>
        <v/>
      </c>
      <c r="F1008" s="5">
        <v>1250.1570300000001</v>
      </c>
      <c r="G1008" s="5">
        <v>1774.16814</v>
      </c>
      <c r="H1008" s="6">
        <f t="shared" si="65"/>
        <v>0.41915623191752149</v>
      </c>
      <c r="I1008" s="5">
        <v>1756.7027</v>
      </c>
      <c r="J1008" s="6">
        <f t="shared" si="66"/>
        <v>9.9421717744272442E-3</v>
      </c>
      <c r="K1008" s="5">
        <v>6088.7780300000004</v>
      </c>
      <c r="L1008" s="5">
        <v>7163.3847900000001</v>
      </c>
      <c r="M1008" s="6">
        <f t="shared" si="67"/>
        <v>0.1764897249834545</v>
      </c>
    </row>
    <row r="1009" spans="1:13" x14ac:dyDescent="0.2">
      <c r="A1009" s="1" t="s">
        <v>18</v>
      </c>
      <c r="B1009" s="1" t="s">
        <v>79</v>
      </c>
      <c r="C1009" s="5">
        <v>0</v>
      </c>
      <c r="D1009" s="5">
        <v>124.46736</v>
      </c>
      <c r="E1009" s="6" t="str">
        <f t="shared" si="64"/>
        <v/>
      </c>
      <c r="F1009" s="5">
        <v>1356.6162999999999</v>
      </c>
      <c r="G1009" s="5">
        <v>1720.8042700000001</v>
      </c>
      <c r="H1009" s="6">
        <f t="shared" si="65"/>
        <v>0.26845318753725733</v>
      </c>
      <c r="I1009" s="5">
        <v>1317.7047299999999</v>
      </c>
      <c r="J1009" s="6">
        <f t="shared" si="66"/>
        <v>0.30591036885782463</v>
      </c>
      <c r="K1009" s="5">
        <v>7963.7160100000001</v>
      </c>
      <c r="L1009" s="5">
        <v>8182.0944799999997</v>
      </c>
      <c r="M1009" s="6">
        <f t="shared" si="67"/>
        <v>2.7421679744202621E-2</v>
      </c>
    </row>
    <row r="1010" spans="1:13" x14ac:dyDescent="0.2">
      <c r="A1010" s="1" t="s">
        <v>19</v>
      </c>
      <c r="B1010" s="1" t="s">
        <v>79</v>
      </c>
      <c r="C1010" s="5">
        <v>0</v>
      </c>
      <c r="D1010" s="5">
        <v>93.476990000000001</v>
      </c>
      <c r="E1010" s="6" t="str">
        <f t="shared" si="64"/>
        <v/>
      </c>
      <c r="F1010" s="5">
        <v>4536.1345099999999</v>
      </c>
      <c r="G1010" s="5">
        <v>2973.38726</v>
      </c>
      <c r="H1010" s="6">
        <f t="shared" si="65"/>
        <v>-0.34451078259581858</v>
      </c>
      <c r="I1010" s="5">
        <v>3030.2779500000001</v>
      </c>
      <c r="J1010" s="6">
        <f t="shared" si="66"/>
        <v>-1.8774083083698656E-2</v>
      </c>
      <c r="K1010" s="5">
        <v>16673.80889</v>
      </c>
      <c r="L1010" s="5">
        <v>13892.946739999999</v>
      </c>
      <c r="M1010" s="6">
        <f t="shared" si="67"/>
        <v>-0.16678025808894836</v>
      </c>
    </row>
    <row r="1011" spans="1:13" x14ac:dyDescent="0.2">
      <c r="A1011" s="1" t="s">
        <v>20</v>
      </c>
      <c r="B1011" s="1" t="s">
        <v>79</v>
      </c>
      <c r="C1011" s="5">
        <v>0</v>
      </c>
      <c r="D1011" s="5">
        <v>165.40774999999999</v>
      </c>
      <c r="E1011" s="6" t="str">
        <f t="shared" si="64"/>
        <v/>
      </c>
      <c r="F1011" s="5">
        <v>4889.0269099999996</v>
      </c>
      <c r="G1011" s="5">
        <v>4178.2691800000002</v>
      </c>
      <c r="H1011" s="6">
        <f t="shared" si="65"/>
        <v>-0.14537815869784187</v>
      </c>
      <c r="I1011" s="5">
        <v>4541.2711300000001</v>
      </c>
      <c r="J1011" s="6">
        <f t="shared" si="66"/>
        <v>-7.9933996365462501E-2</v>
      </c>
      <c r="K1011" s="5">
        <v>20759.640820000001</v>
      </c>
      <c r="L1011" s="5">
        <v>22910.92742</v>
      </c>
      <c r="M1011" s="6">
        <f t="shared" si="67"/>
        <v>0.10362831508758252</v>
      </c>
    </row>
    <row r="1012" spans="1:13" x14ac:dyDescent="0.2">
      <c r="A1012" s="1" t="s">
        <v>21</v>
      </c>
      <c r="B1012" s="1" t="s">
        <v>79</v>
      </c>
      <c r="C1012" s="5">
        <v>0</v>
      </c>
      <c r="D1012" s="5">
        <v>0</v>
      </c>
      <c r="E1012" s="6" t="str">
        <f t="shared" si="64"/>
        <v/>
      </c>
      <c r="F1012" s="5">
        <v>69.035359999999997</v>
      </c>
      <c r="G1012" s="5">
        <v>0</v>
      </c>
      <c r="H1012" s="6">
        <f t="shared" si="65"/>
        <v>-1</v>
      </c>
      <c r="I1012" s="5">
        <v>14.67718</v>
      </c>
      <c r="J1012" s="6">
        <f t="shared" si="66"/>
        <v>-1</v>
      </c>
      <c r="K1012" s="5">
        <v>271.58557000000002</v>
      </c>
      <c r="L1012" s="5">
        <v>139.12253000000001</v>
      </c>
      <c r="M1012" s="6">
        <f t="shared" si="67"/>
        <v>-0.48773961002419974</v>
      </c>
    </row>
    <row r="1013" spans="1:13" x14ac:dyDescent="0.2">
      <c r="A1013" s="1" t="s">
        <v>22</v>
      </c>
      <c r="B1013" s="1" t="s">
        <v>79</v>
      </c>
      <c r="C1013" s="5">
        <v>0</v>
      </c>
      <c r="D1013" s="5">
        <v>23.859940000000002</v>
      </c>
      <c r="E1013" s="6" t="str">
        <f t="shared" si="64"/>
        <v/>
      </c>
      <c r="F1013" s="5">
        <v>3202.4098300000001</v>
      </c>
      <c r="G1013" s="5">
        <v>3824.8230199999998</v>
      </c>
      <c r="H1013" s="6">
        <f t="shared" si="65"/>
        <v>0.19435775651488041</v>
      </c>
      <c r="I1013" s="5">
        <v>4240.9628000000002</v>
      </c>
      <c r="J1013" s="6">
        <f t="shared" si="66"/>
        <v>-9.8123892999014362E-2</v>
      </c>
      <c r="K1013" s="5">
        <v>23836.904020000002</v>
      </c>
      <c r="L1013" s="5">
        <v>18701.490330000001</v>
      </c>
      <c r="M1013" s="6">
        <f t="shared" si="67"/>
        <v>-0.21543962612305723</v>
      </c>
    </row>
    <row r="1014" spans="1:13" x14ac:dyDescent="0.2">
      <c r="A1014" s="1" t="s">
        <v>23</v>
      </c>
      <c r="B1014" s="1" t="s">
        <v>79</v>
      </c>
      <c r="C1014" s="5">
        <v>0</v>
      </c>
      <c r="D1014" s="5">
        <v>0</v>
      </c>
      <c r="E1014" s="6" t="str">
        <f t="shared" si="64"/>
        <v/>
      </c>
      <c r="F1014" s="5">
        <v>2100.8840399999999</v>
      </c>
      <c r="G1014" s="5">
        <v>3097.3035399999999</v>
      </c>
      <c r="H1014" s="6">
        <f t="shared" si="65"/>
        <v>0.47428581541321058</v>
      </c>
      <c r="I1014" s="5">
        <v>2616.48207</v>
      </c>
      <c r="J1014" s="6">
        <f t="shared" si="66"/>
        <v>0.18376639210067269</v>
      </c>
      <c r="K1014" s="5">
        <v>16333.817660000001</v>
      </c>
      <c r="L1014" s="5">
        <v>19178.43708</v>
      </c>
      <c r="M1014" s="6">
        <f t="shared" si="67"/>
        <v>0.17415520848908495</v>
      </c>
    </row>
    <row r="1015" spans="1:13" x14ac:dyDescent="0.2">
      <c r="A1015" s="1" t="s">
        <v>24</v>
      </c>
      <c r="B1015" s="1" t="s">
        <v>79</v>
      </c>
      <c r="C1015" s="5">
        <v>0</v>
      </c>
      <c r="D1015" s="5">
        <v>10.66174</v>
      </c>
      <c r="E1015" s="6" t="str">
        <f t="shared" si="64"/>
        <v/>
      </c>
      <c r="F1015" s="5">
        <v>580.73379</v>
      </c>
      <c r="G1015" s="5">
        <v>476.93338</v>
      </c>
      <c r="H1015" s="6">
        <f t="shared" si="65"/>
        <v>-0.17874009018831161</v>
      </c>
      <c r="I1015" s="5">
        <v>299.59791000000001</v>
      </c>
      <c r="J1015" s="6">
        <f t="shared" si="66"/>
        <v>0.59191157241383952</v>
      </c>
      <c r="K1015" s="5">
        <v>2188.7416899999998</v>
      </c>
      <c r="L1015" s="5">
        <v>1709.8458700000001</v>
      </c>
      <c r="M1015" s="6">
        <f t="shared" si="67"/>
        <v>-0.21879960627057815</v>
      </c>
    </row>
    <row r="1016" spans="1:13" x14ac:dyDescent="0.2">
      <c r="A1016" s="1" t="s">
        <v>25</v>
      </c>
      <c r="B1016" s="1" t="s">
        <v>79</v>
      </c>
      <c r="C1016" s="5">
        <v>0</v>
      </c>
      <c r="D1016" s="5">
        <v>1272.52844</v>
      </c>
      <c r="E1016" s="6" t="str">
        <f t="shared" si="64"/>
        <v/>
      </c>
      <c r="F1016" s="5">
        <v>25659.572609999999</v>
      </c>
      <c r="G1016" s="5">
        <v>23795.815760000001</v>
      </c>
      <c r="H1016" s="6">
        <f t="shared" si="65"/>
        <v>-7.263397868418342E-2</v>
      </c>
      <c r="I1016" s="5">
        <v>25682.168740000001</v>
      </c>
      <c r="J1016" s="6">
        <f t="shared" si="66"/>
        <v>-7.3449909900405119E-2</v>
      </c>
      <c r="K1016" s="5">
        <v>125677.67268</v>
      </c>
      <c r="L1016" s="5">
        <v>121871.82442999999</v>
      </c>
      <c r="M1016" s="6">
        <f t="shared" si="67"/>
        <v>-3.0282612407141252E-2</v>
      </c>
    </row>
    <row r="1017" spans="1:13" x14ac:dyDescent="0.2">
      <c r="A1017" s="1" t="s">
        <v>26</v>
      </c>
      <c r="B1017" s="1" t="s">
        <v>79</v>
      </c>
      <c r="C1017" s="5">
        <v>0</v>
      </c>
      <c r="D1017" s="5">
        <v>0</v>
      </c>
      <c r="E1017" s="6" t="str">
        <f t="shared" si="64"/>
        <v/>
      </c>
      <c r="F1017" s="5">
        <v>557.74541999999997</v>
      </c>
      <c r="G1017" s="5">
        <v>0</v>
      </c>
      <c r="H1017" s="6">
        <f t="shared" si="65"/>
        <v>-1</v>
      </c>
      <c r="I1017" s="5">
        <v>0</v>
      </c>
      <c r="J1017" s="6" t="str">
        <f t="shared" si="66"/>
        <v/>
      </c>
      <c r="K1017" s="5">
        <v>1767.04413</v>
      </c>
      <c r="L1017" s="5">
        <v>3094.4816500000002</v>
      </c>
      <c r="M1017" s="6">
        <f t="shared" si="67"/>
        <v>0.75121922393641638</v>
      </c>
    </row>
    <row r="1018" spans="1:13" x14ac:dyDescent="0.2">
      <c r="A1018" s="1" t="s">
        <v>27</v>
      </c>
      <c r="B1018" s="1" t="s">
        <v>79</v>
      </c>
      <c r="C1018" s="5">
        <v>0</v>
      </c>
      <c r="D1018" s="5">
        <v>114.39731</v>
      </c>
      <c r="E1018" s="6" t="str">
        <f t="shared" si="64"/>
        <v/>
      </c>
      <c r="F1018" s="5">
        <v>4466.3926000000001</v>
      </c>
      <c r="G1018" s="5">
        <v>2790.9727899999998</v>
      </c>
      <c r="H1018" s="6">
        <f t="shared" si="65"/>
        <v>-0.37511700382093605</v>
      </c>
      <c r="I1018" s="5">
        <v>3904.4065799999998</v>
      </c>
      <c r="J1018" s="6">
        <f t="shared" si="66"/>
        <v>-0.28517362810099556</v>
      </c>
      <c r="K1018" s="5">
        <v>29673.30903</v>
      </c>
      <c r="L1018" s="5">
        <v>20509.458429999999</v>
      </c>
      <c r="M1018" s="6">
        <f t="shared" si="67"/>
        <v>-0.30882469463500883</v>
      </c>
    </row>
    <row r="1019" spans="1:13" x14ac:dyDescent="0.2">
      <c r="A1019" s="1" t="s">
        <v>28</v>
      </c>
      <c r="B1019" s="1" t="s">
        <v>79</v>
      </c>
      <c r="C1019" s="5">
        <v>0</v>
      </c>
      <c r="D1019" s="5">
        <v>27.44</v>
      </c>
      <c r="E1019" s="6" t="str">
        <f t="shared" si="64"/>
        <v/>
      </c>
      <c r="F1019" s="5">
        <v>1599.68649</v>
      </c>
      <c r="G1019" s="5">
        <v>857.77408000000003</v>
      </c>
      <c r="H1019" s="6">
        <f t="shared" si="65"/>
        <v>-0.46378613224394982</v>
      </c>
      <c r="I1019" s="5">
        <v>1333.3478600000001</v>
      </c>
      <c r="J1019" s="6">
        <f t="shared" si="66"/>
        <v>-0.3566764490100881</v>
      </c>
      <c r="K1019" s="5">
        <v>13160.71369</v>
      </c>
      <c r="L1019" s="5">
        <v>5040.7841099999996</v>
      </c>
      <c r="M1019" s="6">
        <f t="shared" si="67"/>
        <v>-0.61698246548512214</v>
      </c>
    </row>
    <row r="1020" spans="1:13" x14ac:dyDescent="0.2">
      <c r="A1020" s="1" t="s">
        <v>29</v>
      </c>
      <c r="B1020" s="1" t="s">
        <v>79</v>
      </c>
      <c r="C1020" s="5">
        <v>0</v>
      </c>
      <c r="D1020" s="5">
        <v>0</v>
      </c>
      <c r="E1020" s="6" t="str">
        <f t="shared" si="64"/>
        <v/>
      </c>
      <c r="F1020" s="5">
        <v>0</v>
      </c>
      <c r="G1020" s="5">
        <v>0</v>
      </c>
      <c r="H1020" s="6" t="str">
        <f t="shared" si="65"/>
        <v/>
      </c>
      <c r="I1020" s="5">
        <v>0</v>
      </c>
      <c r="J1020" s="6" t="str">
        <f t="shared" si="66"/>
        <v/>
      </c>
      <c r="K1020" s="5">
        <v>0</v>
      </c>
      <c r="L1020" s="5">
        <v>0</v>
      </c>
      <c r="M1020" s="6" t="str">
        <f t="shared" si="67"/>
        <v/>
      </c>
    </row>
    <row r="1021" spans="1:13" x14ac:dyDescent="0.2">
      <c r="A1021" s="1" t="s">
        <v>30</v>
      </c>
      <c r="B1021" s="1" t="s">
        <v>79</v>
      </c>
      <c r="C1021" s="5">
        <v>0</v>
      </c>
      <c r="D1021" s="5">
        <v>841.57613000000003</v>
      </c>
      <c r="E1021" s="6" t="str">
        <f t="shared" si="64"/>
        <v/>
      </c>
      <c r="F1021" s="5">
        <v>23651.63006</v>
      </c>
      <c r="G1021" s="5">
        <v>24141.679100000001</v>
      </c>
      <c r="H1021" s="6">
        <f t="shared" si="65"/>
        <v>2.0719461565940067E-2</v>
      </c>
      <c r="I1021" s="5">
        <v>26443.339390000001</v>
      </c>
      <c r="J1021" s="6">
        <f t="shared" si="66"/>
        <v>-8.7041211249983541E-2</v>
      </c>
      <c r="K1021" s="5">
        <v>131004.32019</v>
      </c>
      <c r="L1021" s="5">
        <v>120590.95064</v>
      </c>
      <c r="M1021" s="6">
        <f t="shared" si="67"/>
        <v>-7.9488749187027863E-2</v>
      </c>
    </row>
    <row r="1022" spans="1:13" x14ac:dyDescent="0.2">
      <c r="A1022" s="1" t="s">
        <v>31</v>
      </c>
      <c r="B1022" s="1" t="s">
        <v>79</v>
      </c>
      <c r="C1022" s="5">
        <v>0</v>
      </c>
      <c r="D1022" s="5">
        <v>8.6177899999999994</v>
      </c>
      <c r="E1022" s="6" t="str">
        <f t="shared" si="64"/>
        <v/>
      </c>
      <c r="F1022" s="5">
        <v>44.56474</v>
      </c>
      <c r="G1022" s="5">
        <v>131.71826999999999</v>
      </c>
      <c r="H1022" s="6">
        <f t="shared" si="65"/>
        <v>1.9556611347895219</v>
      </c>
      <c r="I1022" s="5">
        <v>36.91919</v>
      </c>
      <c r="J1022" s="6">
        <f t="shared" si="66"/>
        <v>2.56774539203054</v>
      </c>
      <c r="K1022" s="5">
        <v>446.70774999999998</v>
      </c>
      <c r="L1022" s="5">
        <v>168.63746</v>
      </c>
      <c r="M1022" s="6">
        <f t="shared" si="67"/>
        <v>-0.62248817039776005</v>
      </c>
    </row>
    <row r="1023" spans="1:13" x14ac:dyDescent="0.2">
      <c r="A1023" s="1" t="s">
        <v>32</v>
      </c>
      <c r="B1023" s="1" t="s">
        <v>79</v>
      </c>
      <c r="C1023" s="5">
        <v>0</v>
      </c>
      <c r="D1023" s="5">
        <v>0</v>
      </c>
      <c r="E1023" s="6" t="str">
        <f t="shared" si="64"/>
        <v/>
      </c>
      <c r="F1023" s="5">
        <v>17.84441</v>
      </c>
      <c r="G1023" s="5">
        <v>0</v>
      </c>
      <c r="H1023" s="6">
        <f t="shared" si="65"/>
        <v>-1</v>
      </c>
      <c r="I1023" s="5">
        <v>26.158709999999999</v>
      </c>
      <c r="J1023" s="6">
        <f t="shared" si="66"/>
        <v>-1</v>
      </c>
      <c r="K1023" s="5">
        <v>82.685940000000002</v>
      </c>
      <c r="L1023" s="5">
        <v>107.22633999999999</v>
      </c>
      <c r="M1023" s="6">
        <f t="shared" si="67"/>
        <v>0.29679048215452331</v>
      </c>
    </row>
    <row r="1024" spans="1:13" x14ac:dyDescent="0.2">
      <c r="A1024" s="2" t="s">
        <v>33</v>
      </c>
      <c r="B1024" s="2" t="s">
        <v>79</v>
      </c>
      <c r="C1024" s="7">
        <v>0</v>
      </c>
      <c r="D1024" s="7">
        <v>4813.0847000000003</v>
      </c>
      <c r="E1024" s="8" t="str">
        <f t="shared" si="64"/>
        <v/>
      </c>
      <c r="F1024" s="7">
        <v>128593.03468</v>
      </c>
      <c r="G1024" s="7">
        <v>123941.71256</v>
      </c>
      <c r="H1024" s="8">
        <f t="shared" si="65"/>
        <v>-3.6170871397309123E-2</v>
      </c>
      <c r="I1024" s="7">
        <v>128871.11393000001</v>
      </c>
      <c r="J1024" s="8">
        <f t="shared" si="66"/>
        <v>-3.8250630569372945E-2</v>
      </c>
      <c r="K1024" s="7">
        <v>665161.55293000001</v>
      </c>
      <c r="L1024" s="7">
        <v>615848.05406999995</v>
      </c>
      <c r="M1024" s="8">
        <f t="shared" si="67"/>
        <v>-7.4137626630367937E-2</v>
      </c>
    </row>
    <row r="1025" spans="1:13" x14ac:dyDescent="0.2">
      <c r="A1025" s="1" t="s">
        <v>7</v>
      </c>
      <c r="B1025" s="1" t="s">
        <v>80</v>
      </c>
      <c r="C1025" s="5">
        <v>0</v>
      </c>
      <c r="D1025" s="5">
        <v>0</v>
      </c>
      <c r="E1025" s="6" t="str">
        <f t="shared" si="64"/>
        <v/>
      </c>
      <c r="F1025" s="5">
        <v>197.18171000000001</v>
      </c>
      <c r="G1025" s="5">
        <v>231.31987000000001</v>
      </c>
      <c r="H1025" s="6">
        <f t="shared" si="65"/>
        <v>0.17313045920942671</v>
      </c>
      <c r="I1025" s="5">
        <v>486.41086999999999</v>
      </c>
      <c r="J1025" s="6">
        <f t="shared" si="66"/>
        <v>-0.52443523723061536</v>
      </c>
      <c r="K1025" s="5">
        <v>552.41983000000005</v>
      </c>
      <c r="L1025" s="5">
        <v>1578.3918699999999</v>
      </c>
      <c r="M1025" s="6">
        <f t="shared" si="67"/>
        <v>1.8572324603191741</v>
      </c>
    </row>
    <row r="1026" spans="1:13" x14ac:dyDescent="0.2">
      <c r="A1026" s="1" t="s">
        <v>9</v>
      </c>
      <c r="B1026" s="1" t="s">
        <v>80</v>
      </c>
      <c r="C1026" s="5">
        <v>0</v>
      </c>
      <c r="D1026" s="5">
        <v>15.478949999999999</v>
      </c>
      <c r="E1026" s="6" t="str">
        <f t="shared" si="64"/>
        <v/>
      </c>
      <c r="F1026" s="5">
        <v>2264.6844500000002</v>
      </c>
      <c r="G1026" s="5">
        <v>457.20244000000002</v>
      </c>
      <c r="H1026" s="6">
        <f t="shared" si="65"/>
        <v>-0.79811649256478101</v>
      </c>
      <c r="I1026" s="5">
        <v>1396.4479100000001</v>
      </c>
      <c r="J1026" s="6">
        <f t="shared" si="66"/>
        <v>-0.67259613715201172</v>
      </c>
      <c r="K1026" s="5">
        <v>7724.3789900000002</v>
      </c>
      <c r="L1026" s="5">
        <v>4214.4690600000004</v>
      </c>
      <c r="M1026" s="6">
        <f t="shared" si="67"/>
        <v>-0.45439380104781724</v>
      </c>
    </row>
    <row r="1027" spans="1:13" x14ac:dyDescent="0.2">
      <c r="A1027" s="1" t="s">
        <v>10</v>
      </c>
      <c r="B1027" s="1" t="s">
        <v>80</v>
      </c>
      <c r="C1027" s="5">
        <v>0</v>
      </c>
      <c r="D1027" s="5">
        <v>144.88992999999999</v>
      </c>
      <c r="E1027" s="6" t="str">
        <f t="shared" si="64"/>
        <v/>
      </c>
      <c r="F1027" s="5">
        <v>264.73543999999998</v>
      </c>
      <c r="G1027" s="5">
        <v>1398.7859699999999</v>
      </c>
      <c r="H1027" s="6">
        <f t="shared" si="65"/>
        <v>4.2837125622470493</v>
      </c>
      <c r="I1027" s="5">
        <v>1228.77351</v>
      </c>
      <c r="J1027" s="6">
        <f t="shared" si="66"/>
        <v>0.13835947684126104</v>
      </c>
      <c r="K1027" s="5">
        <v>1001.5807600000001</v>
      </c>
      <c r="L1027" s="5">
        <v>3765.5016799999999</v>
      </c>
      <c r="M1027" s="6">
        <f t="shared" si="67"/>
        <v>2.7595587199578393</v>
      </c>
    </row>
    <row r="1028" spans="1:13" x14ac:dyDescent="0.2">
      <c r="A1028" s="1" t="s">
        <v>11</v>
      </c>
      <c r="B1028" s="1" t="s">
        <v>80</v>
      </c>
      <c r="C1028" s="5">
        <v>0</v>
      </c>
      <c r="D1028" s="5">
        <v>0</v>
      </c>
      <c r="E1028" s="6" t="str">
        <f t="shared" si="64"/>
        <v/>
      </c>
      <c r="F1028" s="5">
        <v>40.67212</v>
      </c>
      <c r="G1028" s="5">
        <v>58.306249999999999</v>
      </c>
      <c r="H1028" s="6">
        <f t="shared" si="65"/>
        <v>0.43356800678204133</v>
      </c>
      <c r="I1028" s="5">
        <v>185.45446000000001</v>
      </c>
      <c r="J1028" s="6">
        <f t="shared" si="66"/>
        <v>-0.68560340905255124</v>
      </c>
      <c r="K1028" s="5">
        <v>246.36994000000001</v>
      </c>
      <c r="L1028" s="5">
        <v>410.84816000000001</v>
      </c>
      <c r="M1028" s="6">
        <f t="shared" si="67"/>
        <v>0.66760668935504053</v>
      </c>
    </row>
    <row r="1029" spans="1:13" x14ac:dyDescent="0.2">
      <c r="A1029" s="1" t="s">
        <v>12</v>
      </c>
      <c r="B1029" s="1" t="s">
        <v>80</v>
      </c>
      <c r="C1029" s="5">
        <v>0</v>
      </c>
      <c r="D1029" s="5">
        <v>0</v>
      </c>
      <c r="E1029" s="6" t="str">
        <f t="shared" si="64"/>
        <v/>
      </c>
      <c r="F1029" s="5">
        <v>0</v>
      </c>
      <c r="G1029" s="5">
        <v>0</v>
      </c>
      <c r="H1029" s="6" t="str">
        <f t="shared" si="65"/>
        <v/>
      </c>
      <c r="I1029" s="5">
        <v>0.15742999999999999</v>
      </c>
      <c r="J1029" s="6">
        <f t="shared" si="66"/>
        <v>-1</v>
      </c>
      <c r="K1029" s="5">
        <v>58.377830000000003</v>
      </c>
      <c r="L1029" s="5">
        <v>5.7795500000000004</v>
      </c>
      <c r="M1029" s="6">
        <f t="shared" si="67"/>
        <v>-0.90099751909243631</v>
      </c>
    </row>
    <row r="1030" spans="1:13" x14ac:dyDescent="0.2">
      <c r="A1030" s="1" t="s">
        <v>13</v>
      </c>
      <c r="B1030" s="1" t="s">
        <v>80</v>
      </c>
      <c r="C1030" s="5">
        <v>0</v>
      </c>
      <c r="D1030" s="5">
        <v>0</v>
      </c>
      <c r="E1030" s="6" t="str">
        <f t="shared" si="64"/>
        <v/>
      </c>
      <c r="F1030" s="5">
        <v>169.11376000000001</v>
      </c>
      <c r="G1030" s="5">
        <v>374.18243999999999</v>
      </c>
      <c r="H1030" s="6">
        <f t="shared" si="65"/>
        <v>1.2126078918711283</v>
      </c>
      <c r="I1030" s="5">
        <v>236.6497</v>
      </c>
      <c r="J1030" s="6">
        <f t="shared" si="66"/>
        <v>0.58116591738759871</v>
      </c>
      <c r="K1030" s="5">
        <v>439.03802000000002</v>
      </c>
      <c r="L1030" s="5">
        <v>1179.58124</v>
      </c>
      <c r="M1030" s="6">
        <f t="shared" si="67"/>
        <v>1.6867405242033477</v>
      </c>
    </row>
    <row r="1031" spans="1:13" x14ac:dyDescent="0.2">
      <c r="A1031" s="1" t="s">
        <v>16</v>
      </c>
      <c r="B1031" s="1" t="s">
        <v>80</v>
      </c>
      <c r="C1031" s="5">
        <v>0</v>
      </c>
      <c r="D1031" s="5">
        <v>0</v>
      </c>
      <c r="E1031" s="6" t="str">
        <f t="shared" si="64"/>
        <v/>
      </c>
      <c r="F1031" s="5">
        <v>0.1522</v>
      </c>
      <c r="G1031" s="5">
        <v>3.04176</v>
      </c>
      <c r="H1031" s="6">
        <f t="shared" si="65"/>
        <v>18.985282522996059</v>
      </c>
      <c r="I1031" s="5">
        <v>2.0030299999999999</v>
      </c>
      <c r="J1031" s="6">
        <f t="shared" si="66"/>
        <v>0.51857935228129404</v>
      </c>
      <c r="K1031" s="5">
        <v>0.72496000000000005</v>
      </c>
      <c r="L1031" s="5">
        <v>23.343820000000001</v>
      </c>
      <c r="M1031" s="6">
        <f t="shared" si="67"/>
        <v>31.200148973736482</v>
      </c>
    </row>
    <row r="1032" spans="1:13" x14ac:dyDescent="0.2">
      <c r="A1032" s="1" t="s">
        <v>17</v>
      </c>
      <c r="B1032" s="1" t="s">
        <v>80</v>
      </c>
      <c r="C1032" s="5">
        <v>0</v>
      </c>
      <c r="D1032" s="5">
        <v>110.19407</v>
      </c>
      <c r="E1032" s="6" t="str">
        <f t="shared" si="64"/>
        <v/>
      </c>
      <c r="F1032" s="5">
        <v>527.95330000000001</v>
      </c>
      <c r="G1032" s="5">
        <v>2937.7356799999998</v>
      </c>
      <c r="H1032" s="6">
        <f t="shared" si="65"/>
        <v>4.5643854863678275</v>
      </c>
      <c r="I1032" s="5">
        <v>2405.4353700000001</v>
      </c>
      <c r="J1032" s="6">
        <f t="shared" si="66"/>
        <v>0.22129063064371568</v>
      </c>
      <c r="K1032" s="5">
        <v>3188.9118699999999</v>
      </c>
      <c r="L1032" s="5">
        <v>10958.741120000001</v>
      </c>
      <c r="M1032" s="6">
        <f t="shared" si="67"/>
        <v>2.4365142615245747</v>
      </c>
    </row>
    <row r="1033" spans="1:13" x14ac:dyDescent="0.2">
      <c r="A1033" s="1" t="s">
        <v>18</v>
      </c>
      <c r="B1033" s="1" t="s">
        <v>80</v>
      </c>
      <c r="C1033" s="5">
        <v>0</v>
      </c>
      <c r="D1033" s="5">
        <v>12.43933</v>
      </c>
      <c r="E1033" s="6" t="str">
        <f t="shared" si="64"/>
        <v/>
      </c>
      <c r="F1033" s="5">
        <v>27.321629999999999</v>
      </c>
      <c r="G1033" s="5">
        <v>182.74441999999999</v>
      </c>
      <c r="H1033" s="6">
        <f t="shared" si="65"/>
        <v>5.6886353413028434</v>
      </c>
      <c r="I1033" s="5">
        <v>217.01580000000001</v>
      </c>
      <c r="J1033" s="6">
        <f t="shared" si="66"/>
        <v>-0.15792112832337557</v>
      </c>
      <c r="K1033" s="5">
        <v>124.86499000000001</v>
      </c>
      <c r="L1033" s="5">
        <v>1204.20722</v>
      </c>
      <c r="M1033" s="6">
        <f t="shared" si="67"/>
        <v>8.6440741315880452</v>
      </c>
    </row>
    <row r="1034" spans="1:13" x14ac:dyDescent="0.2">
      <c r="A1034" s="1" t="s">
        <v>19</v>
      </c>
      <c r="B1034" s="1" t="s">
        <v>80</v>
      </c>
      <c r="C1034" s="5">
        <v>0</v>
      </c>
      <c r="D1034" s="5">
        <v>0</v>
      </c>
      <c r="E1034" s="6" t="str">
        <f t="shared" si="64"/>
        <v/>
      </c>
      <c r="F1034" s="5">
        <v>76.634169999999997</v>
      </c>
      <c r="G1034" s="5">
        <v>212.58089000000001</v>
      </c>
      <c r="H1034" s="6">
        <f t="shared" si="65"/>
        <v>1.7739700188571237</v>
      </c>
      <c r="I1034" s="5">
        <v>148.03029000000001</v>
      </c>
      <c r="J1034" s="6">
        <f t="shared" si="66"/>
        <v>0.43606345701275062</v>
      </c>
      <c r="K1034" s="5">
        <v>326.17982999999998</v>
      </c>
      <c r="L1034" s="5">
        <v>613.89850999999999</v>
      </c>
      <c r="M1034" s="6">
        <f t="shared" si="67"/>
        <v>0.88208605663936979</v>
      </c>
    </row>
    <row r="1035" spans="1:13" x14ac:dyDescent="0.2">
      <c r="A1035" s="1" t="s">
        <v>20</v>
      </c>
      <c r="B1035" s="1" t="s">
        <v>80</v>
      </c>
      <c r="C1035" s="5">
        <v>0</v>
      </c>
      <c r="D1035" s="5">
        <v>0.83733999999999997</v>
      </c>
      <c r="E1035" s="6" t="str">
        <f t="shared" si="64"/>
        <v/>
      </c>
      <c r="F1035" s="5">
        <v>608.38396</v>
      </c>
      <c r="G1035" s="5">
        <v>861.72229000000004</v>
      </c>
      <c r="H1035" s="6">
        <f t="shared" si="65"/>
        <v>0.41641191526482713</v>
      </c>
      <c r="I1035" s="5">
        <v>942.21166000000005</v>
      </c>
      <c r="J1035" s="6">
        <f t="shared" si="66"/>
        <v>-8.5425996532456416E-2</v>
      </c>
      <c r="K1035" s="5">
        <v>2035.22596</v>
      </c>
      <c r="L1035" s="5">
        <v>4871.0668599999999</v>
      </c>
      <c r="M1035" s="6">
        <f t="shared" si="67"/>
        <v>1.3933788953831936</v>
      </c>
    </row>
    <row r="1036" spans="1:13" x14ac:dyDescent="0.2">
      <c r="A1036" s="1" t="s">
        <v>21</v>
      </c>
      <c r="B1036" s="1" t="s">
        <v>80</v>
      </c>
      <c r="C1036" s="5">
        <v>0</v>
      </c>
      <c r="D1036" s="5">
        <v>0</v>
      </c>
      <c r="E1036" s="6" t="str">
        <f t="shared" si="64"/>
        <v/>
      </c>
      <c r="F1036" s="5">
        <v>27.141999999999999</v>
      </c>
      <c r="G1036" s="5">
        <v>0</v>
      </c>
      <c r="H1036" s="6">
        <f t="shared" si="65"/>
        <v>-1</v>
      </c>
      <c r="I1036" s="5">
        <v>0.34488999999999997</v>
      </c>
      <c r="J1036" s="6">
        <f t="shared" si="66"/>
        <v>-1</v>
      </c>
      <c r="K1036" s="5">
        <v>125.10048</v>
      </c>
      <c r="L1036" s="5">
        <v>31.231750000000002</v>
      </c>
      <c r="M1036" s="6">
        <f t="shared" si="67"/>
        <v>-0.75034668132368476</v>
      </c>
    </row>
    <row r="1037" spans="1:13" x14ac:dyDescent="0.2">
      <c r="A1037" s="1" t="s">
        <v>22</v>
      </c>
      <c r="B1037" s="1" t="s">
        <v>80</v>
      </c>
      <c r="C1037" s="5">
        <v>0</v>
      </c>
      <c r="D1037" s="5">
        <v>0</v>
      </c>
      <c r="E1037" s="6" t="str">
        <f t="shared" si="64"/>
        <v/>
      </c>
      <c r="F1037" s="5">
        <v>29.943989999999999</v>
      </c>
      <c r="G1037" s="5">
        <v>13.10371</v>
      </c>
      <c r="H1037" s="6">
        <f t="shared" si="65"/>
        <v>-0.56239265375122027</v>
      </c>
      <c r="I1037" s="5">
        <v>22.744060000000001</v>
      </c>
      <c r="J1037" s="6">
        <f t="shared" si="66"/>
        <v>-0.42386231833718346</v>
      </c>
      <c r="K1037" s="5">
        <v>68.547560000000004</v>
      </c>
      <c r="L1037" s="5">
        <v>104.64281</v>
      </c>
      <c r="M1037" s="6">
        <f t="shared" si="67"/>
        <v>0.52657235356006815</v>
      </c>
    </row>
    <row r="1038" spans="1:13" x14ac:dyDescent="0.2">
      <c r="A1038" s="1" t="s">
        <v>23</v>
      </c>
      <c r="B1038" s="1" t="s">
        <v>80</v>
      </c>
      <c r="C1038" s="5">
        <v>0</v>
      </c>
      <c r="D1038" s="5">
        <v>682.54903999999999</v>
      </c>
      <c r="E1038" s="6" t="str">
        <f t="shared" si="64"/>
        <v/>
      </c>
      <c r="F1038" s="5">
        <v>35.389150000000001</v>
      </c>
      <c r="G1038" s="5">
        <v>2661.5622899999998</v>
      </c>
      <c r="H1038" s="6">
        <f t="shared" si="65"/>
        <v>74.20842659402669</v>
      </c>
      <c r="I1038" s="5">
        <v>953.31039999999996</v>
      </c>
      <c r="J1038" s="6">
        <f t="shared" si="66"/>
        <v>1.7919157181123797</v>
      </c>
      <c r="K1038" s="5">
        <v>183.69856999999999</v>
      </c>
      <c r="L1038" s="5">
        <v>4097.0046300000004</v>
      </c>
      <c r="M1038" s="6">
        <f t="shared" si="67"/>
        <v>21.302866211751134</v>
      </c>
    </row>
    <row r="1039" spans="1:13" x14ac:dyDescent="0.2">
      <c r="A1039" s="1" t="s">
        <v>24</v>
      </c>
      <c r="B1039" s="1" t="s">
        <v>80</v>
      </c>
      <c r="C1039" s="5">
        <v>0</v>
      </c>
      <c r="D1039" s="5">
        <v>0</v>
      </c>
      <c r="E1039" s="6" t="str">
        <f t="shared" si="64"/>
        <v/>
      </c>
      <c r="F1039" s="5">
        <v>71.194149999999993</v>
      </c>
      <c r="G1039" s="5">
        <v>0</v>
      </c>
      <c r="H1039" s="6">
        <f t="shared" si="65"/>
        <v>-1</v>
      </c>
      <c r="I1039" s="5">
        <v>106.81242</v>
      </c>
      <c r="J1039" s="6">
        <f t="shared" si="66"/>
        <v>-1</v>
      </c>
      <c r="K1039" s="5">
        <v>696.78635999999995</v>
      </c>
      <c r="L1039" s="5">
        <v>333.17129999999997</v>
      </c>
      <c r="M1039" s="6">
        <f t="shared" si="67"/>
        <v>-0.52184583521411065</v>
      </c>
    </row>
    <row r="1040" spans="1:13" x14ac:dyDescent="0.2">
      <c r="A1040" s="1" t="s">
        <v>25</v>
      </c>
      <c r="B1040" s="1" t="s">
        <v>80</v>
      </c>
      <c r="C1040" s="5">
        <v>0</v>
      </c>
      <c r="D1040" s="5">
        <v>0</v>
      </c>
      <c r="E1040" s="6" t="str">
        <f t="shared" si="64"/>
        <v/>
      </c>
      <c r="F1040" s="5">
        <v>1601.22201</v>
      </c>
      <c r="G1040" s="5">
        <v>2093.0650300000002</v>
      </c>
      <c r="H1040" s="6">
        <f t="shared" si="65"/>
        <v>0.30716728656509051</v>
      </c>
      <c r="I1040" s="5">
        <v>1854.7786799999999</v>
      </c>
      <c r="J1040" s="6">
        <f t="shared" si="66"/>
        <v>0.12847158131017578</v>
      </c>
      <c r="K1040" s="5">
        <v>6287.1330900000003</v>
      </c>
      <c r="L1040" s="5">
        <v>7622.8028199999999</v>
      </c>
      <c r="M1040" s="6">
        <f t="shared" si="67"/>
        <v>0.21244495875623337</v>
      </c>
    </row>
    <row r="1041" spans="1:13" x14ac:dyDescent="0.2">
      <c r="A1041" s="1" t="s">
        <v>26</v>
      </c>
      <c r="B1041" s="1" t="s">
        <v>80</v>
      </c>
      <c r="C1041" s="5">
        <v>0</v>
      </c>
      <c r="D1041" s="5">
        <v>0</v>
      </c>
      <c r="E1041" s="6" t="str">
        <f t="shared" si="64"/>
        <v/>
      </c>
      <c r="F1041" s="5">
        <v>26.5</v>
      </c>
      <c r="G1041" s="5">
        <v>5.37784</v>
      </c>
      <c r="H1041" s="6">
        <f t="shared" si="65"/>
        <v>-0.79706264150943396</v>
      </c>
      <c r="I1041" s="5">
        <v>0.55083000000000004</v>
      </c>
      <c r="J1041" s="6">
        <f t="shared" si="66"/>
        <v>8.763157416988907</v>
      </c>
      <c r="K1041" s="5">
        <v>53.755000000000003</v>
      </c>
      <c r="L1041" s="5">
        <v>14.138669999999999</v>
      </c>
      <c r="M1041" s="6">
        <f t="shared" si="67"/>
        <v>-0.73697944377267233</v>
      </c>
    </row>
    <row r="1042" spans="1:13" x14ac:dyDescent="0.2">
      <c r="A1042" s="1" t="s">
        <v>27</v>
      </c>
      <c r="B1042" s="1" t="s">
        <v>80</v>
      </c>
      <c r="C1042" s="5">
        <v>0</v>
      </c>
      <c r="D1042" s="5">
        <v>15.660410000000001</v>
      </c>
      <c r="E1042" s="6" t="str">
        <f t="shared" si="64"/>
        <v/>
      </c>
      <c r="F1042" s="5">
        <v>258.88583</v>
      </c>
      <c r="G1042" s="5">
        <v>393.17655000000002</v>
      </c>
      <c r="H1042" s="6">
        <f t="shared" si="65"/>
        <v>0.51872564829059975</v>
      </c>
      <c r="I1042" s="5">
        <v>813.53133000000003</v>
      </c>
      <c r="J1042" s="6">
        <f t="shared" si="66"/>
        <v>-0.51670386191518891</v>
      </c>
      <c r="K1042" s="5">
        <v>547.5385</v>
      </c>
      <c r="L1042" s="5">
        <v>2764.37959</v>
      </c>
      <c r="M1042" s="6">
        <f t="shared" si="67"/>
        <v>4.0487401159918432</v>
      </c>
    </row>
    <row r="1043" spans="1:13" x14ac:dyDescent="0.2">
      <c r="A1043" s="1" t="s">
        <v>28</v>
      </c>
      <c r="B1043" s="1" t="s">
        <v>80</v>
      </c>
      <c r="C1043" s="5">
        <v>0</v>
      </c>
      <c r="D1043" s="5">
        <v>18.87</v>
      </c>
      <c r="E1043" s="6" t="str">
        <f t="shared" si="64"/>
        <v/>
      </c>
      <c r="F1043" s="5">
        <v>24.012219999999999</v>
      </c>
      <c r="G1043" s="5">
        <v>51.06</v>
      </c>
      <c r="H1043" s="6">
        <f t="shared" si="65"/>
        <v>1.1264172991918282</v>
      </c>
      <c r="I1043" s="5">
        <v>86.191019999999995</v>
      </c>
      <c r="J1043" s="6">
        <f t="shared" si="66"/>
        <v>-0.40759489793716319</v>
      </c>
      <c r="K1043" s="5">
        <v>946.51976000000002</v>
      </c>
      <c r="L1043" s="5">
        <v>1120.91642</v>
      </c>
      <c r="M1043" s="6">
        <f t="shared" si="67"/>
        <v>0.18425041649421026</v>
      </c>
    </row>
    <row r="1044" spans="1:13" x14ac:dyDescent="0.2">
      <c r="A1044" s="1" t="s">
        <v>30</v>
      </c>
      <c r="B1044" s="1" t="s">
        <v>80</v>
      </c>
      <c r="C1044" s="5">
        <v>0</v>
      </c>
      <c r="D1044" s="5">
        <v>61.8414</v>
      </c>
      <c r="E1044" s="6" t="str">
        <f t="shared" si="64"/>
        <v/>
      </c>
      <c r="F1044" s="5">
        <v>97.755139999999997</v>
      </c>
      <c r="G1044" s="5">
        <v>364.48433999999997</v>
      </c>
      <c r="H1044" s="6">
        <f t="shared" si="65"/>
        <v>2.7285439926739401</v>
      </c>
      <c r="I1044" s="5">
        <v>380.54147999999998</v>
      </c>
      <c r="J1044" s="6">
        <f t="shared" si="66"/>
        <v>-4.2195505204846495E-2</v>
      </c>
      <c r="K1044" s="5">
        <v>1621.0591899999999</v>
      </c>
      <c r="L1044" s="5">
        <v>1679.7301500000001</v>
      </c>
      <c r="M1044" s="6">
        <f t="shared" si="67"/>
        <v>3.6192978246525342E-2</v>
      </c>
    </row>
    <row r="1045" spans="1:13" x14ac:dyDescent="0.2">
      <c r="A1045" s="1" t="s">
        <v>31</v>
      </c>
      <c r="B1045" s="1" t="s">
        <v>80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20.933620000000001</v>
      </c>
      <c r="L1045" s="5">
        <v>84.179990000000004</v>
      </c>
      <c r="M1045" s="6">
        <f t="shared" si="67"/>
        <v>3.0212820333989052</v>
      </c>
    </row>
    <row r="1046" spans="1:13" x14ac:dyDescent="0.2">
      <c r="A1046" s="2" t="s">
        <v>33</v>
      </c>
      <c r="B1046" s="2" t="s">
        <v>80</v>
      </c>
      <c r="C1046" s="7">
        <v>0</v>
      </c>
      <c r="D1046" s="7">
        <v>1062.7604699999999</v>
      </c>
      <c r="E1046" s="8" t="str">
        <f t="shared" si="64"/>
        <v/>
      </c>
      <c r="F1046" s="7">
        <v>6348.8772300000001</v>
      </c>
      <c r="G1046" s="7">
        <v>12299.45177</v>
      </c>
      <c r="H1046" s="8">
        <f t="shared" si="65"/>
        <v>0.9372640743283045</v>
      </c>
      <c r="I1046" s="7">
        <v>11467.395140000001</v>
      </c>
      <c r="J1046" s="8">
        <f t="shared" si="66"/>
        <v>7.2558468583476365E-2</v>
      </c>
      <c r="K1046" s="7">
        <v>26267.592339999999</v>
      </c>
      <c r="L1046" s="7">
        <v>46678.027220000004</v>
      </c>
      <c r="M1046" s="8">
        <f t="shared" si="67"/>
        <v>0.77701962996125906</v>
      </c>
    </row>
    <row r="1047" spans="1:13" x14ac:dyDescent="0.2">
      <c r="A1047" s="1" t="s">
        <v>7</v>
      </c>
      <c r="B1047" s="1" t="s">
        <v>81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2.7330000000000001</v>
      </c>
      <c r="J1047" s="6">
        <f t="shared" si="66"/>
        <v>-1</v>
      </c>
      <c r="K1047" s="5">
        <v>0</v>
      </c>
      <c r="L1047" s="5">
        <v>12.278</v>
      </c>
      <c r="M1047" s="6" t="str">
        <f t="shared" si="67"/>
        <v/>
      </c>
    </row>
    <row r="1048" spans="1:13" x14ac:dyDescent="0.2">
      <c r="A1048" s="1" t="s">
        <v>9</v>
      </c>
      <c r="B1048" s="1" t="s">
        <v>81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0</v>
      </c>
      <c r="J1048" s="6" t="str">
        <f t="shared" si="66"/>
        <v/>
      </c>
      <c r="K1048" s="5">
        <v>0</v>
      </c>
      <c r="L1048" s="5">
        <v>8.5169999999999996E-2</v>
      </c>
      <c r="M1048" s="6" t="str">
        <f t="shared" si="67"/>
        <v/>
      </c>
    </row>
    <row r="1049" spans="1:13" x14ac:dyDescent="0.2">
      <c r="A1049" s="1" t="s">
        <v>10</v>
      </c>
      <c r="B1049" s="1" t="s">
        <v>81</v>
      </c>
      <c r="C1049" s="5">
        <v>0</v>
      </c>
      <c r="D1049" s="5">
        <v>0</v>
      </c>
      <c r="E1049" s="6" t="str">
        <f t="shared" si="64"/>
        <v/>
      </c>
      <c r="F1049" s="5">
        <v>30.057649999999999</v>
      </c>
      <c r="G1049" s="5">
        <v>0</v>
      </c>
      <c r="H1049" s="6">
        <f t="shared" si="65"/>
        <v>-1</v>
      </c>
      <c r="I1049" s="5">
        <v>5.367</v>
      </c>
      <c r="J1049" s="6">
        <f t="shared" si="66"/>
        <v>-1</v>
      </c>
      <c r="K1049" s="5">
        <v>36.440539999999999</v>
      </c>
      <c r="L1049" s="5">
        <v>103.91359</v>
      </c>
      <c r="M1049" s="6">
        <f t="shared" si="67"/>
        <v>1.8515930334731592</v>
      </c>
    </row>
    <row r="1050" spans="1:13" x14ac:dyDescent="0.2">
      <c r="A1050" s="1" t="s">
        <v>13</v>
      </c>
      <c r="B1050" s="1" t="s">
        <v>81</v>
      </c>
      <c r="C1050" s="5">
        <v>0</v>
      </c>
      <c r="D1050" s="5">
        <v>0</v>
      </c>
      <c r="E1050" s="6" t="str">
        <f t="shared" si="64"/>
        <v/>
      </c>
      <c r="F1050" s="5">
        <v>0.85</v>
      </c>
      <c r="G1050" s="5">
        <v>0</v>
      </c>
      <c r="H1050" s="6">
        <f t="shared" si="65"/>
        <v>-1</v>
      </c>
      <c r="I1050" s="5">
        <v>7.125</v>
      </c>
      <c r="J1050" s="6">
        <f t="shared" si="66"/>
        <v>-1</v>
      </c>
      <c r="K1050" s="5">
        <v>1.64402</v>
      </c>
      <c r="L1050" s="5">
        <v>48.147979999999997</v>
      </c>
      <c r="M1050" s="6">
        <f t="shared" si="67"/>
        <v>28.286736171092805</v>
      </c>
    </row>
    <row r="1051" spans="1:13" x14ac:dyDescent="0.2">
      <c r="A1051" s="1" t="s">
        <v>15</v>
      </c>
      <c r="B1051" s="1" t="s">
        <v>81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0</v>
      </c>
      <c r="H1051" s="6" t="str">
        <f t="shared" si="65"/>
        <v/>
      </c>
      <c r="I1051" s="5">
        <v>0</v>
      </c>
      <c r="J1051" s="6" t="str">
        <f t="shared" si="66"/>
        <v/>
      </c>
      <c r="K1051" s="5">
        <v>0</v>
      </c>
      <c r="L1051" s="5">
        <v>0</v>
      </c>
      <c r="M1051" s="6" t="str">
        <f t="shared" si="67"/>
        <v/>
      </c>
    </row>
    <row r="1052" spans="1:13" x14ac:dyDescent="0.2">
      <c r="A1052" s="1" t="s">
        <v>17</v>
      </c>
      <c r="B1052" s="1" t="s">
        <v>81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5.11E-2</v>
      </c>
      <c r="L1052" s="5">
        <v>0</v>
      </c>
      <c r="M1052" s="6">
        <f t="shared" si="67"/>
        <v>-1</v>
      </c>
    </row>
    <row r="1053" spans="1:13" x14ac:dyDescent="0.2">
      <c r="A1053" s="1" t="s">
        <v>18</v>
      </c>
      <c r="B1053" s="1" t="s">
        <v>81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10.804119999999999</v>
      </c>
      <c r="H1053" s="6" t="str">
        <f t="shared" si="65"/>
        <v/>
      </c>
      <c r="I1053" s="5">
        <v>18.229769999999998</v>
      </c>
      <c r="J1053" s="6">
        <f t="shared" si="66"/>
        <v>-0.40733646118409617</v>
      </c>
      <c r="K1053" s="5">
        <v>0</v>
      </c>
      <c r="L1053" s="5">
        <v>71.241810000000001</v>
      </c>
      <c r="M1053" s="6" t="str">
        <f t="shared" si="67"/>
        <v/>
      </c>
    </row>
    <row r="1054" spans="1:13" x14ac:dyDescent="0.2">
      <c r="A1054" s="1" t="s">
        <v>19</v>
      </c>
      <c r="B1054" s="1" t="s">
        <v>81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48.628999999999998</v>
      </c>
      <c r="J1054" s="6">
        <f t="shared" si="66"/>
        <v>-1</v>
      </c>
      <c r="K1054" s="5">
        <v>0</v>
      </c>
      <c r="L1054" s="5">
        <v>52.686630000000001</v>
      </c>
      <c r="M1054" s="6" t="str">
        <f t="shared" si="67"/>
        <v/>
      </c>
    </row>
    <row r="1055" spans="1:13" x14ac:dyDescent="0.2">
      <c r="A1055" s="1" t="s">
        <v>20</v>
      </c>
      <c r="B1055" s="1" t="s">
        <v>81</v>
      </c>
      <c r="C1055" s="5">
        <v>0</v>
      </c>
      <c r="D1055" s="5">
        <v>0</v>
      </c>
      <c r="E1055" s="6" t="str">
        <f t="shared" si="64"/>
        <v/>
      </c>
      <c r="F1055" s="5">
        <v>173.49701999999999</v>
      </c>
      <c r="G1055" s="5">
        <v>156.8466</v>
      </c>
      <c r="H1055" s="6">
        <f t="shared" si="65"/>
        <v>-9.5969486968709883E-2</v>
      </c>
      <c r="I1055" s="5">
        <v>141.13879</v>
      </c>
      <c r="J1055" s="6">
        <f t="shared" si="66"/>
        <v>0.11129335882786018</v>
      </c>
      <c r="K1055" s="5">
        <v>877.96632999999997</v>
      </c>
      <c r="L1055" s="5">
        <v>806.6626</v>
      </c>
      <c r="M1055" s="6">
        <f t="shared" si="67"/>
        <v>-8.1214652047077895E-2</v>
      </c>
    </row>
    <row r="1056" spans="1:13" x14ac:dyDescent="0.2">
      <c r="A1056" s="1" t="s">
        <v>22</v>
      </c>
      <c r="B1056" s="1" t="s">
        <v>81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0</v>
      </c>
      <c r="L1056" s="5">
        <v>0</v>
      </c>
      <c r="M1056" s="6" t="str">
        <f t="shared" si="67"/>
        <v/>
      </c>
    </row>
    <row r="1057" spans="1:13" x14ac:dyDescent="0.2">
      <c r="A1057" s="1" t="s">
        <v>23</v>
      </c>
      <c r="B1057" s="1" t="s">
        <v>81</v>
      </c>
      <c r="C1057" s="5">
        <v>0</v>
      </c>
      <c r="D1057" s="5">
        <v>0</v>
      </c>
      <c r="E1057" s="6" t="str">
        <f t="shared" si="64"/>
        <v/>
      </c>
      <c r="F1057" s="5">
        <v>408.85311999999999</v>
      </c>
      <c r="G1057" s="5">
        <v>177.2269</v>
      </c>
      <c r="H1057" s="6">
        <f t="shared" si="65"/>
        <v>-0.56652672725109698</v>
      </c>
      <c r="I1057" s="5">
        <v>180.96857</v>
      </c>
      <c r="J1057" s="6">
        <f t="shared" si="66"/>
        <v>-2.0675800223210028E-2</v>
      </c>
      <c r="K1057" s="5">
        <v>1056.1278600000001</v>
      </c>
      <c r="L1057" s="5">
        <v>1274.6185399999999</v>
      </c>
      <c r="M1057" s="6">
        <f t="shared" si="67"/>
        <v>0.20687900421450856</v>
      </c>
    </row>
    <row r="1058" spans="1:13" x14ac:dyDescent="0.2">
      <c r="A1058" s="1" t="s">
        <v>25</v>
      </c>
      <c r="B1058" s="1" t="s">
        <v>81</v>
      </c>
      <c r="C1058" s="5">
        <v>0</v>
      </c>
      <c r="D1058" s="5">
        <v>0</v>
      </c>
      <c r="E1058" s="6" t="str">
        <f t="shared" ref="E1058:E1120" si="68">IF(C1058=0,"",(D1058/C1058-1))</f>
        <v/>
      </c>
      <c r="F1058" s="5">
        <v>0</v>
      </c>
      <c r="G1058" s="5">
        <v>0</v>
      </c>
      <c r="H1058" s="6" t="str">
        <f t="shared" ref="H1058:H1120" si="69">IF(F1058=0,"",(G1058/F1058-1))</f>
        <v/>
      </c>
      <c r="I1058" s="5">
        <v>0</v>
      </c>
      <c r="J1058" s="6" t="str">
        <f t="shared" ref="J1058:J1120" si="70">IF(I1058=0,"",(G1058/I1058-1))</f>
        <v/>
      </c>
      <c r="K1058" s="5">
        <v>6.2530000000000002E-2</v>
      </c>
      <c r="L1058" s="5">
        <v>0</v>
      </c>
      <c r="M1058" s="6">
        <f t="shared" ref="M1058:M1120" si="71">IF(K1058=0,"",(L1058/K1058-1))</f>
        <v>-1</v>
      </c>
    </row>
    <row r="1059" spans="1:13" x14ac:dyDescent="0.2">
      <c r="A1059" s="1" t="s">
        <v>27</v>
      </c>
      <c r="B1059" s="1" t="s">
        <v>81</v>
      </c>
      <c r="C1059" s="5">
        <v>0</v>
      </c>
      <c r="D1059" s="5">
        <v>0</v>
      </c>
      <c r="E1059" s="6" t="str">
        <f t="shared" si="68"/>
        <v/>
      </c>
      <c r="F1059" s="5">
        <v>0</v>
      </c>
      <c r="G1059" s="5">
        <v>0</v>
      </c>
      <c r="H1059" s="6" t="str">
        <f t="shared" si="69"/>
        <v/>
      </c>
      <c r="I1059" s="5">
        <v>0</v>
      </c>
      <c r="J1059" s="6" t="str">
        <f t="shared" si="70"/>
        <v/>
      </c>
      <c r="K1059" s="5">
        <v>45.768000000000001</v>
      </c>
      <c r="L1059" s="5">
        <v>18.709009999999999</v>
      </c>
      <c r="M1059" s="6">
        <f t="shared" si="71"/>
        <v>-0.59122072190176544</v>
      </c>
    </row>
    <row r="1060" spans="1:13" x14ac:dyDescent="0.2">
      <c r="A1060" s="1" t="s">
        <v>28</v>
      </c>
      <c r="B1060" s="1" t="s">
        <v>81</v>
      </c>
      <c r="C1060" s="5">
        <v>0</v>
      </c>
      <c r="D1060" s="5">
        <v>0</v>
      </c>
      <c r="E1060" s="6" t="str">
        <f t="shared" si="68"/>
        <v/>
      </c>
      <c r="F1060" s="5">
        <v>0</v>
      </c>
      <c r="G1060" s="5">
        <v>6.6</v>
      </c>
      <c r="H1060" s="6" t="str">
        <f t="shared" si="69"/>
        <v/>
      </c>
      <c r="I1060" s="5">
        <v>32.549999999999997</v>
      </c>
      <c r="J1060" s="6">
        <f t="shared" si="70"/>
        <v>-0.79723502304147464</v>
      </c>
      <c r="K1060" s="5">
        <v>0</v>
      </c>
      <c r="L1060" s="5">
        <v>39.15</v>
      </c>
      <c r="M1060" s="6" t="str">
        <f t="shared" si="71"/>
        <v/>
      </c>
    </row>
    <row r="1061" spans="1:13" x14ac:dyDescent="0.2">
      <c r="A1061" s="1" t="s">
        <v>30</v>
      </c>
      <c r="B1061" s="1" t="s">
        <v>81</v>
      </c>
      <c r="C1061" s="5">
        <v>0</v>
      </c>
      <c r="D1061" s="5">
        <v>0</v>
      </c>
      <c r="E1061" s="6" t="str">
        <f t="shared" si="68"/>
        <v/>
      </c>
      <c r="F1061" s="5">
        <v>0</v>
      </c>
      <c r="G1061" s="5">
        <v>0</v>
      </c>
      <c r="H1061" s="6" t="str">
        <f t="shared" si="69"/>
        <v/>
      </c>
      <c r="I1061" s="5">
        <v>0</v>
      </c>
      <c r="J1061" s="6" t="str">
        <f t="shared" si="70"/>
        <v/>
      </c>
      <c r="K1061" s="5">
        <v>5.3669599999999997</v>
      </c>
      <c r="L1061" s="5">
        <v>0</v>
      </c>
      <c r="M1061" s="6">
        <f t="shared" si="71"/>
        <v>-1</v>
      </c>
    </row>
    <row r="1062" spans="1:13" x14ac:dyDescent="0.2">
      <c r="A1062" s="2" t="s">
        <v>33</v>
      </c>
      <c r="B1062" s="2" t="s">
        <v>81</v>
      </c>
      <c r="C1062" s="7">
        <v>0</v>
      </c>
      <c r="D1062" s="7">
        <v>0</v>
      </c>
      <c r="E1062" s="8" t="str">
        <f t="shared" si="68"/>
        <v/>
      </c>
      <c r="F1062" s="7">
        <v>613.25779</v>
      </c>
      <c r="G1062" s="7">
        <v>351.47762</v>
      </c>
      <c r="H1062" s="8">
        <f t="shared" si="69"/>
        <v>-0.42686807125597215</v>
      </c>
      <c r="I1062" s="7">
        <v>436.74113</v>
      </c>
      <c r="J1062" s="8">
        <f t="shared" si="70"/>
        <v>-0.1952266552041938</v>
      </c>
      <c r="K1062" s="7">
        <v>2023.42734</v>
      </c>
      <c r="L1062" s="7">
        <v>2427.4933299999998</v>
      </c>
      <c r="M1062" s="8">
        <f t="shared" si="71"/>
        <v>0.19969384717318284</v>
      </c>
    </row>
    <row r="1063" spans="1:13" x14ac:dyDescent="0.2">
      <c r="A1063" s="1" t="s">
        <v>7</v>
      </c>
      <c r="B1063" s="1" t="s">
        <v>82</v>
      </c>
      <c r="C1063" s="5">
        <v>0</v>
      </c>
      <c r="D1063" s="5">
        <v>0</v>
      </c>
      <c r="E1063" s="6" t="str">
        <f t="shared" si="68"/>
        <v/>
      </c>
      <c r="F1063" s="5">
        <v>84.711569999999995</v>
      </c>
      <c r="G1063" s="5">
        <v>55.531019999999998</v>
      </c>
      <c r="H1063" s="6">
        <f t="shared" si="69"/>
        <v>-0.34446947447674503</v>
      </c>
      <c r="I1063" s="5">
        <v>71.470500000000001</v>
      </c>
      <c r="J1063" s="6">
        <f t="shared" si="70"/>
        <v>-0.22302180619976075</v>
      </c>
      <c r="K1063" s="5">
        <v>521.46507999999994</v>
      </c>
      <c r="L1063" s="5">
        <v>397.60984999999999</v>
      </c>
      <c r="M1063" s="6">
        <f t="shared" si="71"/>
        <v>-0.23751394820147875</v>
      </c>
    </row>
    <row r="1064" spans="1:13" x14ac:dyDescent="0.2">
      <c r="A1064" s="1" t="s">
        <v>9</v>
      </c>
      <c r="B1064" s="1" t="s">
        <v>82</v>
      </c>
      <c r="C1064" s="5">
        <v>0</v>
      </c>
      <c r="D1064" s="5">
        <v>0</v>
      </c>
      <c r="E1064" s="6" t="str">
        <f t="shared" si="68"/>
        <v/>
      </c>
      <c r="F1064" s="5">
        <v>25.80434</v>
      </c>
      <c r="G1064" s="5">
        <v>63.754910000000002</v>
      </c>
      <c r="H1064" s="6">
        <f t="shared" si="69"/>
        <v>1.4707049279307278</v>
      </c>
      <c r="I1064" s="5">
        <v>63.730939999999997</v>
      </c>
      <c r="J1064" s="6">
        <f t="shared" si="70"/>
        <v>3.7611245024793405E-4</v>
      </c>
      <c r="K1064" s="5">
        <v>36.387659999999997</v>
      </c>
      <c r="L1064" s="5">
        <v>129.15545</v>
      </c>
      <c r="M1064" s="6">
        <f t="shared" si="71"/>
        <v>2.549429944107426</v>
      </c>
    </row>
    <row r="1065" spans="1:13" x14ac:dyDescent="0.2">
      <c r="A1065" s="1" t="s">
        <v>10</v>
      </c>
      <c r="B1065" s="1" t="s">
        <v>82</v>
      </c>
      <c r="C1065" s="5">
        <v>0</v>
      </c>
      <c r="D1065" s="5">
        <v>0</v>
      </c>
      <c r="E1065" s="6" t="str">
        <f t="shared" si="68"/>
        <v/>
      </c>
      <c r="F1065" s="5">
        <v>9.7555599999999991</v>
      </c>
      <c r="G1065" s="5">
        <v>29.185230000000001</v>
      </c>
      <c r="H1065" s="6">
        <f t="shared" si="69"/>
        <v>1.9916509149654149</v>
      </c>
      <c r="I1065" s="5">
        <v>12.861050000000001</v>
      </c>
      <c r="J1065" s="6">
        <f t="shared" si="70"/>
        <v>1.2692727265658714</v>
      </c>
      <c r="K1065" s="5">
        <v>101.15487</v>
      </c>
      <c r="L1065" s="5">
        <v>68.210319999999996</v>
      </c>
      <c r="M1065" s="6">
        <f t="shared" si="71"/>
        <v>-0.32568427007023992</v>
      </c>
    </row>
    <row r="1066" spans="1:13" x14ac:dyDescent="0.2">
      <c r="A1066" s="1" t="s">
        <v>11</v>
      </c>
      <c r="B1066" s="1" t="s">
        <v>82</v>
      </c>
      <c r="C1066" s="5">
        <v>0</v>
      </c>
      <c r="D1066" s="5">
        <v>0</v>
      </c>
      <c r="E1066" s="6" t="str">
        <f t="shared" si="68"/>
        <v/>
      </c>
      <c r="F1066" s="5">
        <v>0</v>
      </c>
      <c r="G1066" s="5">
        <v>0</v>
      </c>
      <c r="H1066" s="6" t="str">
        <f t="shared" si="69"/>
        <v/>
      </c>
      <c r="I1066" s="5">
        <v>0</v>
      </c>
      <c r="J1066" s="6" t="str">
        <f t="shared" si="70"/>
        <v/>
      </c>
      <c r="K1066" s="5">
        <v>126.30167</v>
      </c>
      <c r="L1066" s="5">
        <v>0</v>
      </c>
      <c r="M1066" s="6">
        <f t="shared" si="71"/>
        <v>-1</v>
      </c>
    </row>
    <row r="1067" spans="1:13" x14ac:dyDescent="0.2">
      <c r="A1067" s="1" t="s">
        <v>13</v>
      </c>
      <c r="B1067" s="1" t="s">
        <v>82</v>
      </c>
      <c r="C1067" s="5">
        <v>0</v>
      </c>
      <c r="D1067" s="5">
        <v>2.3617499999999998</v>
      </c>
      <c r="E1067" s="6" t="str">
        <f t="shared" si="68"/>
        <v/>
      </c>
      <c r="F1067" s="5">
        <v>2.09964</v>
      </c>
      <c r="G1067" s="5">
        <v>6.0831999999999997</v>
      </c>
      <c r="H1067" s="6">
        <f t="shared" si="69"/>
        <v>1.8972585776609323</v>
      </c>
      <c r="I1067" s="5">
        <v>9.4659700000000004</v>
      </c>
      <c r="J1067" s="6">
        <f t="shared" si="70"/>
        <v>-0.35736115791619882</v>
      </c>
      <c r="K1067" s="5">
        <v>85.025130000000004</v>
      </c>
      <c r="L1067" s="5">
        <v>127.53355999999999</v>
      </c>
      <c r="M1067" s="6">
        <f t="shared" si="71"/>
        <v>0.49995136731928524</v>
      </c>
    </row>
    <row r="1068" spans="1:13" x14ac:dyDescent="0.2">
      <c r="A1068" s="1" t="s">
        <v>16</v>
      </c>
      <c r="B1068" s="1" t="s">
        <v>82</v>
      </c>
      <c r="C1068" s="5">
        <v>0</v>
      </c>
      <c r="D1068" s="5">
        <v>0</v>
      </c>
      <c r="E1068" s="6" t="str">
        <f t="shared" si="68"/>
        <v/>
      </c>
      <c r="F1068" s="5">
        <v>0.53308</v>
      </c>
      <c r="G1068" s="5">
        <v>2.8309999999999998E-2</v>
      </c>
      <c r="H1068" s="6">
        <f t="shared" si="69"/>
        <v>-0.94689352442410146</v>
      </c>
      <c r="I1068" s="5">
        <v>2.8799999999999999E-2</v>
      </c>
      <c r="J1068" s="6">
        <f t="shared" si="70"/>
        <v>-1.7013888888888884E-2</v>
      </c>
      <c r="K1068" s="5">
        <v>0.57530999999999999</v>
      </c>
      <c r="L1068" s="5">
        <v>5.7110000000000001E-2</v>
      </c>
      <c r="M1068" s="6">
        <f t="shared" si="71"/>
        <v>-0.90073177938850357</v>
      </c>
    </row>
    <row r="1069" spans="1:13" x14ac:dyDescent="0.2">
      <c r="A1069" s="1" t="s">
        <v>17</v>
      </c>
      <c r="B1069" s="1" t="s">
        <v>82</v>
      </c>
      <c r="C1069" s="5">
        <v>0</v>
      </c>
      <c r="D1069" s="5">
        <v>57.517130000000002</v>
      </c>
      <c r="E1069" s="6" t="str">
        <f t="shared" si="68"/>
        <v/>
      </c>
      <c r="F1069" s="5">
        <v>13281.358249999999</v>
      </c>
      <c r="G1069" s="5">
        <v>6108.0094799999997</v>
      </c>
      <c r="H1069" s="6">
        <f t="shared" si="69"/>
        <v>-0.54010656402555823</v>
      </c>
      <c r="I1069" s="5">
        <v>2129.6831400000001</v>
      </c>
      <c r="J1069" s="6">
        <f t="shared" si="70"/>
        <v>1.8680367352675757</v>
      </c>
      <c r="K1069" s="5">
        <v>72256.463050000006</v>
      </c>
      <c r="L1069" s="5">
        <v>16607.351419999999</v>
      </c>
      <c r="M1069" s="6">
        <f t="shared" si="71"/>
        <v>-0.77016102478600357</v>
      </c>
    </row>
    <row r="1070" spans="1:13" x14ac:dyDescent="0.2">
      <c r="A1070" s="1" t="s">
        <v>18</v>
      </c>
      <c r="B1070" s="1" t="s">
        <v>82</v>
      </c>
      <c r="C1070" s="5">
        <v>0</v>
      </c>
      <c r="D1070" s="5">
        <v>12.538169999999999</v>
      </c>
      <c r="E1070" s="6" t="str">
        <f t="shared" si="68"/>
        <v/>
      </c>
      <c r="F1070" s="5">
        <v>2671.1672800000001</v>
      </c>
      <c r="G1070" s="5">
        <v>3040.6869999999999</v>
      </c>
      <c r="H1070" s="6">
        <f t="shared" si="69"/>
        <v>0.13833642047307482</v>
      </c>
      <c r="I1070" s="5">
        <v>3301.1970099999999</v>
      </c>
      <c r="J1070" s="6">
        <f t="shared" si="70"/>
        <v>-7.8913802845107961E-2</v>
      </c>
      <c r="K1070" s="5">
        <v>9277.7039100000002</v>
      </c>
      <c r="L1070" s="5">
        <v>12994.89467</v>
      </c>
      <c r="M1070" s="6">
        <f t="shared" si="71"/>
        <v>0.4006584814582641</v>
      </c>
    </row>
    <row r="1071" spans="1:13" x14ac:dyDescent="0.2">
      <c r="A1071" s="1" t="s">
        <v>19</v>
      </c>
      <c r="B1071" s="1" t="s">
        <v>82</v>
      </c>
      <c r="C1071" s="5">
        <v>0</v>
      </c>
      <c r="D1071" s="5">
        <v>0</v>
      </c>
      <c r="E1071" s="6" t="str">
        <f t="shared" si="68"/>
        <v/>
      </c>
      <c r="F1071" s="5">
        <v>8.51736</v>
      </c>
      <c r="G1071" s="5">
        <v>7.0265300000000002</v>
      </c>
      <c r="H1071" s="6">
        <f t="shared" si="69"/>
        <v>-0.17503428292334711</v>
      </c>
      <c r="I1071" s="5">
        <v>2.4082300000000001</v>
      </c>
      <c r="J1071" s="6">
        <f t="shared" si="70"/>
        <v>1.9177155005958735</v>
      </c>
      <c r="K1071" s="5">
        <v>32.696010000000001</v>
      </c>
      <c r="L1071" s="5">
        <v>42.39405</v>
      </c>
      <c r="M1071" s="6">
        <f t="shared" si="71"/>
        <v>0.29661233893676942</v>
      </c>
    </row>
    <row r="1072" spans="1:13" x14ac:dyDescent="0.2">
      <c r="A1072" s="1" t="s">
        <v>20</v>
      </c>
      <c r="B1072" s="1" t="s">
        <v>82</v>
      </c>
      <c r="C1072" s="5">
        <v>0</v>
      </c>
      <c r="D1072" s="5">
        <v>2.96333</v>
      </c>
      <c r="E1072" s="6" t="str">
        <f t="shared" si="68"/>
        <v/>
      </c>
      <c r="F1072" s="5">
        <v>47.562240000000003</v>
      </c>
      <c r="G1072" s="5">
        <v>53.420050000000003</v>
      </c>
      <c r="H1072" s="6">
        <f t="shared" si="69"/>
        <v>0.12316093607029432</v>
      </c>
      <c r="I1072" s="5">
        <v>21.12415</v>
      </c>
      <c r="J1072" s="6">
        <f t="shared" si="70"/>
        <v>1.528861516321367</v>
      </c>
      <c r="K1072" s="5">
        <v>255.98048</v>
      </c>
      <c r="L1072" s="5">
        <v>201.39353</v>
      </c>
      <c r="M1072" s="6">
        <f t="shared" si="71"/>
        <v>-0.21324653348567824</v>
      </c>
    </row>
    <row r="1073" spans="1:13" x14ac:dyDescent="0.2">
      <c r="A1073" s="1" t="s">
        <v>22</v>
      </c>
      <c r="B1073" s="1" t="s">
        <v>82</v>
      </c>
      <c r="C1073" s="5">
        <v>0</v>
      </c>
      <c r="D1073" s="5">
        <v>0</v>
      </c>
      <c r="E1073" s="6" t="str">
        <f t="shared" si="68"/>
        <v/>
      </c>
      <c r="F1073" s="5">
        <v>0</v>
      </c>
      <c r="G1073" s="5">
        <v>0</v>
      </c>
      <c r="H1073" s="6" t="str">
        <f t="shared" si="69"/>
        <v/>
      </c>
      <c r="I1073" s="5">
        <v>0</v>
      </c>
      <c r="J1073" s="6" t="str">
        <f t="shared" si="70"/>
        <v/>
      </c>
      <c r="K1073" s="5">
        <v>0</v>
      </c>
      <c r="L1073" s="5">
        <v>5.9499999999999997E-2</v>
      </c>
      <c r="M1073" s="6" t="str">
        <f t="shared" si="71"/>
        <v/>
      </c>
    </row>
    <row r="1074" spans="1:13" x14ac:dyDescent="0.2">
      <c r="A1074" s="1" t="s">
        <v>23</v>
      </c>
      <c r="B1074" s="1" t="s">
        <v>82</v>
      </c>
      <c r="C1074" s="5">
        <v>0</v>
      </c>
      <c r="D1074" s="5">
        <v>0</v>
      </c>
      <c r="E1074" s="6" t="str">
        <f t="shared" si="68"/>
        <v/>
      </c>
      <c r="F1074" s="5">
        <v>557.46320000000003</v>
      </c>
      <c r="G1074" s="5">
        <v>113.37638</v>
      </c>
      <c r="H1074" s="6">
        <f t="shared" si="69"/>
        <v>-0.79662087111759128</v>
      </c>
      <c r="I1074" s="5">
        <v>387.08555999999999</v>
      </c>
      <c r="J1074" s="6">
        <f t="shared" si="70"/>
        <v>-0.70710253309371707</v>
      </c>
      <c r="K1074" s="5">
        <v>892.21581000000003</v>
      </c>
      <c r="L1074" s="5">
        <v>803.58275000000003</v>
      </c>
      <c r="M1074" s="6">
        <f t="shared" si="71"/>
        <v>-9.934038268162948E-2</v>
      </c>
    </row>
    <row r="1075" spans="1:13" x14ac:dyDescent="0.2">
      <c r="A1075" s="1" t="s">
        <v>24</v>
      </c>
      <c r="B1075" s="1" t="s">
        <v>82</v>
      </c>
      <c r="C1075" s="5">
        <v>0</v>
      </c>
      <c r="D1075" s="5">
        <v>0</v>
      </c>
      <c r="E1075" s="6" t="str">
        <f t="shared" si="68"/>
        <v/>
      </c>
      <c r="F1075" s="5">
        <v>2.3629600000000002</v>
      </c>
      <c r="G1075" s="5">
        <v>2.3744700000000001</v>
      </c>
      <c r="H1075" s="6">
        <f t="shared" si="69"/>
        <v>4.8710092426447194E-3</v>
      </c>
      <c r="I1075" s="5">
        <v>6.9130000000000003</v>
      </c>
      <c r="J1075" s="6">
        <f t="shared" si="70"/>
        <v>-0.6565210473021843</v>
      </c>
      <c r="K1075" s="5">
        <v>42.322719999999997</v>
      </c>
      <c r="L1075" s="5">
        <v>29.624300000000002</v>
      </c>
      <c r="M1075" s="6">
        <f t="shared" si="71"/>
        <v>-0.30003789926545354</v>
      </c>
    </row>
    <row r="1076" spans="1:13" x14ac:dyDescent="0.2">
      <c r="A1076" s="1" t="s">
        <v>25</v>
      </c>
      <c r="B1076" s="1" t="s">
        <v>82</v>
      </c>
      <c r="C1076" s="5">
        <v>0</v>
      </c>
      <c r="D1076" s="5">
        <v>0.25075999999999998</v>
      </c>
      <c r="E1076" s="6" t="str">
        <f t="shared" si="68"/>
        <v/>
      </c>
      <c r="F1076" s="5">
        <v>425.58532000000002</v>
      </c>
      <c r="G1076" s="5">
        <v>398.03143999999998</v>
      </c>
      <c r="H1076" s="6">
        <f t="shared" si="69"/>
        <v>-6.4743492562196581E-2</v>
      </c>
      <c r="I1076" s="5">
        <v>438.88229999999999</v>
      </c>
      <c r="J1076" s="6">
        <f t="shared" si="70"/>
        <v>-9.3079306228571967E-2</v>
      </c>
      <c r="K1076" s="5">
        <v>1397.8301200000001</v>
      </c>
      <c r="L1076" s="5">
        <v>1265.4204199999999</v>
      </c>
      <c r="M1076" s="6">
        <f t="shared" si="71"/>
        <v>-9.4725173041771416E-2</v>
      </c>
    </row>
    <row r="1077" spans="1:13" x14ac:dyDescent="0.2">
      <c r="A1077" s="1" t="s">
        <v>27</v>
      </c>
      <c r="B1077" s="1" t="s">
        <v>82</v>
      </c>
      <c r="C1077" s="5">
        <v>0</v>
      </c>
      <c r="D1077" s="5">
        <v>0</v>
      </c>
      <c r="E1077" s="6" t="str">
        <f t="shared" si="68"/>
        <v/>
      </c>
      <c r="F1077" s="5">
        <v>47.546509999999998</v>
      </c>
      <c r="G1077" s="5">
        <v>42.856920000000002</v>
      </c>
      <c r="H1077" s="6">
        <f t="shared" si="69"/>
        <v>-9.8631634582643346E-2</v>
      </c>
      <c r="I1077" s="5">
        <v>57.413930000000001</v>
      </c>
      <c r="J1077" s="6">
        <f t="shared" si="70"/>
        <v>-0.25354491497098353</v>
      </c>
      <c r="K1077" s="5">
        <v>266.49842000000001</v>
      </c>
      <c r="L1077" s="5">
        <v>235.5368</v>
      </c>
      <c r="M1077" s="6">
        <f t="shared" si="71"/>
        <v>-0.11617937547247004</v>
      </c>
    </row>
    <row r="1078" spans="1:13" x14ac:dyDescent="0.2">
      <c r="A1078" s="1" t="s">
        <v>28</v>
      </c>
      <c r="B1078" s="1" t="s">
        <v>82</v>
      </c>
      <c r="C1078" s="5">
        <v>0</v>
      </c>
      <c r="D1078" s="5">
        <v>0</v>
      </c>
      <c r="E1078" s="6" t="str">
        <f t="shared" si="68"/>
        <v/>
      </c>
      <c r="F1078" s="5">
        <v>0</v>
      </c>
      <c r="G1078" s="5">
        <v>0</v>
      </c>
      <c r="H1078" s="6" t="str">
        <f t="shared" si="69"/>
        <v/>
      </c>
      <c r="I1078" s="5">
        <v>0</v>
      </c>
      <c r="J1078" s="6" t="str">
        <f t="shared" si="70"/>
        <v/>
      </c>
      <c r="K1078" s="5">
        <v>0</v>
      </c>
      <c r="L1078" s="5">
        <v>0</v>
      </c>
      <c r="M1078" s="6" t="str">
        <f t="shared" si="71"/>
        <v/>
      </c>
    </row>
    <row r="1079" spans="1:13" x14ac:dyDescent="0.2">
      <c r="A1079" s="1" t="s">
        <v>29</v>
      </c>
      <c r="B1079" s="1" t="s">
        <v>82</v>
      </c>
      <c r="C1079" s="5">
        <v>0</v>
      </c>
      <c r="D1079" s="5">
        <v>0</v>
      </c>
      <c r="E1079" s="6" t="str">
        <f t="shared" si="68"/>
        <v/>
      </c>
      <c r="F1079" s="5">
        <v>0</v>
      </c>
      <c r="G1079" s="5">
        <v>0</v>
      </c>
      <c r="H1079" s="6" t="str">
        <f t="shared" si="69"/>
        <v/>
      </c>
      <c r="I1079" s="5">
        <v>0</v>
      </c>
      <c r="J1079" s="6" t="str">
        <f t="shared" si="70"/>
        <v/>
      </c>
      <c r="K1079" s="5">
        <v>27.685580000000002</v>
      </c>
      <c r="L1079" s="5">
        <v>0</v>
      </c>
      <c r="M1079" s="6">
        <f t="shared" si="71"/>
        <v>-1</v>
      </c>
    </row>
    <row r="1080" spans="1:13" x14ac:dyDescent="0.2">
      <c r="A1080" s="1" t="s">
        <v>30</v>
      </c>
      <c r="B1080" s="1" t="s">
        <v>82</v>
      </c>
      <c r="C1080" s="5">
        <v>0</v>
      </c>
      <c r="D1080" s="5">
        <v>102.65741</v>
      </c>
      <c r="E1080" s="6" t="str">
        <f t="shared" si="68"/>
        <v/>
      </c>
      <c r="F1080" s="5">
        <v>1536.28594</v>
      </c>
      <c r="G1080" s="5">
        <v>2714.2953299999999</v>
      </c>
      <c r="H1080" s="6">
        <f t="shared" si="69"/>
        <v>0.76679045178269356</v>
      </c>
      <c r="I1080" s="5">
        <v>2229.7355699999998</v>
      </c>
      <c r="J1080" s="6">
        <f t="shared" si="70"/>
        <v>0.21731714133259317</v>
      </c>
      <c r="K1080" s="5">
        <v>9577.1696499999998</v>
      </c>
      <c r="L1080" s="5">
        <v>11565.02492</v>
      </c>
      <c r="M1080" s="6">
        <f t="shared" si="71"/>
        <v>0.20756187293810746</v>
      </c>
    </row>
    <row r="1081" spans="1:13" x14ac:dyDescent="0.2">
      <c r="A1081" s="1" t="s">
        <v>35</v>
      </c>
      <c r="B1081" s="1" t="s">
        <v>82</v>
      </c>
      <c r="C1081" s="5">
        <v>0</v>
      </c>
      <c r="D1081" s="5">
        <v>0</v>
      </c>
      <c r="E1081" s="6" t="str">
        <f t="shared" si="68"/>
        <v/>
      </c>
      <c r="F1081" s="5">
        <v>0</v>
      </c>
      <c r="G1081" s="5">
        <v>0</v>
      </c>
      <c r="H1081" s="6" t="str">
        <f t="shared" si="69"/>
        <v/>
      </c>
      <c r="I1081" s="5">
        <v>138</v>
      </c>
      <c r="J1081" s="6">
        <f t="shared" si="70"/>
        <v>-1</v>
      </c>
      <c r="K1081" s="5">
        <v>1606.8</v>
      </c>
      <c r="L1081" s="5">
        <v>227.28</v>
      </c>
      <c r="M1081" s="6">
        <f t="shared" si="71"/>
        <v>-0.85855115758028377</v>
      </c>
    </row>
    <row r="1082" spans="1:13" x14ac:dyDescent="0.2">
      <c r="A1082" s="1" t="s">
        <v>31</v>
      </c>
      <c r="B1082" s="1" t="s">
        <v>82</v>
      </c>
      <c r="C1082" s="5">
        <v>8.1814099999999996</v>
      </c>
      <c r="D1082" s="5">
        <v>27.069430000000001</v>
      </c>
      <c r="E1082" s="6">
        <f t="shared" si="68"/>
        <v>2.3086509538086957</v>
      </c>
      <c r="F1082" s="5">
        <v>502.02643999999998</v>
      </c>
      <c r="G1082" s="5">
        <v>784.16552000000001</v>
      </c>
      <c r="H1082" s="6">
        <f t="shared" si="69"/>
        <v>0.56200043965811841</v>
      </c>
      <c r="I1082" s="5">
        <v>590.97238000000004</v>
      </c>
      <c r="J1082" s="6">
        <f t="shared" si="70"/>
        <v>0.32690722365062119</v>
      </c>
      <c r="K1082" s="5">
        <v>2259.30051</v>
      </c>
      <c r="L1082" s="5">
        <v>2784.4971999999998</v>
      </c>
      <c r="M1082" s="6">
        <f t="shared" si="71"/>
        <v>0.2324598643143756</v>
      </c>
    </row>
    <row r="1083" spans="1:13" x14ac:dyDescent="0.2">
      <c r="A1083" s="2" t="s">
        <v>33</v>
      </c>
      <c r="B1083" s="2" t="s">
        <v>82</v>
      </c>
      <c r="C1083" s="7">
        <v>8.1814099999999996</v>
      </c>
      <c r="D1083" s="7">
        <v>205.35798</v>
      </c>
      <c r="E1083" s="8">
        <f t="shared" si="68"/>
        <v>24.100560905760744</v>
      </c>
      <c r="F1083" s="7">
        <v>19202.779689999999</v>
      </c>
      <c r="G1083" s="7">
        <v>13418.825790000001</v>
      </c>
      <c r="H1083" s="8">
        <f t="shared" si="69"/>
        <v>-0.30120399199351533</v>
      </c>
      <c r="I1083" s="7">
        <v>9460.9725299999991</v>
      </c>
      <c r="J1083" s="8">
        <f t="shared" si="70"/>
        <v>0.41833471637825403</v>
      </c>
      <c r="K1083" s="7">
        <v>98763.575979999994</v>
      </c>
      <c r="L1083" s="7">
        <v>47479.625849999997</v>
      </c>
      <c r="M1083" s="8">
        <f t="shared" si="71"/>
        <v>-0.51925975361994992</v>
      </c>
    </row>
    <row r="1084" spans="1:13" x14ac:dyDescent="0.2">
      <c r="A1084" s="1" t="s">
        <v>7</v>
      </c>
      <c r="B1084" s="1" t="s">
        <v>83</v>
      </c>
      <c r="C1084" s="5">
        <v>0</v>
      </c>
      <c r="D1084" s="5">
        <v>0</v>
      </c>
      <c r="E1084" s="6" t="str">
        <f t="shared" si="68"/>
        <v/>
      </c>
      <c r="F1084" s="5">
        <v>0</v>
      </c>
      <c r="G1084" s="5">
        <v>0</v>
      </c>
      <c r="H1084" s="6" t="str">
        <f t="shared" si="69"/>
        <v/>
      </c>
      <c r="I1084" s="5">
        <v>0</v>
      </c>
      <c r="J1084" s="6" t="str">
        <f t="shared" si="70"/>
        <v/>
      </c>
      <c r="K1084" s="5">
        <v>10.199389999999999</v>
      </c>
      <c r="L1084" s="5">
        <v>0</v>
      </c>
      <c r="M1084" s="6">
        <f t="shared" si="71"/>
        <v>-1</v>
      </c>
    </row>
    <row r="1085" spans="1:13" x14ac:dyDescent="0.2">
      <c r="A1085" s="1" t="s">
        <v>9</v>
      </c>
      <c r="B1085" s="1" t="s">
        <v>83</v>
      </c>
      <c r="C1085" s="5">
        <v>0</v>
      </c>
      <c r="D1085" s="5">
        <v>0</v>
      </c>
      <c r="E1085" s="6" t="str">
        <f t="shared" si="68"/>
        <v/>
      </c>
      <c r="F1085" s="5">
        <v>0</v>
      </c>
      <c r="G1085" s="5">
        <v>0</v>
      </c>
      <c r="H1085" s="6" t="str">
        <f t="shared" si="69"/>
        <v/>
      </c>
      <c r="I1085" s="5">
        <v>0</v>
      </c>
      <c r="J1085" s="6" t="str">
        <f t="shared" si="70"/>
        <v/>
      </c>
      <c r="K1085" s="5">
        <v>4.0018399999999996</v>
      </c>
      <c r="L1085" s="5">
        <v>0</v>
      </c>
      <c r="M1085" s="6">
        <f t="shared" si="71"/>
        <v>-1</v>
      </c>
    </row>
    <row r="1086" spans="1:13" x14ac:dyDescent="0.2">
      <c r="A1086" s="1" t="s">
        <v>10</v>
      </c>
      <c r="B1086" s="1" t="s">
        <v>83</v>
      </c>
      <c r="C1086" s="5">
        <v>0</v>
      </c>
      <c r="D1086" s="5">
        <v>9.5365599999999997</v>
      </c>
      <c r="E1086" s="6" t="str">
        <f t="shared" si="68"/>
        <v/>
      </c>
      <c r="F1086" s="5">
        <v>858.23397999999997</v>
      </c>
      <c r="G1086" s="5">
        <v>337.98460999999998</v>
      </c>
      <c r="H1086" s="6">
        <f t="shared" si="69"/>
        <v>-0.60618593777887941</v>
      </c>
      <c r="I1086" s="5">
        <v>766.60641999999996</v>
      </c>
      <c r="J1086" s="6">
        <f t="shared" si="70"/>
        <v>-0.55911586287002391</v>
      </c>
      <c r="K1086" s="5">
        <v>3141.85754</v>
      </c>
      <c r="L1086" s="5">
        <v>2478.8085500000002</v>
      </c>
      <c r="M1086" s="6">
        <f t="shared" si="71"/>
        <v>-0.21103725473179791</v>
      </c>
    </row>
    <row r="1087" spans="1:13" x14ac:dyDescent="0.2">
      <c r="A1087" s="1" t="s">
        <v>12</v>
      </c>
      <c r="B1087" s="1" t="s">
        <v>83</v>
      </c>
      <c r="C1087" s="5">
        <v>0</v>
      </c>
      <c r="D1087" s="5">
        <v>0</v>
      </c>
      <c r="E1087" s="6" t="str">
        <f t="shared" si="68"/>
        <v/>
      </c>
      <c r="F1087" s="5">
        <v>0.03</v>
      </c>
      <c r="G1087" s="5">
        <v>7.4060000000000001E-2</v>
      </c>
      <c r="H1087" s="6">
        <f t="shared" si="69"/>
        <v>1.4686666666666666</v>
      </c>
      <c r="I1087" s="5">
        <v>0.10838</v>
      </c>
      <c r="J1087" s="6">
        <f t="shared" si="70"/>
        <v>-0.31666359106846287</v>
      </c>
      <c r="K1087" s="5">
        <v>0.27822000000000002</v>
      </c>
      <c r="L1087" s="5">
        <v>0.39163999999999999</v>
      </c>
      <c r="M1087" s="6">
        <f t="shared" si="71"/>
        <v>0.4076630005031987</v>
      </c>
    </row>
    <row r="1088" spans="1:13" x14ac:dyDescent="0.2">
      <c r="A1088" s="1" t="s">
        <v>13</v>
      </c>
      <c r="B1088" s="1" t="s">
        <v>83</v>
      </c>
      <c r="C1088" s="5">
        <v>0</v>
      </c>
      <c r="D1088" s="5">
        <v>0</v>
      </c>
      <c r="E1088" s="6" t="str">
        <f t="shared" si="68"/>
        <v/>
      </c>
      <c r="F1088" s="5">
        <v>12.2</v>
      </c>
      <c r="G1088" s="5">
        <v>0</v>
      </c>
      <c r="H1088" s="6">
        <f t="shared" si="69"/>
        <v>-1</v>
      </c>
      <c r="I1088" s="5">
        <v>0.5</v>
      </c>
      <c r="J1088" s="6">
        <f t="shared" si="70"/>
        <v>-1</v>
      </c>
      <c r="K1088" s="5">
        <v>50.567979999999999</v>
      </c>
      <c r="L1088" s="5">
        <v>10.515230000000001</v>
      </c>
      <c r="M1088" s="6">
        <f t="shared" si="71"/>
        <v>-0.79205754313302612</v>
      </c>
    </row>
    <row r="1089" spans="1:13" x14ac:dyDescent="0.2">
      <c r="A1089" s="1" t="s">
        <v>14</v>
      </c>
      <c r="B1089" s="1" t="s">
        <v>83</v>
      </c>
      <c r="C1089" s="5">
        <v>0</v>
      </c>
      <c r="D1089" s="5">
        <v>0</v>
      </c>
      <c r="E1089" s="6" t="str">
        <f t="shared" si="68"/>
        <v/>
      </c>
      <c r="F1089" s="5">
        <v>0</v>
      </c>
      <c r="G1089" s="5">
        <v>0</v>
      </c>
      <c r="H1089" s="6" t="str">
        <f t="shared" si="69"/>
        <v/>
      </c>
      <c r="I1089" s="5">
        <v>0</v>
      </c>
      <c r="J1089" s="6" t="str">
        <f t="shared" si="70"/>
        <v/>
      </c>
      <c r="K1089" s="5">
        <v>2.98231</v>
      </c>
      <c r="L1089" s="5">
        <v>6.4336599999999997</v>
      </c>
      <c r="M1089" s="6">
        <f t="shared" si="71"/>
        <v>1.1572740593700854</v>
      </c>
    </row>
    <row r="1090" spans="1:13" x14ac:dyDescent="0.2">
      <c r="A1090" s="1" t="s">
        <v>16</v>
      </c>
      <c r="B1090" s="1" t="s">
        <v>83</v>
      </c>
      <c r="C1090" s="5">
        <v>0</v>
      </c>
      <c r="D1090" s="5">
        <v>0</v>
      </c>
      <c r="E1090" s="6" t="str">
        <f t="shared" si="68"/>
        <v/>
      </c>
      <c r="F1090" s="5">
        <v>0</v>
      </c>
      <c r="G1090" s="5">
        <v>0</v>
      </c>
      <c r="H1090" s="6" t="str">
        <f t="shared" si="69"/>
        <v/>
      </c>
      <c r="I1090" s="5">
        <v>0</v>
      </c>
      <c r="J1090" s="6" t="str">
        <f t="shared" si="70"/>
        <v/>
      </c>
      <c r="K1090" s="5">
        <v>0</v>
      </c>
      <c r="L1090" s="5">
        <v>29.708020000000001</v>
      </c>
      <c r="M1090" s="6" t="str">
        <f t="shared" si="71"/>
        <v/>
      </c>
    </row>
    <row r="1091" spans="1:13" x14ac:dyDescent="0.2">
      <c r="A1091" s="1" t="s">
        <v>17</v>
      </c>
      <c r="B1091" s="1" t="s">
        <v>83</v>
      </c>
      <c r="C1091" s="5">
        <v>0</v>
      </c>
      <c r="D1091" s="5">
        <v>0</v>
      </c>
      <c r="E1091" s="6" t="str">
        <f t="shared" si="68"/>
        <v/>
      </c>
      <c r="F1091" s="5">
        <v>4.9199999999999999E-3</v>
      </c>
      <c r="G1091" s="5">
        <v>0.39006999999999997</v>
      </c>
      <c r="H1091" s="6">
        <f t="shared" si="69"/>
        <v>78.282520325203251</v>
      </c>
      <c r="I1091" s="5">
        <v>2.02508</v>
      </c>
      <c r="J1091" s="6">
        <f t="shared" si="70"/>
        <v>-0.80738044916744034</v>
      </c>
      <c r="K1091" s="5">
        <v>10.891109999999999</v>
      </c>
      <c r="L1091" s="5">
        <v>9.2563800000000001</v>
      </c>
      <c r="M1091" s="6">
        <f t="shared" si="71"/>
        <v>-0.15009764844905615</v>
      </c>
    </row>
    <row r="1092" spans="1:13" x14ac:dyDescent="0.2">
      <c r="A1092" s="1" t="s">
        <v>18</v>
      </c>
      <c r="B1092" s="1" t="s">
        <v>83</v>
      </c>
      <c r="C1092" s="5">
        <v>0</v>
      </c>
      <c r="D1092" s="5">
        <v>0</v>
      </c>
      <c r="E1092" s="6" t="str">
        <f t="shared" si="68"/>
        <v/>
      </c>
      <c r="F1092" s="5">
        <v>768.28750000000002</v>
      </c>
      <c r="G1092" s="5">
        <v>142.86375000000001</v>
      </c>
      <c r="H1092" s="6">
        <f t="shared" si="69"/>
        <v>-0.81404910271220077</v>
      </c>
      <c r="I1092" s="5">
        <v>181.20706000000001</v>
      </c>
      <c r="J1092" s="6">
        <f t="shared" si="70"/>
        <v>-0.21159942664485587</v>
      </c>
      <c r="K1092" s="5">
        <v>3244.9717799999999</v>
      </c>
      <c r="L1092" s="5">
        <v>1758.14732</v>
      </c>
      <c r="M1092" s="6">
        <f t="shared" si="71"/>
        <v>-0.45819334059046879</v>
      </c>
    </row>
    <row r="1093" spans="1:13" x14ac:dyDescent="0.2">
      <c r="A1093" s="1" t="s">
        <v>19</v>
      </c>
      <c r="B1093" s="1" t="s">
        <v>83</v>
      </c>
      <c r="C1093" s="5">
        <v>0</v>
      </c>
      <c r="D1093" s="5">
        <v>0</v>
      </c>
      <c r="E1093" s="6" t="str">
        <f t="shared" si="68"/>
        <v/>
      </c>
      <c r="F1093" s="5">
        <v>58.442950000000003</v>
      </c>
      <c r="G1093" s="5">
        <v>70.641850000000005</v>
      </c>
      <c r="H1093" s="6">
        <f t="shared" si="69"/>
        <v>0.20873176319812736</v>
      </c>
      <c r="I1093" s="5">
        <v>26.449850000000001</v>
      </c>
      <c r="J1093" s="6">
        <f t="shared" si="70"/>
        <v>1.6707845224074993</v>
      </c>
      <c r="K1093" s="5">
        <v>570.69785999999999</v>
      </c>
      <c r="L1093" s="5">
        <v>255.08278000000001</v>
      </c>
      <c r="M1093" s="6">
        <f t="shared" si="71"/>
        <v>-0.55303357892388094</v>
      </c>
    </row>
    <row r="1094" spans="1:13" x14ac:dyDescent="0.2">
      <c r="A1094" s="1" t="s">
        <v>20</v>
      </c>
      <c r="B1094" s="1" t="s">
        <v>83</v>
      </c>
      <c r="C1094" s="5">
        <v>0</v>
      </c>
      <c r="D1094" s="5">
        <v>51.459380000000003</v>
      </c>
      <c r="E1094" s="6" t="str">
        <f t="shared" si="68"/>
        <v/>
      </c>
      <c r="F1094" s="5">
        <v>4.1937699999999998</v>
      </c>
      <c r="G1094" s="5">
        <v>57.779330000000002</v>
      </c>
      <c r="H1094" s="6">
        <f t="shared" si="69"/>
        <v>12.777419839428486</v>
      </c>
      <c r="I1094" s="5">
        <v>22.979849999999999</v>
      </c>
      <c r="J1094" s="6">
        <f t="shared" si="70"/>
        <v>1.5143475697186886</v>
      </c>
      <c r="K1094" s="5">
        <v>81.836759999999998</v>
      </c>
      <c r="L1094" s="5">
        <v>163.82479000000001</v>
      </c>
      <c r="M1094" s="6">
        <f t="shared" si="71"/>
        <v>1.0018484358373914</v>
      </c>
    </row>
    <row r="1095" spans="1:13" x14ac:dyDescent="0.2">
      <c r="A1095" s="1" t="s">
        <v>21</v>
      </c>
      <c r="B1095" s="1" t="s">
        <v>83</v>
      </c>
      <c r="C1095" s="5">
        <v>0</v>
      </c>
      <c r="D1095" s="5">
        <v>0</v>
      </c>
      <c r="E1095" s="6" t="str">
        <f t="shared" si="68"/>
        <v/>
      </c>
      <c r="F1095" s="5">
        <v>17.561240000000002</v>
      </c>
      <c r="G1095" s="5">
        <v>0</v>
      </c>
      <c r="H1095" s="6">
        <f t="shared" si="69"/>
        <v>-1</v>
      </c>
      <c r="I1095" s="5">
        <v>23.507680000000001</v>
      </c>
      <c r="J1095" s="6">
        <f t="shared" si="70"/>
        <v>-1</v>
      </c>
      <c r="K1095" s="5">
        <v>106.3073</v>
      </c>
      <c r="L1095" s="5">
        <v>67.405119999999997</v>
      </c>
      <c r="M1095" s="6">
        <f t="shared" si="71"/>
        <v>-0.3659408149769583</v>
      </c>
    </row>
    <row r="1096" spans="1:13" x14ac:dyDescent="0.2">
      <c r="A1096" s="1" t="s">
        <v>22</v>
      </c>
      <c r="B1096" s="1" t="s">
        <v>83</v>
      </c>
      <c r="C1096" s="5">
        <v>0</v>
      </c>
      <c r="D1096" s="5">
        <v>0</v>
      </c>
      <c r="E1096" s="6" t="str">
        <f t="shared" si="68"/>
        <v/>
      </c>
      <c r="F1096" s="5">
        <v>73.925989999999999</v>
      </c>
      <c r="G1096" s="5">
        <v>0</v>
      </c>
      <c r="H1096" s="6">
        <f t="shared" si="69"/>
        <v>-1</v>
      </c>
      <c r="I1096" s="5">
        <v>0</v>
      </c>
      <c r="J1096" s="6" t="str">
        <f t="shared" si="70"/>
        <v/>
      </c>
      <c r="K1096" s="5">
        <v>160.97128000000001</v>
      </c>
      <c r="L1096" s="5">
        <v>4.9587700000000003</v>
      </c>
      <c r="M1096" s="6">
        <f t="shared" si="71"/>
        <v>-0.96919469112751044</v>
      </c>
    </row>
    <row r="1097" spans="1:13" x14ac:dyDescent="0.2">
      <c r="A1097" s="1" t="s">
        <v>23</v>
      </c>
      <c r="B1097" s="1" t="s">
        <v>83</v>
      </c>
      <c r="C1097" s="5">
        <v>0</v>
      </c>
      <c r="D1097" s="5">
        <v>0</v>
      </c>
      <c r="E1097" s="6" t="str">
        <f t="shared" si="68"/>
        <v/>
      </c>
      <c r="F1097" s="5">
        <v>36.864809999999999</v>
      </c>
      <c r="G1097" s="5">
        <v>190.38091</v>
      </c>
      <c r="H1097" s="6">
        <f t="shared" si="69"/>
        <v>4.1642992327913806</v>
      </c>
      <c r="I1097" s="5">
        <v>7.6300999999999997</v>
      </c>
      <c r="J1097" s="6">
        <f t="shared" si="70"/>
        <v>23.951299458722691</v>
      </c>
      <c r="K1097" s="5">
        <v>326.82767000000001</v>
      </c>
      <c r="L1097" s="5">
        <v>308.64343000000002</v>
      </c>
      <c r="M1097" s="6">
        <f t="shared" si="71"/>
        <v>-5.5638618358109015E-2</v>
      </c>
    </row>
    <row r="1098" spans="1:13" x14ac:dyDescent="0.2">
      <c r="A1098" s="1" t="s">
        <v>24</v>
      </c>
      <c r="B1098" s="1" t="s">
        <v>83</v>
      </c>
      <c r="C1098" s="5">
        <v>0</v>
      </c>
      <c r="D1098" s="5">
        <v>40.467109999999998</v>
      </c>
      <c r="E1098" s="6" t="str">
        <f t="shared" si="68"/>
        <v/>
      </c>
      <c r="F1098" s="5">
        <v>403.00520999999998</v>
      </c>
      <c r="G1098" s="5">
        <v>741.80864999999994</v>
      </c>
      <c r="H1098" s="6">
        <f t="shared" si="69"/>
        <v>0.84069245655657898</v>
      </c>
      <c r="I1098" s="5">
        <v>622.9923</v>
      </c>
      <c r="J1098" s="6">
        <f t="shared" si="70"/>
        <v>0.19071880984724832</v>
      </c>
      <c r="K1098" s="5">
        <v>2275.35817</v>
      </c>
      <c r="L1098" s="5">
        <v>2874.7577200000001</v>
      </c>
      <c r="M1098" s="6">
        <f t="shared" si="71"/>
        <v>0.26343085581115355</v>
      </c>
    </row>
    <row r="1099" spans="1:13" x14ac:dyDescent="0.2">
      <c r="A1099" s="1" t="s">
        <v>25</v>
      </c>
      <c r="B1099" s="1" t="s">
        <v>83</v>
      </c>
      <c r="C1099" s="5">
        <v>0</v>
      </c>
      <c r="D1099" s="5">
        <v>0</v>
      </c>
      <c r="E1099" s="6" t="str">
        <f t="shared" si="68"/>
        <v/>
      </c>
      <c r="F1099" s="5">
        <v>0.13569999999999999</v>
      </c>
      <c r="G1099" s="5">
        <v>0.13405</v>
      </c>
      <c r="H1099" s="6">
        <f t="shared" si="69"/>
        <v>-1.2159174649963078E-2</v>
      </c>
      <c r="I1099" s="5">
        <v>0.18440000000000001</v>
      </c>
      <c r="J1099" s="6">
        <f t="shared" si="70"/>
        <v>-0.27304772234273322</v>
      </c>
      <c r="K1099" s="5">
        <v>10.740080000000001</v>
      </c>
      <c r="L1099" s="5">
        <v>12.84906</v>
      </c>
      <c r="M1099" s="6">
        <f t="shared" si="71"/>
        <v>0.19636539020193511</v>
      </c>
    </row>
    <row r="1100" spans="1:13" x14ac:dyDescent="0.2">
      <c r="A1100" s="1" t="s">
        <v>26</v>
      </c>
      <c r="B1100" s="1" t="s">
        <v>83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0</v>
      </c>
      <c r="L1100" s="5">
        <v>0</v>
      </c>
      <c r="M1100" s="6" t="str">
        <f t="shared" si="71"/>
        <v/>
      </c>
    </row>
    <row r="1101" spans="1:13" x14ac:dyDescent="0.2">
      <c r="A1101" s="1" t="s">
        <v>27</v>
      </c>
      <c r="B1101" s="1" t="s">
        <v>83</v>
      </c>
      <c r="C1101" s="5">
        <v>0</v>
      </c>
      <c r="D1101" s="5">
        <v>370.88952</v>
      </c>
      <c r="E1101" s="6" t="str">
        <f t="shared" si="68"/>
        <v/>
      </c>
      <c r="F1101" s="5">
        <v>13754.537710000001</v>
      </c>
      <c r="G1101" s="5">
        <v>12917.552659999999</v>
      </c>
      <c r="H1101" s="6">
        <f t="shared" si="69"/>
        <v>-6.0851558056472244E-2</v>
      </c>
      <c r="I1101" s="5">
        <v>13299.54011</v>
      </c>
      <c r="J1101" s="6">
        <f t="shared" si="70"/>
        <v>-2.8721854052139895E-2</v>
      </c>
      <c r="K1101" s="5">
        <v>64829.163569999997</v>
      </c>
      <c r="L1101" s="5">
        <v>63775.248330000002</v>
      </c>
      <c r="M1101" s="6">
        <f t="shared" si="71"/>
        <v>-1.6256807615017577E-2</v>
      </c>
    </row>
    <row r="1102" spans="1:13" x14ac:dyDescent="0.2">
      <c r="A1102" s="1" t="s">
        <v>28</v>
      </c>
      <c r="B1102" s="1" t="s">
        <v>83</v>
      </c>
      <c r="C1102" s="5">
        <v>0</v>
      </c>
      <c r="D1102" s="5">
        <v>0</v>
      </c>
      <c r="E1102" s="6" t="str">
        <f t="shared" si="68"/>
        <v/>
      </c>
      <c r="F1102" s="5">
        <v>224.31479999999999</v>
      </c>
      <c r="G1102" s="5">
        <v>291.04000000000002</v>
      </c>
      <c r="H1102" s="6">
        <f t="shared" si="69"/>
        <v>0.2974623163518415</v>
      </c>
      <c r="I1102" s="5">
        <v>697.92970000000003</v>
      </c>
      <c r="J1102" s="6">
        <f t="shared" si="70"/>
        <v>-0.5829952500946729</v>
      </c>
      <c r="K1102" s="5">
        <v>389.70080000000002</v>
      </c>
      <c r="L1102" s="5">
        <v>1953.5272399999999</v>
      </c>
      <c r="M1102" s="6">
        <f t="shared" si="71"/>
        <v>4.0128899915011713</v>
      </c>
    </row>
    <row r="1103" spans="1:13" x14ac:dyDescent="0.2">
      <c r="A1103" s="1" t="s">
        <v>30</v>
      </c>
      <c r="B1103" s="1" t="s">
        <v>83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0</v>
      </c>
      <c r="L1103" s="5">
        <v>1.11388</v>
      </c>
      <c r="M1103" s="6" t="str">
        <f t="shared" si="71"/>
        <v/>
      </c>
    </row>
    <row r="1104" spans="1:13" x14ac:dyDescent="0.2">
      <c r="A1104" s="1" t="s">
        <v>31</v>
      </c>
      <c r="B1104" s="1" t="s">
        <v>83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</v>
      </c>
      <c r="H1104" s="6" t="str">
        <f t="shared" si="69"/>
        <v/>
      </c>
      <c r="I1104" s="5">
        <v>0</v>
      </c>
      <c r="J1104" s="6" t="str">
        <f t="shared" si="70"/>
        <v/>
      </c>
      <c r="K1104" s="5">
        <v>69.189170000000004</v>
      </c>
      <c r="L1104" s="5">
        <v>19.623889999999999</v>
      </c>
      <c r="M1104" s="6">
        <f t="shared" si="71"/>
        <v>-0.71637338618168134</v>
      </c>
    </row>
    <row r="1105" spans="1:13" x14ac:dyDescent="0.2">
      <c r="A1105" s="1" t="s">
        <v>32</v>
      </c>
      <c r="B1105" s="1" t="s">
        <v>83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0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26.624009999999998</v>
      </c>
      <c r="L1105" s="5">
        <v>0</v>
      </c>
      <c r="M1105" s="6">
        <f t="shared" si="71"/>
        <v>-1</v>
      </c>
    </row>
    <row r="1106" spans="1:13" x14ac:dyDescent="0.2">
      <c r="A1106" s="2" t="s">
        <v>33</v>
      </c>
      <c r="B1106" s="2" t="s">
        <v>83</v>
      </c>
      <c r="C1106" s="7">
        <v>0</v>
      </c>
      <c r="D1106" s="7">
        <v>472.35257000000001</v>
      </c>
      <c r="E1106" s="8" t="str">
        <f t="shared" si="68"/>
        <v/>
      </c>
      <c r="F1106" s="7">
        <v>16211.738579999999</v>
      </c>
      <c r="G1106" s="7">
        <v>14750.649939999999</v>
      </c>
      <c r="H1106" s="8">
        <f t="shared" si="69"/>
        <v>-9.0125351626537231E-2</v>
      </c>
      <c r="I1106" s="7">
        <v>15651.66093</v>
      </c>
      <c r="J1106" s="8">
        <f t="shared" si="70"/>
        <v>-5.7566477706720964E-2</v>
      </c>
      <c r="K1106" s="7">
        <v>75313.166840000005</v>
      </c>
      <c r="L1106" s="7">
        <v>73730.295809999996</v>
      </c>
      <c r="M1106" s="8">
        <f t="shared" si="71"/>
        <v>-2.1017188579558144E-2</v>
      </c>
    </row>
    <row r="1107" spans="1:13" x14ac:dyDescent="0.2">
      <c r="A1107" s="1" t="s">
        <v>7</v>
      </c>
      <c r="B1107" s="1" t="s">
        <v>84</v>
      </c>
      <c r="C1107" s="5">
        <v>0</v>
      </c>
      <c r="D1107" s="5">
        <v>0</v>
      </c>
      <c r="E1107" s="6" t="str">
        <f t="shared" si="68"/>
        <v/>
      </c>
      <c r="F1107" s="5">
        <v>19.896139999999999</v>
      </c>
      <c r="G1107" s="5">
        <v>1.6186799999999999</v>
      </c>
      <c r="H1107" s="6">
        <f t="shared" si="69"/>
        <v>-0.9186435157774322</v>
      </c>
      <c r="I1107" s="5">
        <v>53.978270000000002</v>
      </c>
      <c r="J1107" s="6">
        <f t="shared" si="70"/>
        <v>-0.97001237720290034</v>
      </c>
      <c r="K1107" s="5">
        <v>203.65983</v>
      </c>
      <c r="L1107" s="5">
        <v>161.03904</v>
      </c>
      <c r="M1107" s="6">
        <f t="shared" si="71"/>
        <v>-0.2092744062488906</v>
      </c>
    </row>
    <row r="1108" spans="1:13" x14ac:dyDescent="0.2">
      <c r="A1108" s="1" t="s">
        <v>9</v>
      </c>
      <c r="B1108" s="1" t="s">
        <v>84</v>
      </c>
      <c r="C1108" s="5">
        <v>0</v>
      </c>
      <c r="D1108" s="5">
        <v>43.423540000000003</v>
      </c>
      <c r="E1108" s="6" t="str">
        <f t="shared" si="68"/>
        <v/>
      </c>
      <c r="F1108" s="5">
        <v>1576.87274</v>
      </c>
      <c r="G1108" s="5">
        <v>3099.7207800000001</v>
      </c>
      <c r="H1108" s="6">
        <f t="shared" si="69"/>
        <v>0.96573934051266552</v>
      </c>
      <c r="I1108" s="5">
        <v>581.28660000000002</v>
      </c>
      <c r="J1108" s="6">
        <f t="shared" si="70"/>
        <v>4.3325171782731617</v>
      </c>
      <c r="K1108" s="5">
        <v>4800.7795699999997</v>
      </c>
      <c r="L1108" s="5">
        <v>8690.3424500000001</v>
      </c>
      <c r="M1108" s="6">
        <f t="shared" si="71"/>
        <v>0.81019401605227226</v>
      </c>
    </row>
    <row r="1109" spans="1:13" x14ac:dyDescent="0.2">
      <c r="A1109" s="1" t="s">
        <v>10</v>
      </c>
      <c r="B1109" s="1" t="s">
        <v>84</v>
      </c>
      <c r="C1109" s="5">
        <v>0</v>
      </c>
      <c r="D1109" s="5">
        <v>327.28525999999999</v>
      </c>
      <c r="E1109" s="6" t="str">
        <f t="shared" si="68"/>
        <v/>
      </c>
      <c r="F1109" s="5">
        <v>8987.5025999999998</v>
      </c>
      <c r="G1109" s="5">
        <v>5272.7384400000001</v>
      </c>
      <c r="H1109" s="6">
        <f t="shared" si="69"/>
        <v>-0.41332551714644283</v>
      </c>
      <c r="I1109" s="5">
        <v>5289.3284199999998</v>
      </c>
      <c r="J1109" s="6">
        <f t="shared" si="70"/>
        <v>-3.1365002667010922E-3</v>
      </c>
      <c r="K1109" s="5">
        <v>42713.28789</v>
      </c>
      <c r="L1109" s="5">
        <v>38701.708839999999</v>
      </c>
      <c r="M1109" s="6">
        <f t="shared" si="71"/>
        <v>-9.3918760371036414E-2</v>
      </c>
    </row>
    <row r="1110" spans="1:13" x14ac:dyDescent="0.2">
      <c r="A1110" s="1" t="s">
        <v>11</v>
      </c>
      <c r="B1110" s="1" t="s">
        <v>84</v>
      </c>
      <c r="C1110" s="5">
        <v>0</v>
      </c>
      <c r="D1110" s="5">
        <v>0</v>
      </c>
      <c r="E1110" s="6" t="str">
        <f t="shared" si="68"/>
        <v/>
      </c>
      <c r="F1110" s="5">
        <v>58.051259999999999</v>
      </c>
      <c r="G1110" s="5">
        <v>3</v>
      </c>
      <c r="H1110" s="6">
        <f t="shared" si="69"/>
        <v>-0.94832153513980577</v>
      </c>
      <c r="I1110" s="5">
        <v>0</v>
      </c>
      <c r="J1110" s="6" t="str">
        <f t="shared" si="70"/>
        <v/>
      </c>
      <c r="K1110" s="5">
        <v>101.65683</v>
      </c>
      <c r="L1110" s="5">
        <v>10.76005</v>
      </c>
      <c r="M1110" s="6">
        <f t="shared" si="71"/>
        <v>-0.89415320151139865</v>
      </c>
    </row>
    <row r="1111" spans="1:13" x14ac:dyDescent="0.2">
      <c r="A1111" s="1" t="s">
        <v>12</v>
      </c>
      <c r="B1111" s="1" t="s">
        <v>84</v>
      </c>
      <c r="C1111" s="5">
        <v>0</v>
      </c>
      <c r="D1111" s="5">
        <v>0</v>
      </c>
      <c r="E1111" s="6" t="str">
        <f t="shared" si="68"/>
        <v/>
      </c>
      <c r="F1111" s="5">
        <v>0.50275000000000003</v>
      </c>
      <c r="G1111" s="5">
        <v>0.96</v>
      </c>
      <c r="H1111" s="6">
        <f t="shared" si="69"/>
        <v>0.90949776230730972</v>
      </c>
      <c r="I1111" s="5">
        <v>0</v>
      </c>
      <c r="J1111" s="6" t="str">
        <f t="shared" si="70"/>
        <v/>
      </c>
      <c r="K1111" s="5">
        <v>0.50275000000000003</v>
      </c>
      <c r="L1111" s="5">
        <v>2.90849</v>
      </c>
      <c r="M1111" s="6">
        <f t="shared" si="71"/>
        <v>4.7851616111387365</v>
      </c>
    </row>
    <row r="1112" spans="1:13" x14ac:dyDescent="0.2">
      <c r="A1112" s="1" t="s">
        <v>13</v>
      </c>
      <c r="B1112" s="1" t="s">
        <v>84</v>
      </c>
      <c r="C1112" s="5">
        <v>0</v>
      </c>
      <c r="D1112" s="5">
        <v>0</v>
      </c>
      <c r="E1112" s="6" t="str">
        <f t="shared" si="68"/>
        <v/>
      </c>
      <c r="F1112" s="5">
        <v>39.654670000000003</v>
      </c>
      <c r="G1112" s="5">
        <v>0</v>
      </c>
      <c r="H1112" s="6">
        <f t="shared" si="69"/>
        <v>-1</v>
      </c>
      <c r="I1112" s="5">
        <v>1.875</v>
      </c>
      <c r="J1112" s="6">
        <f t="shared" si="70"/>
        <v>-1</v>
      </c>
      <c r="K1112" s="5">
        <v>124.43805999999999</v>
      </c>
      <c r="L1112" s="5">
        <v>12.887980000000001</v>
      </c>
      <c r="M1112" s="6">
        <f t="shared" si="71"/>
        <v>-0.896430561517915</v>
      </c>
    </row>
    <row r="1113" spans="1:13" x14ac:dyDescent="0.2">
      <c r="A1113" s="1" t="s">
        <v>14</v>
      </c>
      <c r="B1113" s="1" t="s">
        <v>84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0</v>
      </c>
      <c r="H1113" s="6" t="str">
        <f t="shared" si="69"/>
        <v/>
      </c>
      <c r="I1113" s="5">
        <v>0</v>
      </c>
      <c r="J1113" s="6" t="str">
        <f t="shared" si="70"/>
        <v/>
      </c>
      <c r="K1113" s="5">
        <v>0</v>
      </c>
      <c r="L1113" s="5">
        <v>0</v>
      </c>
      <c r="M1113" s="6" t="str">
        <f t="shared" si="71"/>
        <v/>
      </c>
    </row>
    <row r="1114" spans="1:13" x14ac:dyDescent="0.2">
      <c r="A1114" s="1" t="s">
        <v>16</v>
      </c>
      <c r="B1114" s="1" t="s">
        <v>84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0</v>
      </c>
      <c r="H1114" s="6" t="str">
        <f t="shared" si="69"/>
        <v/>
      </c>
      <c r="I1114" s="5">
        <v>0</v>
      </c>
      <c r="J1114" s="6" t="str">
        <f t="shared" si="70"/>
        <v/>
      </c>
      <c r="K1114" s="5">
        <v>0</v>
      </c>
      <c r="L1114" s="5">
        <v>0</v>
      </c>
      <c r="M1114" s="6" t="str">
        <f t="shared" si="71"/>
        <v/>
      </c>
    </row>
    <row r="1115" spans="1:13" x14ac:dyDescent="0.2">
      <c r="A1115" s="1" t="s">
        <v>17</v>
      </c>
      <c r="B1115" s="1" t="s">
        <v>84</v>
      </c>
      <c r="C1115" s="5">
        <v>0</v>
      </c>
      <c r="D1115" s="5">
        <v>10.04768</v>
      </c>
      <c r="E1115" s="6" t="str">
        <f t="shared" si="68"/>
        <v/>
      </c>
      <c r="F1115" s="5">
        <v>3521.8306499999999</v>
      </c>
      <c r="G1115" s="5">
        <v>4631.9862599999997</v>
      </c>
      <c r="H1115" s="6">
        <f t="shared" si="69"/>
        <v>0.31522117907628511</v>
      </c>
      <c r="I1115" s="5">
        <v>5037.7247900000002</v>
      </c>
      <c r="J1115" s="6">
        <f t="shared" si="70"/>
        <v>-8.0540034819964967E-2</v>
      </c>
      <c r="K1115" s="5">
        <v>20153.210149999999</v>
      </c>
      <c r="L1115" s="5">
        <v>25043.432560000001</v>
      </c>
      <c r="M1115" s="6">
        <f t="shared" si="71"/>
        <v>0.24265228088240831</v>
      </c>
    </row>
    <row r="1116" spans="1:13" x14ac:dyDescent="0.2">
      <c r="A1116" s="1" t="s">
        <v>18</v>
      </c>
      <c r="B1116" s="1" t="s">
        <v>84</v>
      </c>
      <c r="C1116" s="5">
        <v>0</v>
      </c>
      <c r="D1116" s="5">
        <v>38.350999999999999</v>
      </c>
      <c r="E1116" s="6" t="str">
        <f t="shared" si="68"/>
        <v/>
      </c>
      <c r="F1116" s="5">
        <v>1574.95117</v>
      </c>
      <c r="G1116" s="5">
        <v>1317.4424899999999</v>
      </c>
      <c r="H1116" s="6">
        <f t="shared" si="69"/>
        <v>-0.16350264370418555</v>
      </c>
      <c r="I1116" s="5">
        <v>2530.6307000000002</v>
      </c>
      <c r="J1116" s="6">
        <f t="shared" si="70"/>
        <v>-0.47940152231615629</v>
      </c>
      <c r="K1116" s="5">
        <v>9436.83626</v>
      </c>
      <c r="L1116" s="5">
        <v>12362.081889999999</v>
      </c>
      <c r="M1116" s="6">
        <f t="shared" si="71"/>
        <v>0.30998160288096388</v>
      </c>
    </row>
    <row r="1117" spans="1:13" x14ac:dyDescent="0.2">
      <c r="A1117" s="1" t="s">
        <v>19</v>
      </c>
      <c r="B1117" s="1" t="s">
        <v>84</v>
      </c>
      <c r="C1117" s="5">
        <v>0</v>
      </c>
      <c r="D1117" s="5">
        <v>726.63840000000005</v>
      </c>
      <c r="E1117" s="6" t="str">
        <f t="shared" si="68"/>
        <v/>
      </c>
      <c r="F1117" s="5">
        <v>381.44301999999999</v>
      </c>
      <c r="G1117" s="5">
        <v>1156.9960799999999</v>
      </c>
      <c r="H1117" s="6">
        <f t="shared" si="69"/>
        <v>2.0332081578003445</v>
      </c>
      <c r="I1117" s="5">
        <v>980.29751999999996</v>
      </c>
      <c r="J1117" s="6">
        <f t="shared" si="70"/>
        <v>0.18024993065370598</v>
      </c>
      <c r="K1117" s="5">
        <v>1898.1974299999999</v>
      </c>
      <c r="L1117" s="5">
        <v>3608.4327400000002</v>
      </c>
      <c r="M1117" s="6">
        <f t="shared" si="71"/>
        <v>0.90097862475769985</v>
      </c>
    </row>
    <row r="1118" spans="1:13" x14ac:dyDescent="0.2">
      <c r="A1118" s="1" t="s">
        <v>20</v>
      </c>
      <c r="B1118" s="1" t="s">
        <v>84</v>
      </c>
      <c r="C1118" s="5">
        <v>0</v>
      </c>
      <c r="D1118" s="5">
        <v>237.55430999999999</v>
      </c>
      <c r="E1118" s="6" t="str">
        <f t="shared" si="68"/>
        <v/>
      </c>
      <c r="F1118" s="5">
        <v>732.66211999999996</v>
      </c>
      <c r="G1118" s="5">
        <v>930.17692999999997</v>
      </c>
      <c r="H1118" s="6">
        <f t="shared" si="69"/>
        <v>0.26958512608786167</v>
      </c>
      <c r="I1118" s="5">
        <v>967.3048</v>
      </c>
      <c r="J1118" s="6">
        <f t="shared" si="70"/>
        <v>-3.8382803434863555E-2</v>
      </c>
      <c r="K1118" s="5">
        <v>3359.9207000000001</v>
      </c>
      <c r="L1118" s="5">
        <v>3400.6627100000001</v>
      </c>
      <c r="M1118" s="6">
        <f t="shared" si="71"/>
        <v>1.2125884399593057E-2</v>
      </c>
    </row>
    <row r="1119" spans="1:13" x14ac:dyDescent="0.2">
      <c r="A1119" s="1" t="s">
        <v>21</v>
      </c>
      <c r="B1119" s="1" t="s">
        <v>84</v>
      </c>
      <c r="C1119" s="5">
        <v>0</v>
      </c>
      <c r="D1119" s="5">
        <v>0</v>
      </c>
      <c r="E1119" s="6" t="str">
        <f t="shared" si="68"/>
        <v/>
      </c>
      <c r="F1119" s="5">
        <v>5.5057900000000002</v>
      </c>
      <c r="G1119" s="5">
        <v>0</v>
      </c>
      <c r="H1119" s="6">
        <f t="shared" si="69"/>
        <v>-1</v>
      </c>
      <c r="I1119" s="5">
        <v>3.7490000000000001</v>
      </c>
      <c r="J1119" s="6">
        <f t="shared" si="70"/>
        <v>-1</v>
      </c>
      <c r="K1119" s="5">
        <v>24.48057</v>
      </c>
      <c r="L1119" s="5">
        <v>21.154520000000002</v>
      </c>
      <c r="M1119" s="6">
        <f t="shared" si="71"/>
        <v>-0.13586489203478513</v>
      </c>
    </row>
    <row r="1120" spans="1:13" x14ac:dyDescent="0.2">
      <c r="A1120" s="1" t="s">
        <v>22</v>
      </c>
      <c r="B1120" s="1" t="s">
        <v>84</v>
      </c>
      <c r="C1120" s="5">
        <v>0</v>
      </c>
      <c r="D1120" s="5">
        <v>0</v>
      </c>
      <c r="E1120" s="6" t="str">
        <f t="shared" si="68"/>
        <v/>
      </c>
      <c r="F1120" s="5">
        <v>59.343519999999998</v>
      </c>
      <c r="G1120" s="5">
        <v>111.71253</v>
      </c>
      <c r="H1120" s="6">
        <f t="shared" si="69"/>
        <v>0.88247225644855587</v>
      </c>
      <c r="I1120" s="5">
        <v>133.57624999999999</v>
      </c>
      <c r="J1120" s="6">
        <f t="shared" si="70"/>
        <v>-0.16367969605375199</v>
      </c>
      <c r="K1120" s="5">
        <v>128.45644999999999</v>
      </c>
      <c r="L1120" s="5">
        <v>509.82562999999999</v>
      </c>
      <c r="M1120" s="6">
        <f t="shared" si="71"/>
        <v>2.9688597186050218</v>
      </c>
    </row>
    <row r="1121" spans="1:13" x14ac:dyDescent="0.2">
      <c r="A1121" s="1" t="s">
        <v>23</v>
      </c>
      <c r="B1121" s="1" t="s">
        <v>84</v>
      </c>
      <c r="C1121" s="5">
        <v>0</v>
      </c>
      <c r="D1121" s="5">
        <v>36.552</v>
      </c>
      <c r="E1121" s="6" t="str">
        <f t="shared" ref="E1121:E1181" si="72">IF(C1121=0,"",(D1121/C1121-1))</f>
        <v/>
      </c>
      <c r="F1121" s="5">
        <v>164.83842999999999</v>
      </c>
      <c r="G1121" s="5">
        <v>175.12432000000001</v>
      </c>
      <c r="H1121" s="6">
        <f t="shared" ref="H1121:H1181" si="73">IF(F1121=0,"",(G1121/F1121-1))</f>
        <v>6.2399829942568763E-2</v>
      </c>
      <c r="I1121" s="5">
        <v>229.06947</v>
      </c>
      <c r="J1121" s="6">
        <f t="shared" ref="J1121:J1181" si="74">IF(I1121=0,"",(G1121/I1121-1))</f>
        <v>-0.23549689969597432</v>
      </c>
      <c r="K1121" s="5">
        <v>2183.36823</v>
      </c>
      <c r="L1121" s="5">
        <v>929.25067000000001</v>
      </c>
      <c r="M1121" s="6">
        <f t="shared" ref="M1121:M1181" si="75">IF(K1121=0,"",(L1121/K1121-1))</f>
        <v>-0.57439580862638095</v>
      </c>
    </row>
    <row r="1122" spans="1:13" x14ac:dyDescent="0.2">
      <c r="A1122" s="1" t="s">
        <v>24</v>
      </c>
      <c r="B1122" s="1" t="s">
        <v>84</v>
      </c>
      <c r="C1122" s="5">
        <v>0</v>
      </c>
      <c r="D1122" s="5">
        <v>0</v>
      </c>
      <c r="E1122" s="6" t="str">
        <f t="shared" si="72"/>
        <v/>
      </c>
      <c r="F1122" s="5">
        <v>15.99335</v>
      </c>
      <c r="G1122" s="5">
        <v>43.347099999999998</v>
      </c>
      <c r="H1122" s="6">
        <f t="shared" si="73"/>
        <v>1.7103202268442819</v>
      </c>
      <c r="I1122" s="5">
        <v>67.316580000000002</v>
      </c>
      <c r="J1122" s="6">
        <f t="shared" si="74"/>
        <v>-0.35607097092573636</v>
      </c>
      <c r="K1122" s="5">
        <v>61.435960000000001</v>
      </c>
      <c r="L1122" s="5">
        <v>146.15343999999999</v>
      </c>
      <c r="M1122" s="6">
        <f t="shared" si="75"/>
        <v>1.3789559079080069</v>
      </c>
    </row>
    <row r="1123" spans="1:13" x14ac:dyDescent="0.2">
      <c r="A1123" s="1" t="s">
        <v>25</v>
      </c>
      <c r="B1123" s="1" t="s">
        <v>84</v>
      </c>
      <c r="C1123" s="5">
        <v>0</v>
      </c>
      <c r="D1123" s="5">
        <v>1.2749999999999999</v>
      </c>
      <c r="E1123" s="6" t="str">
        <f t="shared" si="72"/>
        <v/>
      </c>
      <c r="F1123" s="5">
        <v>2757.11706</v>
      </c>
      <c r="G1123" s="5">
        <v>3872.23693</v>
      </c>
      <c r="H1123" s="6">
        <f t="shared" si="73"/>
        <v>0.40445140548366854</v>
      </c>
      <c r="I1123" s="5">
        <v>3827.79268</v>
      </c>
      <c r="J1123" s="6">
        <f t="shared" si="74"/>
        <v>1.1610934477255919E-2</v>
      </c>
      <c r="K1123" s="5">
        <v>11852.565850000001</v>
      </c>
      <c r="L1123" s="5">
        <v>16802.3259</v>
      </c>
      <c r="M1123" s="6">
        <f t="shared" si="75"/>
        <v>0.41761084584060737</v>
      </c>
    </row>
    <row r="1124" spans="1:13" x14ac:dyDescent="0.2">
      <c r="A1124" s="1" t="s">
        <v>26</v>
      </c>
      <c r="B1124" s="1" t="s">
        <v>84</v>
      </c>
      <c r="C1124" s="5">
        <v>0</v>
      </c>
      <c r="D1124" s="5">
        <v>0</v>
      </c>
      <c r="E1124" s="6" t="str">
        <f t="shared" si="72"/>
        <v/>
      </c>
      <c r="F1124" s="5">
        <v>74.89913</v>
      </c>
      <c r="G1124" s="5">
        <v>0</v>
      </c>
      <c r="H1124" s="6">
        <f t="shared" si="73"/>
        <v>-1</v>
      </c>
      <c r="I1124" s="5">
        <v>0</v>
      </c>
      <c r="J1124" s="6" t="str">
        <f t="shared" si="74"/>
        <v/>
      </c>
      <c r="K1124" s="5">
        <v>673.21605999999997</v>
      </c>
      <c r="L1124" s="5">
        <v>171.9025</v>
      </c>
      <c r="M1124" s="6">
        <f t="shared" si="75"/>
        <v>-0.74465478437932686</v>
      </c>
    </row>
    <row r="1125" spans="1:13" x14ac:dyDescent="0.2">
      <c r="A1125" s="1" t="s">
        <v>27</v>
      </c>
      <c r="B1125" s="1" t="s">
        <v>84</v>
      </c>
      <c r="C1125" s="5">
        <v>0</v>
      </c>
      <c r="D1125" s="5">
        <v>0</v>
      </c>
      <c r="E1125" s="6" t="str">
        <f t="shared" si="72"/>
        <v/>
      </c>
      <c r="F1125" s="5">
        <v>0.70665</v>
      </c>
      <c r="G1125" s="5">
        <v>0</v>
      </c>
      <c r="H1125" s="6">
        <f t="shared" si="73"/>
        <v>-1</v>
      </c>
      <c r="I1125" s="5">
        <v>0</v>
      </c>
      <c r="J1125" s="6" t="str">
        <f t="shared" si="74"/>
        <v/>
      </c>
      <c r="K1125" s="5">
        <v>0.71765000000000001</v>
      </c>
      <c r="L1125" s="5">
        <v>0</v>
      </c>
      <c r="M1125" s="6">
        <f t="shared" si="75"/>
        <v>-1</v>
      </c>
    </row>
    <row r="1126" spans="1:13" x14ac:dyDescent="0.2">
      <c r="A1126" s="1" t="s">
        <v>28</v>
      </c>
      <c r="B1126" s="1" t="s">
        <v>84</v>
      </c>
      <c r="C1126" s="5">
        <v>0</v>
      </c>
      <c r="D1126" s="5">
        <v>0</v>
      </c>
      <c r="E1126" s="6" t="str">
        <f t="shared" si="72"/>
        <v/>
      </c>
      <c r="F1126" s="5">
        <v>1.9149099999999999</v>
      </c>
      <c r="G1126" s="5">
        <v>5.1427199999999997</v>
      </c>
      <c r="H1126" s="6">
        <f t="shared" si="73"/>
        <v>1.6856196896982105</v>
      </c>
      <c r="I1126" s="5">
        <v>1.9476</v>
      </c>
      <c r="J1126" s="6">
        <f t="shared" si="74"/>
        <v>1.6405422057917436</v>
      </c>
      <c r="K1126" s="5">
        <v>11.025359999999999</v>
      </c>
      <c r="L1126" s="5">
        <v>47.868079999999999</v>
      </c>
      <c r="M1126" s="6">
        <f t="shared" si="75"/>
        <v>3.3416341960716025</v>
      </c>
    </row>
    <row r="1127" spans="1:13" x14ac:dyDescent="0.2">
      <c r="A1127" s="1" t="s">
        <v>30</v>
      </c>
      <c r="B1127" s="1" t="s">
        <v>84</v>
      </c>
      <c r="C1127" s="5">
        <v>0</v>
      </c>
      <c r="D1127" s="5">
        <v>1839.92082</v>
      </c>
      <c r="E1127" s="6" t="str">
        <f t="shared" si="72"/>
        <v/>
      </c>
      <c r="F1127" s="5">
        <v>47048.680370000002</v>
      </c>
      <c r="G1127" s="5">
        <v>53205.814279999999</v>
      </c>
      <c r="H1127" s="6">
        <f t="shared" si="73"/>
        <v>0.13086730300571858</v>
      </c>
      <c r="I1127" s="5">
        <v>48810.71026</v>
      </c>
      <c r="J1127" s="6">
        <f t="shared" si="74"/>
        <v>9.0043844815791418E-2</v>
      </c>
      <c r="K1127" s="5">
        <v>226529.34153999999</v>
      </c>
      <c r="L1127" s="5">
        <v>246123.88615000001</v>
      </c>
      <c r="M1127" s="6">
        <f t="shared" si="75"/>
        <v>8.6498925378900804E-2</v>
      </c>
    </row>
    <row r="1128" spans="1:13" x14ac:dyDescent="0.2">
      <c r="A1128" s="1" t="s">
        <v>31</v>
      </c>
      <c r="B1128" s="1" t="s">
        <v>84</v>
      </c>
      <c r="C1128" s="5">
        <v>0</v>
      </c>
      <c r="D1128" s="5">
        <v>0</v>
      </c>
      <c r="E1128" s="6" t="str">
        <f t="shared" si="72"/>
        <v/>
      </c>
      <c r="F1128" s="5">
        <v>0</v>
      </c>
      <c r="G1128" s="5">
        <v>0</v>
      </c>
      <c r="H1128" s="6" t="str">
        <f t="shared" si="73"/>
        <v/>
      </c>
      <c r="I1128" s="5">
        <v>1.6430400000000001</v>
      </c>
      <c r="J1128" s="6">
        <f t="shared" si="74"/>
        <v>-1</v>
      </c>
      <c r="K1128" s="5">
        <v>0</v>
      </c>
      <c r="L1128" s="5">
        <v>6.9463999999999997</v>
      </c>
      <c r="M1128" s="6" t="str">
        <f t="shared" si="75"/>
        <v/>
      </c>
    </row>
    <row r="1129" spans="1:13" x14ac:dyDescent="0.2">
      <c r="A1129" s="2" t="s">
        <v>33</v>
      </c>
      <c r="B1129" s="2" t="s">
        <v>84</v>
      </c>
      <c r="C1129" s="7">
        <v>0</v>
      </c>
      <c r="D1129" s="7">
        <v>3261.04801</v>
      </c>
      <c r="E1129" s="8" t="str">
        <f t="shared" si="72"/>
        <v/>
      </c>
      <c r="F1129" s="7">
        <v>67078.593670000002</v>
      </c>
      <c r="G1129" s="7">
        <v>73828.017540000001</v>
      </c>
      <c r="H1129" s="8">
        <f t="shared" si="73"/>
        <v>0.10061963885534753</v>
      </c>
      <c r="I1129" s="7">
        <v>68594.196739999999</v>
      </c>
      <c r="J1129" s="8">
        <f t="shared" si="74"/>
        <v>7.6301218597811138E-2</v>
      </c>
      <c r="K1129" s="7">
        <v>324551.87433999998</v>
      </c>
      <c r="L1129" s="7">
        <v>357048.40671000001</v>
      </c>
      <c r="M1129" s="8">
        <f t="shared" si="75"/>
        <v>0.1001273908403213</v>
      </c>
    </row>
    <row r="1130" spans="1:13" x14ac:dyDescent="0.2">
      <c r="A1130" s="1" t="s">
        <v>7</v>
      </c>
      <c r="B1130" s="1" t="s">
        <v>85</v>
      </c>
      <c r="C1130" s="5">
        <v>0</v>
      </c>
      <c r="D1130" s="5">
        <v>884.90332999999998</v>
      </c>
      <c r="E1130" s="6" t="str">
        <f t="shared" si="72"/>
        <v/>
      </c>
      <c r="F1130" s="5">
        <v>32423.753809999998</v>
      </c>
      <c r="G1130" s="5">
        <v>25574.659879999999</v>
      </c>
      <c r="H1130" s="6">
        <f t="shared" si="73"/>
        <v>-0.21123692124406734</v>
      </c>
      <c r="I1130" s="5">
        <v>20576.870350000001</v>
      </c>
      <c r="J1130" s="6">
        <f t="shared" si="74"/>
        <v>0.24288385186817285</v>
      </c>
      <c r="K1130" s="5">
        <v>160985.24638999999</v>
      </c>
      <c r="L1130" s="5">
        <v>114066.71165</v>
      </c>
      <c r="M1130" s="6">
        <f t="shared" si="75"/>
        <v>-0.29144617778411808</v>
      </c>
    </row>
    <row r="1131" spans="1:13" x14ac:dyDescent="0.2">
      <c r="A1131" s="1" t="s">
        <v>9</v>
      </c>
      <c r="B1131" s="1" t="s">
        <v>85</v>
      </c>
      <c r="C1131" s="5">
        <v>0</v>
      </c>
      <c r="D1131" s="5">
        <v>312.85595999999998</v>
      </c>
      <c r="E1131" s="6" t="str">
        <f t="shared" si="72"/>
        <v/>
      </c>
      <c r="F1131" s="5">
        <v>7638.3947699999999</v>
      </c>
      <c r="G1131" s="5">
        <v>9944.3468900000007</v>
      </c>
      <c r="H1131" s="6">
        <f t="shared" si="73"/>
        <v>0.3018896233350874</v>
      </c>
      <c r="I1131" s="5">
        <v>10938.31198</v>
      </c>
      <c r="J1131" s="6">
        <f t="shared" si="74"/>
        <v>-9.0870062201315993E-2</v>
      </c>
      <c r="K1131" s="5">
        <v>25610.92743</v>
      </c>
      <c r="L1131" s="5">
        <v>42453.238839999998</v>
      </c>
      <c r="M1131" s="6">
        <f t="shared" si="75"/>
        <v>0.65762208166937897</v>
      </c>
    </row>
    <row r="1132" spans="1:13" x14ac:dyDescent="0.2">
      <c r="A1132" s="1" t="s">
        <v>10</v>
      </c>
      <c r="B1132" s="1" t="s">
        <v>85</v>
      </c>
      <c r="C1132" s="5">
        <v>0</v>
      </c>
      <c r="D1132" s="5">
        <v>2939.65022</v>
      </c>
      <c r="E1132" s="6" t="str">
        <f t="shared" si="72"/>
        <v/>
      </c>
      <c r="F1132" s="5">
        <v>50774.579380000003</v>
      </c>
      <c r="G1132" s="5">
        <v>50105.270960000002</v>
      </c>
      <c r="H1132" s="6">
        <f t="shared" si="73"/>
        <v>-1.3181958928519255E-2</v>
      </c>
      <c r="I1132" s="5">
        <v>51386.461049999998</v>
      </c>
      <c r="J1132" s="6">
        <f t="shared" si="74"/>
        <v>-2.4932444535407328E-2</v>
      </c>
      <c r="K1132" s="5">
        <v>253306.50948000001</v>
      </c>
      <c r="L1132" s="5">
        <v>244382.7702</v>
      </c>
      <c r="M1132" s="6">
        <f t="shared" si="75"/>
        <v>-3.5229016807815539E-2</v>
      </c>
    </row>
    <row r="1133" spans="1:13" x14ac:dyDescent="0.2">
      <c r="A1133" s="1" t="s">
        <v>11</v>
      </c>
      <c r="B1133" s="1" t="s">
        <v>85</v>
      </c>
      <c r="C1133" s="5">
        <v>0</v>
      </c>
      <c r="D1133" s="5">
        <v>31.595099999999999</v>
      </c>
      <c r="E1133" s="6" t="str">
        <f t="shared" si="72"/>
        <v/>
      </c>
      <c r="F1133" s="5">
        <v>38.642449999999997</v>
      </c>
      <c r="G1133" s="5">
        <v>59.565759999999997</v>
      </c>
      <c r="H1133" s="6">
        <f t="shared" si="73"/>
        <v>0.54145919836863343</v>
      </c>
      <c r="I1133" s="5">
        <v>64.978579999999994</v>
      </c>
      <c r="J1133" s="6">
        <f t="shared" si="74"/>
        <v>-8.330160492888572E-2</v>
      </c>
      <c r="K1133" s="5">
        <v>291.09145999999998</v>
      </c>
      <c r="L1133" s="5">
        <v>318.61095999999998</v>
      </c>
      <c r="M1133" s="6">
        <f t="shared" si="75"/>
        <v>9.4539015332157028E-2</v>
      </c>
    </row>
    <row r="1134" spans="1:13" x14ac:dyDescent="0.2">
      <c r="A1134" s="1" t="s">
        <v>12</v>
      </c>
      <c r="B1134" s="1" t="s">
        <v>85</v>
      </c>
      <c r="C1134" s="5">
        <v>0</v>
      </c>
      <c r="D1134" s="5">
        <v>10.91276</v>
      </c>
      <c r="E1134" s="6" t="str">
        <f t="shared" si="72"/>
        <v/>
      </c>
      <c r="F1134" s="5">
        <v>3505.69767</v>
      </c>
      <c r="G1134" s="5">
        <v>3102.36823</v>
      </c>
      <c r="H1134" s="6">
        <f t="shared" si="73"/>
        <v>-0.11504969280479915</v>
      </c>
      <c r="I1134" s="5">
        <v>3534.5106500000002</v>
      </c>
      <c r="J1134" s="6">
        <f t="shared" si="74"/>
        <v>-0.12226371987307494</v>
      </c>
      <c r="K1134" s="5">
        <v>16891.60785</v>
      </c>
      <c r="L1134" s="5">
        <v>14117.94045</v>
      </c>
      <c r="M1134" s="6">
        <f t="shared" si="75"/>
        <v>-0.16420387121407154</v>
      </c>
    </row>
    <row r="1135" spans="1:13" x14ac:dyDescent="0.2">
      <c r="A1135" s="1" t="s">
        <v>13</v>
      </c>
      <c r="B1135" s="1" t="s">
        <v>85</v>
      </c>
      <c r="C1135" s="5">
        <v>0</v>
      </c>
      <c r="D1135" s="5">
        <v>1282.51279</v>
      </c>
      <c r="E1135" s="6" t="str">
        <f t="shared" si="72"/>
        <v/>
      </c>
      <c r="F1135" s="5">
        <v>75604.417449999994</v>
      </c>
      <c r="G1135" s="5">
        <v>37233.097909999997</v>
      </c>
      <c r="H1135" s="6">
        <f t="shared" si="73"/>
        <v>-0.50752748098848022</v>
      </c>
      <c r="I1135" s="5">
        <v>42619.441220000001</v>
      </c>
      <c r="J1135" s="6">
        <f t="shared" si="74"/>
        <v>-0.12638230713058618</v>
      </c>
      <c r="K1135" s="5">
        <v>292533.05219999998</v>
      </c>
      <c r="L1135" s="5">
        <v>212509.25479000001</v>
      </c>
      <c r="M1135" s="6">
        <f t="shared" si="75"/>
        <v>-0.2735547207680622</v>
      </c>
    </row>
    <row r="1136" spans="1:13" x14ac:dyDescent="0.2">
      <c r="A1136" s="1" t="s">
        <v>14</v>
      </c>
      <c r="B1136" s="1" t="s">
        <v>85</v>
      </c>
      <c r="C1136" s="5">
        <v>0</v>
      </c>
      <c r="D1136" s="5">
        <v>0</v>
      </c>
      <c r="E1136" s="6" t="str">
        <f t="shared" si="72"/>
        <v/>
      </c>
      <c r="F1136" s="5">
        <v>0</v>
      </c>
      <c r="G1136" s="5">
        <v>0</v>
      </c>
      <c r="H1136" s="6" t="str">
        <f t="shared" si="73"/>
        <v/>
      </c>
      <c r="I1136" s="5">
        <v>9.9710000000000001</v>
      </c>
      <c r="J1136" s="6">
        <f t="shared" si="74"/>
        <v>-1</v>
      </c>
      <c r="K1136" s="5">
        <v>0</v>
      </c>
      <c r="L1136" s="5">
        <v>11.896000000000001</v>
      </c>
      <c r="M1136" s="6" t="str">
        <f t="shared" si="75"/>
        <v/>
      </c>
    </row>
    <row r="1137" spans="1:13" x14ac:dyDescent="0.2">
      <c r="A1137" s="1" t="s">
        <v>15</v>
      </c>
      <c r="B1137" s="1" t="s">
        <v>85</v>
      </c>
      <c r="C1137" s="5">
        <v>0</v>
      </c>
      <c r="D1137" s="5">
        <v>65.690060000000003</v>
      </c>
      <c r="E1137" s="6" t="str">
        <f t="shared" si="72"/>
        <v/>
      </c>
      <c r="F1137" s="5">
        <v>5040.7064899999996</v>
      </c>
      <c r="G1137" s="5">
        <v>1315.96281</v>
      </c>
      <c r="H1137" s="6">
        <f t="shared" si="73"/>
        <v>-0.73893286335741393</v>
      </c>
      <c r="I1137" s="5">
        <v>135.87297000000001</v>
      </c>
      <c r="J1137" s="6">
        <f t="shared" si="74"/>
        <v>8.685243577144151</v>
      </c>
      <c r="K1137" s="5">
        <v>7223.40931</v>
      </c>
      <c r="L1137" s="5">
        <v>13369.856820000001</v>
      </c>
      <c r="M1137" s="6">
        <f t="shared" si="75"/>
        <v>0.85090671817405306</v>
      </c>
    </row>
    <row r="1138" spans="1:13" x14ac:dyDescent="0.2">
      <c r="A1138" s="1" t="s">
        <v>16</v>
      </c>
      <c r="B1138" s="1" t="s">
        <v>85</v>
      </c>
      <c r="C1138" s="5">
        <v>0</v>
      </c>
      <c r="D1138" s="5">
        <v>68.994330000000005</v>
      </c>
      <c r="E1138" s="6" t="str">
        <f t="shared" si="72"/>
        <v/>
      </c>
      <c r="F1138" s="5">
        <v>824.39811999999995</v>
      </c>
      <c r="G1138" s="5">
        <v>807.41588000000002</v>
      </c>
      <c r="H1138" s="6">
        <f t="shared" si="73"/>
        <v>-2.0599561774837571E-2</v>
      </c>
      <c r="I1138" s="5">
        <v>703.80411000000004</v>
      </c>
      <c r="J1138" s="6">
        <f t="shared" si="74"/>
        <v>0.14721677314444781</v>
      </c>
      <c r="K1138" s="5">
        <v>2757.64696</v>
      </c>
      <c r="L1138" s="5">
        <v>3255.3681900000001</v>
      </c>
      <c r="M1138" s="6">
        <f t="shared" si="75"/>
        <v>0.18048765386559862</v>
      </c>
    </row>
    <row r="1139" spans="1:13" x14ac:dyDescent="0.2">
      <c r="A1139" s="1" t="s">
        <v>17</v>
      </c>
      <c r="B1139" s="1" t="s">
        <v>85</v>
      </c>
      <c r="C1139" s="5">
        <v>0</v>
      </c>
      <c r="D1139" s="5">
        <v>0.75356999999999996</v>
      </c>
      <c r="E1139" s="6" t="str">
        <f t="shared" si="72"/>
        <v/>
      </c>
      <c r="F1139" s="5">
        <v>2153.7202299999999</v>
      </c>
      <c r="G1139" s="5">
        <v>2547.0340000000001</v>
      </c>
      <c r="H1139" s="6">
        <f t="shared" si="73"/>
        <v>0.18262064149344059</v>
      </c>
      <c r="I1139" s="5">
        <v>2750.2485000000001</v>
      </c>
      <c r="J1139" s="6">
        <f t="shared" si="74"/>
        <v>-7.3889504893830504E-2</v>
      </c>
      <c r="K1139" s="5">
        <v>10926.71992</v>
      </c>
      <c r="L1139" s="5">
        <v>12102.92086</v>
      </c>
      <c r="M1139" s="6">
        <f t="shared" si="75"/>
        <v>0.10764446683099393</v>
      </c>
    </row>
    <row r="1140" spans="1:13" x14ac:dyDescent="0.2">
      <c r="A1140" s="1" t="s">
        <v>18</v>
      </c>
      <c r="B1140" s="1" t="s">
        <v>85</v>
      </c>
      <c r="C1140" s="5">
        <v>0</v>
      </c>
      <c r="D1140" s="5">
        <v>481.85289</v>
      </c>
      <c r="E1140" s="6" t="str">
        <f t="shared" si="72"/>
        <v/>
      </c>
      <c r="F1140" s="5">
        <v>6192.9139699999996</v>
      </c>
      <c r="G1140" s="5">
        <v>6445.2705999999998</v>
      </c>
      <c r="H1140" s="6">
        <f t="shared" si="73"/>
        <v>4.0749254910124266E-2</v>
      </c>
      <c r="I1140" s="5">
        <v>8034.8388199999999</v>
      </c>
      <c r="J1140" s="6">
        <f t="shared" si="74"/>
        <v>-0.19783448748757848</v>
      </c>
      <c r="K1140" s="5">
        <v>34601.61275</v>
      </c>
      <c r="L1140" s="5">
        <v>37274.082799999996</v>
      </c>
      <c r="M1140" s="6">
        <f t="shared" si="75"/>
        <v>7.7235418745040807E-2</v>
      </c>
    </row>
    <row r="1141" spans="1:13" x14ac:dyDescent="0.2">
      <c r="A1141" s="1" t="s">
        <v>19</v>
      </c>
      <c r="B1141" s="1" t="s">
        <v>85</v>
      </c>
      <c r="C1141" s="5">
        <v>0</v>
      </c>
      <c r="D1141" s="5">
        <v>882.14002000000005</v>
      </c>
      <c r="E1141" s="6" t="str">
        <f t="shared" si="72"/>
        <v/>
      </c>
      <c r="F1141" s="5">
        <v>31250.075789999999</v>
      </c>
      <c r="G1141" s="5">
        <v>25491.77605</v>
      </c>
      <c r="H1141" s="6">
        <f t="shared" si="73"/>
        <v>-0.18426514478542966</v>
      </c>
      <c r="I1141" s="5">
        <v>28447.652170000001</v>
      </c>
      <c r="J1141" s="6">
        <f t="shared" si="74"/>
        <v>-0.10390580222002199</v>
      </c>
      <c r="K1141" s="5">
        <v>171109.96385999999</v>
      </c>
      <c r="L1141" s="5">
        <v>131486.53044999999</v>
      </c>
      <c r="M1141" s="6">
        <f t="shared" si="75"/>
        <v>-0.2315670725196306</v>
      </c>
    </row>
    <row r="1142" spans="1:13" x14ac:dyDescent="0.2">
      <c r="A1142" s="1" t="s">
        <v>20</v>
      </c>
      <c r="B1142" s="1" t="s">
        <v>85</v>
      </c>
      <c r="C1142" s="5">
        <v>0</v>
      </c>
      <c r="D1142" s="5">
        <v>4146.6162100000001</v>
      </c>
      <c r="E1142" s="6" t="str">
        <f t="shared" si="72"/>
        <v/>
      </c>
      <c r="F1142" s="5">
        <v>392783.70763000002</v>
      </c>
      <c r="G1142" s="5">
        <v>216933.31915</v>
      </c>
      <c r="H1142" s="6">
        <f t="shared" si="73"/>
        <v>-0.4477028579954494</v>
      </c>
      <c r="I1142" s="5">
        <v>265277.34265000001</v>
      </c>
      <c r="J1142" s="6">
        <f t="shared" si="74"/>
        <v>-0.18223954981252899</v>
      </c>
      <c r="K1142" s="5">
        <v>1781418.66285</v>
      </c>
      <c r="L1142" s="5">
        <v>1187372.3729000001</v>
      </c>
      <c r="M1142" s="6">
        <f t="shared" si="75"/>
        <v>-0.33346809615187023</v>
      </c>
    </row>
    <row r="1143" spans="1:13" x14ac:dyDescent="0.2">
      <c r="A1143" s="1" t="s">
        <v>21</v>
      </c>
      <c r="B1143" s="1" t="s">
        <v>85</v>
      </c>
      <c r="C1143" s="5">
        <v>0</v>
      </c>
      <c r="D1143" s="5">
        <v>0</v>
      </c>
      <c r="E1143" s="6" t="str">
        <f t="shared" si="72"/>
        <v/>
      </c>
      <c r="F1143" s="5">
        <v>42.507829999999998</v>
      </c>
      <c r="G1143" s="5">
        <v>34.462000000000003</v>
      </c>
      <c r="H1143" s="6">
        <f t="shared" si="73"/>
        <v>-0.18927877522799907</v>
      </c>
      <c r="I1143" s="5">
        <v>42.183120000000002</v>
      </c>
      <c r="J1143" s="6">
        <f t="shared" si="74"/>
        <v>-0.18303814416761965</v>
      </c>
      <c r="K1143" s="5">
        <v>186.48985999999999</v>
      </c>
      <c r="L1143" s="5">
        <v>212.69944000000001</v>
      </c>
      <c r="M1143" s="6">
        <f t="shared" si="75"/>
        <v>0.14054158226082647</v>
      </c>
    </row>
    <row r="1144" spans="1:13" x14ac:dyDescent="0.2">
      <c r="A1144" s="1" t="s">
        <v>22</v>
      </c>
      <c r="B1144" s="1" t="s">
        <v>85</v>
      </c>
      <c r="C1144" s="5">
        <v>0</v>
      </c>
      <c r="D1144" s="5">
        <v>0.48357</v>
      </c>
      <c r="E1144" s="6" t="str">
        <f t="shared" si="72"/>
        <v/>
      </c>
      <c r="F1144" s="5">
        <v>657.10299999999995</v>
      </c>
      <c r="G1144" s="5">
        <v>1134.06026</v>
      </c>
      <c r="H1144" s="6">
        <f t="shared" si="73"/>
        <v>0.72584855037946872</v>
      </c>
      <c r="I1144" s="5">
        <v>635.53033000000005</v>
      </c>
      <c r="J1144" s="6">
        <f t="shared" si="74"/>
        <v>0.78443137403056729</v>
      </c>
      <c r="K1144" s="5">
        <v>3340.8213700000001</v>
      </c>
      <c r="L1144" s="5">
        <v>3488.8692900000001</v>
      </c>
      <c r="M1144" s="6">
        <f t="shared" si="75"/>
        <v>4.4314826685869724E-2</v>
      </c>
    </row>
    <row r="1145" spans="1:13" x14ac:dyDescent="0.2">
      <c r="A1145" s="1" t="s">
        <v>23</v>
      </c>
      <c r="B1145" s="1" t="s">
        <v>85</v>
      </c>
      <c r="C1145" s="5">
        <v>0</v>
      </c>
      <c r="D1145" s="5">
        <v>1381.4343799999999</v>
      </c>
      <c r="E1145" s="6" t="str">
        <f t="shared" si="72"/>
        <v/>
      </c>
      <c r="F1145" s="5">
        <v>23320.918720000001</v>
      </c>
      <c r="G1145" s="5">
        <v>25461.196840000001</v>
      </c>
      <c r="H1145" s="6">
        <f t="shared" si="73"/>
        <v>9.1775034495725105E-2</v>
      </c>
      <c r="I1145" s="5">
        <v>27682.30703</v>
      </c>
      <c r="J1145" s="6">
        <f t="shared" si="74"/>
        <v>-8.0235732794702641E-2</v>
      </c>
      <c r="K1145" s="5">
        <v>121914.76127</v>
      </c>
      <c r="L1145" s="5">
        <v>127931.44835000001</v>
      </c>
      <c r="M1145" s="6">
        <f t="shared" si="75"/>
        <v>4.9351588087640064E-2</v>
      </c>
    </row>
    <row r="1146" spans="1:13" x14ac:dyDescent="0.2">
      <c r="A1146" s="1" t="s">
        <v>24</v>
      </c>
      <c r="B1146" s="1" t="s">
        <v>85</v>
      </c>
      <c r="C1146" s="5">
        <v>0</v>
      </c>
      <c r="D1146" s="5">
        <v>0</v>
      </c>
      <c r="E1146" s="6" t="str">
        <f t="shared" si="72"/>
        <v/>
      </c>
      <c r="F1146" s="5">
        <v>115.22638000000001</v>
      </c>
      <c r="G1146" s="5">
        <v>69.632400000000004</v>
      </c>
      <c r="H1146" s="6">
        <f t="shared" si="73"/>
        <v>-0.39569046602002078</v>
      </c>
      <c r="I1146" s="5">
        <v>51.32714</v>
      </c>
      <c r="J1146" s="6">
        <f t="shared" si="74"/>
        <v>0.35663900229001655</v>
      </c>
      <c r="K1146" s="5">
        <v>366.34087</v>
      </c>
      <c r="L1146" s="5">
        <v>455.50205</v>
      </c>
      <c r="M1146" s="6">
        <f t="shared" si="75"/>
        <v>0.24338310928835205</v>
      </c>
    </row>
    <row r="1147" spans="1:13" x14ac:dyDescent="0.2">
      <c r="A1147" s="1" t="s">
        <v>25</v>
      </c>
      <c r="B1147" s="1" t="s">
        <v>85</v>
      </c>
      <c r="C1147" s="5">
        <v>0</v>
      </c>
      <c r="D1147" s="5">
        <v>466.00141000000002</v>
      </c>
      <c r="E1147" s="6" t="str">
        <f t="shared" si="72"/>
        <v/>
      </c>
      <c r="F1147" s="5">
        <v>7062.8597200000004</v>
      </c>
      <c r="G1147" s="5">
        <v>10483.33015</v>
      </c>
      <c r="H1147" s="6">
        <f t="shared" si="73"/>
        <v>0.48428973044929724</v>
      </c>
      <c r="I1147" s="5">
        <v>9075.9869400000007</v>
      </c>
      <c r="J1147" s="6">
        <f t="shared" si="74"/>
        <v>0.1550622779983859</v>
      </c>
      <c r="K1147" s="5">
        <v>40912.983119999997</v>
      </c>
      <c r="L1147" s="5">
        <v>50955.656309999998</v>
      </c>
      <c r="M1147" s="6">
        <f t="shared" si="75"/>
        <v>0.24546421268144392</v>
      </c>
    </row>
    <row r="1148" spans="1:13" x14ac:dyDescent="0.2">
      <c r="A1148" s="1" t="s">
        <v>26</v>
      </c>
      <c r="B1148" s="1" t="s">
        <v>85</v>
      </c>
      <c r="C1148" s="5">
        <v>0</v>
      </c>
      <c r="D1148" s="5">
        <v>0</v>
      </c>
      <c r="E1148" s="6" t="str">
        <f t="shared" si="72"/>
        <v/>
      </c>
      <c r="F1148" s="5">
        <v>63.458649999999999</v>
      </c>
      <c r="G1148" s="5">
        <v>70.318899999999999</v>
      </c>
      <c r="H1148" s="6">
        <f t="shared" si="73"/>
        <v>0.1081058295441204</v>
      </c>
      <c r="I1148" s="5">
        <v>77.72439</v>
      </c>
      <c r="J1148" s="6">
        <f t="shared" si="74"/>
        <v>-9.5278843616527609E-2</v>
      </c>
      <c r="K1148" s="5">
        <v>1296.54512</v>
      </c>
      <c r="L1148" s="5">
        <v>533.49923000000001</v>
      </c>
      <c r="M1148" s="6">
        <f t="shared" si="75"/>
        <v>-0.58852243414405814</v>
      </c>
    </row>
    <row r="1149" spans="1:13" x14ac:dyDescent="0.2">
      <c r="A1149" s="1" t="s">
        <v>27</v>
      </c>
      <c r="B1149" s="1" t="s">
        <v>85</v>
      </c>
      <c r="C1149" s="5">
        <v>0</v>
      </c>
      <c r="D1149" s="5">
        <v>49765.345280000001</v>
      </c>
      <c r="E1149" s="6" t="str">
        <f t="shared" si="72"/>
        <v/>
      </c>
      <c r="F1149" s="5">
        <v>275517.07445999997</v>
      </c>
      <c r="G1149" s="5">
        <v>316680.65681000001</v>
      </c>
      <c r="H1149" s="6">
        <f t="shared" si="73"/>
        <v>0.14940483246157665</v>
      </c>
      <c r="I1149" s="5">
        <v>401442.60992000002</v>
      </c>
      <c r="J1149" s="6">
        <f t="shared" si="74"/>
        <v>-0.21114338890655249</v>
      </c>
      <c r="K1149" s="5">
        <v>1785104.0902100001</v>
      </c>
      <c r="L1149" s="5">
        <v>1920347.94976</v>
      </c>
      <c r="M1149" s="6">
        <f t="shared" si="75"/>
        <v>7.5762450095607559E-2</v>
      </c>
    </row>
    <row r="1150" spans="1:13" x14ac:dyDescent="0.2">
      <c r="A1150" s="1" t="s">
        <v>28</v>
      </c>
      <c r="B1150" s="1" t="s">
        <v>85</v>
      </c>
      <c r="C1150" s="5">
        <v>0</v>
      </c>
      <c r="D1150" s="5">
        <v>33.506999999999998</v>
      </c>
      <c r="E1150" s="6" t="str">
        <f t="shared" si="72"/>
        <v/>
      </c>
      <c r="F1150" s="5">
        <v>562.55569000000003</v>
      </c>
      <c r="G1150" s="5">
        <v>498.38371000000001</v>
      </c>
      <c r="H1150" s="6">
        <f t="shared" si="73"/>
        <v>-0.11407222634260439</v>
      </c>
      <c r="I1150" s="5">
        <v>560.73356000000001</v>
      </c>
      <c r="J1150" s="6">
        <f t="shared" si="74"/>
        <v>-0.11119336249465794</v>
      </c>
      <c r="K1150" s="5">
        <v>2061.3051500000001</v>
      </c>
      <c r="L1150" s="5">
        <v>2624.9635800000001</v>
      </c>
      <c r="M1150" s="6">
        <f t="shared" si="75"/>
        <v>0.27344734960760175</v>
      </c>
    </row>
    <row r="1151" spans="1:13" x14ac:dyDescent="0.2">
      <c r="A1151" s="1" t="s">
        <v>29</v>
      </c>
      <c r="B1151" s="1" t="s">
        <v>85</v>
      </c>
      <c r="C1151" s="5">
        <v>0</v>
      </c>
      <c r="D1151" s="5">
        <v>0</v>
      </c>
      <c r="E1151" s="6" t="str">
        <f t="shared" si="72"/>
        <v/>
      </c>
      <c r="F1151" s="5">
        <v>44.765000000000001</v>
      </c>
      <c r="G1151" s="5">
        <v>6.8275300000000003</v>
      </c>
      <c r="H1151" s="6">
        <f t="shared" si="73"/>
        <v>-0.84748062102088684</v>
      </c>
      <c r="I1151" s="5">
        <v>7.3730000000000004E-2</v>
      </c>
      <c r="J1151" s="6">
        <f t="shared" si="74"/>
        <v>91.601790316017897</v>
      </c>
      <c r="K1151" s="5">
        <v>118.08446000000001</v>
      </c>
      <c r="L1151" s="5">
        <v>26.871970000000001</v>
      </c>
      <c r="M1151" s="6">
        <f t="shared" si="75"/>
        <v>-0.77243432370355936</v>
      </c>
    </row>
    <row r="1152" spans="1:13" x14ac:dyDescent="0.2">
      <c r="A1152" s="1" t="s">
        <v>30</v>
      </c>
      <c r="B1152" s="1" t="s">
        <v>85</v>
      </c>
      <c r="C1152" s="5">
        <v>0</v>
      </c>
      <c r="D1152" s="5">
        <v>82.391919999999999</v>
      </c>
      <c r="E1152" s="6" t="str">
        <f t="shared" si="72"/>
        <v/>
      </c>
      <c r="F1152" s="5">
        <v>1726.1872699999999</v>
      </c>
      <c r="G1152" s="5">
        <v>2674.4581800000001</v>
      </c>
      <c r="H1152" s="6">
        <f t="shared" si="73"/>
        <v>0.54934416820256149</v>
      </c>
      <c r="I1152" s="5">
        <v>2190.4217400000002</v>
      </c>
      <c r="J1152" s="6">
        <f t="shared" si="74"/>
        <v>0.22097865044016585</v>
      </c>
      <c r="K1152" s="5">
        <v>11666.812620000001</v>
      </c>
      <c r="L1152" s="5">
        <v>12008.98331</v>
      </c>
      <c r="M1152" s="6">
        <f t="shared" si="75"/>
        <v>2.9328549377181989E-2</v>
      </c>
    </row>
    <row r="1153" spans="1:13" x14ac:dyDescent="0.2">
      <c r="A1153" s="1" t="s">
        <v>35</v>
      </c>
      <c r="B1153" s="1" t="s">
        <v>85</v>
      </c>
      <c r="C1153" s="5">
        <v>0</v>
      </c>
      <c r="D1153" s="5">
        <v>0</v>
      </c>
      <c r="E1153" s="6" t="str">
        <f t="shared" si="72"/>
        <v/>
      </c>
      <c r="F1153" s="5">
        <v>1.52685</v>
      </c>
      <c r="G1153" s="5">
        <v>2.3560099999999999</v>
      </c>
      <c r="H1153" s="6">
        <f t="shared" si="73"/>
        <v>0.54305269017912683</v>
      </c>
      <c r="I1153" s="5">
        <v>16.01078</v>
      </c>
      <c r="J1153" s="6">
        <f t="shared" si="74"/>
        <v>-0.85284851831078812</v>
      </c>
      <c r="K1153" s="5">
        <v>6.9762199999999996</v>
      </c>
      <c r="L1153" s="5">
        <v>18.366790000000002</v>
      </c>
      <c r="M1153" s="6">
        <f t="shared" si="75"/>
        <v>1.6327710421976374</v>
      </c>
    </row>
    <row r="1154" spans="1:13" x14ac:dyDescent="0.2">
      <c r="A1154" s="1" t="s">
        <v>31</v>
      </c>
      <c r="B1154" s="1" t="s">
        <v>85</v>
      </c>
      <c r="C1154" s="5">
        <v>0</v>
      </c>
      <c r="D1154" s="5">
        <v>0</v>
      </c>
      <c r="E1154" s="6" t="str">
        <f t="shared" si="72"/>
        <v/>
      </c>
      <c r="F1154" s="5">
        <v>23.338519999999999</v>
      </c>
      <c r="G1154" s="5">
        <v>101.48927999999999</v>
      </c>
      <c r="H1154" s="6">
        <f t="shared" si="73"/>
        <v>3.3485739455629577</v>
      </c>
      <c r="I1154" s="5">
        <v>25.873080000000002</v>
      </c>
      <c r="J1154" s="6">
        <f t="shared" si="74"/>
        <v>2.9225820814530001</v>
      </c>
      <c r="K1154" s="5">
        <v>180.19195999999999</v>
      </c>
      <c r="L1154" s="5">
        <v>957.35487999999998</v>
      </c>
      <c r="M1154" s="6">
        <f t="shared" si="75"/>
        <v>4.3129722325013837</v>
      </c>
    </row>
    <row r="1155" spans="1:13" x14ac:dyDescent="0.2">
      <c r="A1155" s="1" t="s">
        <v>32</v>
      </c>
      <c r="B1155" s="1" t="s">
        <v>85</v>
      </c>
      <c r="C1155" s="5">
        <v>0</v>
      </c>
      <c r="D1155" s="5">
        <v>0</v>
      </c>
      <c r="E1155" s="6" t="str">
        <f t="shared" si="72"/>
        <v/>
      </c>
      <c r="F1155" s="5">
        <v>51.390569999999997</v>
      </c>
      <c r="G1155" s="5">
        <v>171.58139</v>
      </c>
      <c r="H1155" s="6">
        <f t="shared" si="73"/>
        <v>2.3387718797436965</v>
      </c>
      <c r="I1155" s="5">
        <v>27.84404</v>
      </c>
      <c r="J1155" s="6">
        <f t="shared" si="74"/>
        <v>5.162230409092933</v>
      </c>
      <c r="K1155" s="5">
        <v>144.58151000000001</v>
      </c>
      <c r="L1155" s="5">
        <v>607.38408000000004</v>
      </c>
      <c r="M1155" s="6">
        <f t="shared" si="75"/>
        <v>3.2009803328240247</v>
      </c>
    </row>
    <row r="1156" spans="1:13" x14ac:dyDescent="0.2">
      <c r="A1156" s="2" t="s">
        <v>33</v>
      </c>
      <c r="B1156" s="2" t="s">
        <v>85</v>
      </c>
      <c r="C1156" s="7">
        <v>0</v>
      </c>
      <c r="D1156" s="7">
        <v>62837.640800000001</v>
      </c>
      <c r="E1156" s="8" t="str">
        <f t="shared" si="72"/>
        <v/>
      </c>
      <c r="F1156" s="7">
        <v>917422.45793000003</v>
      </c>
      <c r="G1156" s="7">
        <v>736948.84158000001</v>
      </c>
      <c r="H1156" s="8">
        <f t="shared" si="73"/>
        <v>-0.19671811474640211</v>
      </c>
      <c r="I1156" s="7">
        <v>876317.64980999997</v>
      </c>
      <c r="J1156" s="8">
        <f t="shared" si="74"/>
        <v>-0.15903914323786295</v>
      </c>
      <c r="K1156" s="7">
        <v>4725580.3175799996</v>
      </c>
      <c r="L1156" s="7">
        <v>4132918.8516000002</v>
      </c>
      <c r="M1156" s="8">
        <f t="shared" si="75"/>
        <v>-0.12541559473133768</v>
      </c>
    </row>
    <row r="1157" spans="1:13" x14ac:dyDescent="0.2">
      <c r="A1157" s="1" t="s">
        <v>7</v>
      </c>
      <c r="B1157" s="1" t="s">
        <v>86</v>
      </c>
      <c r="C1157" s="5">
        <v>0</v>
      </c>
      <c r="D1157" s="5">
        <v>88.76585</v>
      </c>
      <c r="E1157" s="6" t="str">
        <f t="shared" si="72"/>
        <v/>
      </c>
      <c r="F1157" s="5">
        <v>2697.0772099999999</v>
      </c>
      <c r="G1157" s="5">
        <v>2438.7956300000001</v>
      </c>
      <c r="H1157" s="6">
        <f t="shared" si="73"/>
        <v>-9.5763509862589302E-2</v>
      </c>
      <c r="I1157" s="5">
        <v>2011.3124499999999</v>
      </c>
      <c r="J1157" s="6">
        <f t="shared" si="74"/>
        <v>0.21253941922350261</v>
      </c>
      <c r="K1157" s="5">
        <v>13122.01748</v>
      </c>
      <c r="L1157" s="5">
        <v>13208.15135</v>
      </c>
      <c r="M1157" s="6">
        <f t="shared" si="75"/>
        <v>6.5640721886921494E-3</v>
      </c>
    </row>
    <row r="1158" spans="1:13" x14ac:dyDescent="0.2">
      <c r="A1158" s="1" t="s">
        <v>9</v>
      </c>
      <c r="B1158" s="1" t="s">
        <v>86</v>
      </c>
      <c r="C1158" s="5">
        <v>0</v>
      </c>
      <c r="D1158" s="5">
        <v>3.0056699999999998</v>
      </c>
      <c r="E1158" s="6" t="str">
        <f t="shared" si="72"/>
        <v/>
      </c>
      <c r="F1158" s="5">
        <v>438.14744999999999</v>
      </c>
      <c r="G1158" s="5">
        <v>163.00057000000001</v>
      </c>
      <c r="H1158" s="6">
        <f t="shared" si="73"/>
        <v>-0.62797781888266146</v>
      </c>
      <c r="I1158" s="5">
        <v>515.55322999999999</v>
      </c>
      <c r="J1158" s="6">
        <f t="shared" si="74"/>
        <v>-0.68383367513767679</v>
      </c>
      <c r="K1158" s="5">
        <v>3582.2623600000002</v>
      </c>
      <c r="L1158" s="5">
        <v>2481.58095</v>
      </c>
      <c r="M1158" s="6">
        <f t="shared" si="75"/>
        <v>-0.3072587374644441</v>
      </c>
    </row>
    <row r="1159" spans="1:13" x14ac:dyDescent="0.2">
      <c r="A1159" s="1" t="s">
        <v>10</v>
      </c>
      <c r="B1159" s="1" t="s">
        <v>86</v>
      </c>
      <c r="C1159" s="5">
        <v>0</v>
      </c>
      <c r="D1159" s="5">
        <v>232.30744000000001</v>
      </c>
      <c r="E1159" s="6" t="str">
        <f t="shared" si="72"/>
        <v/>
      </c>
      <c r="F1159" s="5">
        <v>7494.4530299999997</v>
      </c>
      <c r="G1159" s="5">
        <v>6574.2435599999999</v>
      </c>
      <c r="H1159" s="6">
        <f t="shared" si="73"/>
        <v>-0.12278540759631662</v>
      </c>
      <c r="I1159" s="5">
        <v>7714.5765600000004</v>
      </c>
      <c r="J1159" s="6">
        <f t="shared" si="74"/>
        <v>-0.14781537147646129</v>
      </c>
      <c r="K1159" s="5">
        <v>40383.459569999999</v>
      </c>
      <c r="L1159" s="5">
        <v>36408.684009999997</v>
      </c>
      <c r="M1159" s="6">
        <f t="shared" si="75"/>
        <v>-9.8425830830818128E-2</v>
      </c>
    </row>
    <row r="1160" spans="1:13" x14ac:dyDescent="0.2">
      <c r="A1160" s="1" t="s">
        <v>11</v>
      </c>
      <c r="B1160" s="1" t="s">
        <v>86</v>
      </c>
      <c r="C1160" s="5">
        <v>0</v>
      </c>
      <c r="D1160" s="5">
        <v>0</v>
      </c>
      <c r="E1160" s="6" t="str">
        <f t="shared" si="72"/>
        <v/>
      </c>
      <c r="F1160" s="5">
        <v>235.76405</v>
      </c>
      <c r="G1160" s="5">
        <v>524.37833999999998</v>
      </c>
      <c r="H1160" s="6">
        <f t="shared" si="73"/>
        <v>1.2241658132357327</v>
      </c>
      <c r="I1160" s="5">
        <v>288.91696000000002</v>
      </c>
      <c r="J1160" s="6">
        <f t="shared" si="74"/>
        <v>0.81497943215240798</v>
      </c>
      <c r="K1160" s="5">
        <v>1752.0496599999999</v>
      </c>
      <c r="L1160" s="5">
        <v>2666.2611200000001</v>
      </c>
      <c r="M1160" s="6">
        <f t="shared" si="75"/>
        <v>0.52179540390424783</v>
      </c>
    </row>
    <row r="1161" spans="1:13" x14ac:dyDescent="0.2">
      <c r="A1161" s="1" t="s">
        <v>12</v>
      </c>
      <c r="B1161" s="1" t="s">
        <v>86</v>
      </c>
      <c r="C1161" s="5">
        <v>0</v>
      </c>
      <c r="D1161" s="5">
        <v>0</v>
      </c>
      <c r="E1161" s="6" t="str">
        <f t="shared" si="72"/>
        <v/>
      </c>
      <c r="F1161" s="5">
        <v>2.1366100000000001</v>
      </c>
      <c r="G1161" s="5">
        <v>2.7460599999999999</v>
      </c>
      <c r="H1161" s="6">
        <f t="shared" si="73"/>
        <v>0.28524157426952024</v>
      </c>
      <c r="I1161" s="5">
        <v>8.3179300000000005</v>
      </c>
      <c r="J1161" s="6">
        <f t="shared" si="74"/>
        <v>-0.66986257398174787</v>
      </c>
      <c r="K1161" s="5">
        <v>38.032589999999999</v>
      </c>
      <c r="L1161" s="5">
        <v>19.58184</v>
      </c>
      <c r="M1161" s="6">
        <f t="shared" si="75"/>
        <v>-0.4851299898324043</v>
      </c>
    </row>
    <row r="1162" spans="1:13" x14ac:dyDescent="0.2">
      <c r="A1162" s="1" t="s">
        <v>13</v>
      </c>
      <c r="B1162" s="1" t="s">
        <v>86</v>
      </c>
      <c r="C1162" s="5">
        <v>0</v>
      </c>
      <c r="D1162" s="5">
        <v>13.967650000000001</v>
      </c>
      <c r="E1162" s="6" t="str">
        <f t="shared" si="72"/>
        <v/>
      </c>
      <c r="F1162" s="5">
        <v>2152.3167800000001</v>
      </c>
      <c r="G1162" s="5">
        <v>1456.1998900000001</v>
      </c>
      <c r="H1162" s="6">
        <f t="shared" si="73"/>
        <v>-0.32342678199999908</v>
      </c>
      <c r="I1162" s="5">
        <v>1493.9190599999999</v>
      </c>
      <c r="J1162" s="6">
        <f t="shared" si="74"/>
        <v>-2.5248469619230773E-2</v>
      </c>
      <c r="K1162" s="5">
        <v>11791.657450000001</v>
      </c>
      <c r="L1162" s="5">
        <v>7970.9616299999998</v>
      </c>
      <c r="M1162" s="6">
        <f t="shared" si="75"/>
        <v>-0.32401685990293083</v>
      </c>
    </row>
    <row r="1163" spans="1:13" x14ac:dyDescent="0.2">
      <c r="A1163" s="1" t="s">
        <v>14</v>
      </c>
      <c r="B1163" s="1" t="s">
        <v>86</v>
      </c>
      <c r="C1163" s="5">
        <v>0</v>
      </c>
      <c r="D1163" s="5">
        <v>0</v>
      </c>
      <c r="E1163" s="6" t="str">
        <f t="shared" si="72"/>
        <v/>
      </c>
      <c r="F1163" s="5">
        <v>11.07206</v>
      </c>
      <c r="G1163" s="5">
        <v>28.81035</v>
      </c>
      <c r="H1163" s="6">
        <f t="shared" si="73"/>
        <v>1.602076758977101</v>
      </c>
      <c r="I1163" s="5">
        <v>106.71581</v>
      </c>
      <c r="J1163" s="6">
        <f t="shared" si="74"/>
        <v>-0.7300273502117447</v>
      </c>
      <c r="K1163" s="5">
        <v>162.97065000000001</v>
      </c>
      <c r="L1163" s="5">
        <v>388.80381999999997</v>
      </c>
      <c r="M1163" s="6">
        <f t="shared" si="75"/>
        <v>1.3857290868018257</v>
      </c>
    </row>
    <row r="1164" spans="1:13" x14ac:dyDescent="0.2">
      <c r="A1164" s="1" t="s">
        <v>15</v>
      </c>
      <c r="B1164" s="1" t="s">
        <v>86</v>
      </c>
      <c r="C1164" s="5">
        <v>0</v>
      </c>
      <c r="D1164" s="5">
        <v>0</v>
      </c>
      <c r="E1164" s="6" t="str">
        <f t="shared" si="72"/>
        <v/>
      </c>
      <c r="F1164" s="5">
        <v>9.3712700000000009</v>
      </c>
      <c r="G1164" s="5">
        <v>1.09802</v>
      </c>
      <c r="H1164" s="6">
        <f t="shared" si="73"/>
        <v>-0.88283124912631905</v>
      </c>
      <c r="I1164" s="5">
        <v>0.95499999999999996</v>
      </c>
      <c r="J1164" s="6">
        <f t="shared" si="74"/>
        <v>0.14975916230366493</v>
      </c>
      <c r="K1164" s="5">
        <v>20.30828</v>
      </c>
      <c r="L1164" s="5">
        <v>21.035209999999999</v>
      </c>
      <c r="M1164" s="6">
        <f t="shared" si="75"/>
        <v>3.5794759575897173E-2</v>
      </c>
    </row>
    <row r="1165" spans="1:13" x14ac:dyDescent="0.2">
      <c r="A1165" s="1" t="s">
        <v>16</v>
      </c>
      <c r="B1165" s="1" t="s">
        <v>86</v>
      </c>
      <c r="C1165" s="5">
        <v>0</v>
      </c>
      <c r="D1165" s="5">
        <v>0</v>
      </c>
      <c r="E1165" s="6" t="str">
        <f t="shared" si="72"/>
        <v/>
      </c>
      <c r="F1165" s="5">
        <v>49.46866</v>
      </c>
      <c r="G1165" s="5">
        <v>226.89809</v>
      </c>
      <c r="H1165" s="6">
        <f t="shared" si="73"/>
        <v>3.5867037837693605</v>
      </c>
      <c r="I1165" s="5">
        <v>160.90438</v>
      </c>
      <c r="J1165" s="6">
        <f t="shared" si="74"/>
        <v>0.41014240880204755</v>
      </c>
      <c r="K1165" s="5">
        <v>410.73236000000003</v>
      </c>
      <c r="L1165" s="5">
        <v>751.65764000000001</v>
      </c>
      <c r="M1165" s="6">
        <f t="shared" si="75"/>
        <v>0.83004241496822884</v>
      </c>
    </row>
    <row r="1166" spans="1:13" x14ac:dyDescent="0.2">
      <c r="A1166" s="1" t="s">
        <v>17</v>
      </c>
      <c r="B1166" s="1" t="s">
        <v>86</v>
      </c>
      <c r="C1166" s="5">
        <v>0</v>
      </c>
      <c r="D1166" s="5">
        <v>128.48887999999999</v>
      </c>
      <c r="E1166" s="6" t="str">
        <f t="shared" si="72"/>
        <v/>
      </c>
      <c r="F1166" s="5">
        <v>744.43775000000005</v>
      </c>
      <c r="G1166" s="5">
        <v>882.47658000000001</v>
      </c>
      <c r="H1166" s="6">
        <f t="shared" si="73"/>
        <v>0.18542696148872073</v>
      </c>
      <c r="I1166" s="5">
        <v>696.33122000000003</v>
      </c>
      <c r="J1166" s="6">
        <f t="shared" si="74"/>
        <v>0.2673230133211606</v>
      </c>
      <c r="K1166" s="5">
        <v>4652.2859399999998</v>
      </c>
      <c r="L1166" s="5">
        <v>4376.6748699999998</v>
      </c>
      <c r="M1166" s="6">
        <f t="shared" si="75"/>
        <v>-5.9242074445664872E-2</v>
      </c>
    </row>
    <row r="1167" spans="1:13" x14ac:dyDescent="0.2">
      <c r="A1167" s="1" t="s">
        <v>18</v>
      </c>
      <c r="B1167" s="1" t="s">
        <v>86</v>
      </c>
      <c r="C1167" s="5">
        <v>0</v>
      </c>
      <c r="D1167" s="5">
        <v>673.16093000000001</v>
      </c>
      <c r="E1167" s="6" t="str">
        <f t="shared" si="72"/>
        <v/>
      </c>
      <c r="F1167" s="5">
        <v>16124.06595</v>
      </c>
      <c r="G1167" s="5">
        <v>17428.955849999998</v>
      </c>
      <c r="H1167" s="6">
        <f t="shared" si="73"/>
        <v>8.0928092457969614E-2</v>
      </c>
      <c r="I1167" s="5">
        <v>18437.08107</v>
      </c>
      <c r="J1167" s="6">
        <f t="shared" si="74"/>
        <v>-5.4679220434756259E-2</v>
      </c>
      <c r="K1167" s="5">
        <v>88097.074380000005</v>
      </c>
      <c r="L1167" s="5">
        <v>87512.939729999998</v>
      </c>
      <c r="M1167" s="6">
        <f t="shared" si="75"/>
        <v>-6.6305794387720995E-3</v>
      </c>
    </row>
    <row r="1168" spans="1:13" x14ac:dyDescent="0.2">
      <c r="A1168" s="1" t="s">
        <v>19</v>
      </c>
      <c r="B1168" s="1" t="s">
        <v>86</v>
      </c>
      <c r="C1168" s="5">
        <v>0</v>
      </c>
      <c r="D1168" s="5">
        <v>180.92310000000001</v>
      </c>
      <c r="E1168" s="6" t="str">
        <f t="shared" si="72"/>
        <v/>
      </c>
      <c r="F1168" s="5">
        <v>6540.4843000000001</v>
      </c>
      <c r="G1168" s="5">
        <v>7490.2499100000005</v>
      </c>
      <c r="H1168" s="6">
        <f t="shared" si="73"/>
        <v>0.14521334605145375</v>
      </c>
      <c r="I1168" s="5">
        <v>7258.4194699999998</v>
      </c>
      <c r="J1168" s="6">
        <f t="shared" si="74"/>
        <v>3.1939520849984859E-2</v>
      </c>
      <c r="K1168" s="5">
        <v>33912.730179999999</v>
      </c>
      <c r="L1168" s="5">
        <v>33218.203670000003</v>
      </c>
      <c r="M1168" s="6">
        <f t="shared" si="75"/>
        <v>-2.047981705730062E-2</v>
      </c>
    </row>
    <row r="1169" spans="1:13" x14ac:dyDescent="0.2">
      <c r="A1169" s="1" t="s">
        <v>20</v>
      </c>
      <c r="B1169" s="1" t="s">
        <v>86</v>
      </c>
      <c r="C1169" s="5">
        <v>0</v>
      </c>
      <c r="D1169" s="5">
        <v>122.16117</v>
      </c>
      <c r="E1169" s="6" t="str">
        <f t="shared" si="72"/>
        <v/>
      </c>
      <c r="F1169" s="5">
        <v>6414.1400800000001</v>
      </c>
      <c r="G1169" s="5">
        <v>6770.8258599999999</v>
      </c>
      <c r="H1169" s="6">
        <f t="shared" si="73"/>
        <v>5.5609290653346521E-2</v>
      </c>
      <c r="I1169" s="5">
        <v>7294.8949899999998</v>
      </c>
      <c r="J1169" s="6">
        <f t="shared" si="74"/>
        <v>-7.1840531045122002E-2</v>
      </c>
      <c r="K1169" s="5">
        <v>37376.205779999997</v>
      </c>
      <c r="L1169" s="5">
        <v>37052.726949999997</v>
      </c>
      <c r="M1169" s="6">
        <f t="shared" si="75"/>
        <v>-8.6546727590282035E-3</v>
      </c>
    </row>
    <row r="1170" spans="1:13" x14ac:dyDescent="0.2">
      <c r="A1170" s="1" t="s">
        <v>21</v>
      </c>
      <c r="B1170" s="1" t="s">
        <v>86</v>
      </c>
      <c r="C1170" s="5">
        <v>0</v>
      </c>
      <c r="D1170" s="5">
        <v>9.8862000000000005</v>
      </c>
      <c r="E1170" s="6" t="str">
        <f t="shared" si="72"/>
        <v/>
      </c>
      <c r="F1170" s="5">
        <v>426.79719999999998</v>
      </c>
      <c r="G1170" s="5">
        <v>493.94236000000001</v>
      </c>
      <c r="H1170" s="6">
        <f t="shared" si="73"/>
        <v>0.1573233376413905</v>
      </c>
      <c r="I1170" s="5">
        <v>679.86936000000003</v>
      </c>
      <c r="J1170" s="6">
        <f t="shared" si="74"/>
        <v>-0.27347459811985053</v>
      </c>
      <c r="K1170" s="5">
        <v>2454.4644699999999</v>
      </c>
      <c r="L1170" s="5">
        <v>2856.0280600000001</v>
      </c>
      <c r="M1170" s="6">
        <f t="shared" si="75"/>
        <v>0.16360537905851213</v>
      </c>
    </row>
    <row r="1171" spans="1:13" x14ac:dyDescent="0.2">
      <c r="A1171" s="1" t="s">
        <v>22</v>
      </c>
      <c r="B1171" s="1" t="s">
        <v>86</v>
      </c>
      <c r="C1171" s="5">
        <v>0</v>
      </c>
      <c r="D1171" s="5">
        <v>95.837530000000001</v>
      </c>
      <c r="E1171" s="6" t="str">
        <f t="shared" si="72"/>
        <v/>
      </c>
      <c r="F1171" s="5">
        <v>2974.3293399999998</v>
      </c>
      <c r="G1171" s="5">
        <v>3112.7291500000001</v>
      </c>
      <c r="H1171" s="6">
        <f t="shared" si="73"/>
        <v>4.6531434208963773E-2</v>
      </c>
      <c r="I1171" s="5">
        <v>3304.0993699999999</v>
      </c>
      <c r="J1171" s="6">
        <f t="shared" si="74"/>
        <v>-5.7919026811835805E-2</v>
      </c>
      <c r="K1171" s="5">
        <v>15767.54398</v>
      </c>
      <c r="L1171" s="5">
        <v>13670.62098</v>
      </c>
      <c r="M1171" s="6">
        <f t="shared" si="75"/>
        <v>-0.13298983041745738</v>
      </c>
    </row>
    <row r="1172" spans="1:13" x14ac:dyDescent="0.2">
      <c r="A1172" s="1" t="s">
        <v>23</v>
      </c>
      <c r="B1172" s="1" t="s">
        <v>86</v>
      </c>
      <c r="C1172" s="5">
        <v>0</v>
      </c>
      <c r="D1172" s="5">
        <v>588.83294000000001</v>
      </c>
      <c r="E1172" s="6" t="str">
        <f t="shared" si="72"/>
        <v/>
      </c>
      <c r="F1172" s="5">
        <v>27501.20347</v>
      </c>
      <c r="G1172" s="5">
        <v>25861.16159</v>
      </c>
      <c r="H1172" s="6">
        <f t="shared" si="73"/>
        <v>-5.9635276753944977E-2</v>
      </c>
      <c r="I1172" s="5">
        <v>28379.283520000001</v>
      </c>
      <c r="J1172" s="6">
        <f t="shared" si="74"/>
        <v>-8.873099027413367E-2</v>
      </c>
      <c r="K1172" s="5">
        <v>158680.35423</v>
      </c>
      <c r="L1172" s="5">
        <v>130781.32806</v>
      </c>
      <c r="M1172" s="6">
        <f t="shared" si="75"/>
        <v>-0.17581903131853127</v>
      </c>
    </row>
    <row r="1173" spans="1:13" x14ac:dyDescent="0.2">
      <c r="A1173" s="1" t="s">
        <v>24</v>
      </c>
      <c r="B1173" s="1" t="s">
        <v>86</v>
      </c>
      <c r="C1173" s="5">
        <v>0</v>
      </c>
      <c r="D1173" s="5">
        <v>10.32353</v>
      </c>
      <c r="E1173" s="6" t="str">
        <f t="shared" si="72"/>
        <v/>
      </c>
      <c r="F1173" s="5">
        <v>1297.5362600000001</v>
      </c>
      <c r="G1173" s="5">
        <v>2293.2763</v>
      </c>
      <c r="H1173" s="6">
        <f t="shared" si="73"/>
        <v>0.76740825724592843</v>
      </c>
      <c r="I1173" s="5">
        <v>1459.6158600000001</v>
      </c>
      <c r="J1173" s="6">
        <f t="shared" si="74"/>
        <v>0.57115057656334312</v>
      </c>
      <c r="K1173" s="5">
        <v>7314.9839499999998</v>
      </c>
      <c r="L1173" s="5">
        <v>8698.1054700000004</v>
      </c>
      <c r="M1173" s="6">
        <f t="shared" si="75"/>
        <v>0.18908059531695898</v>
      </c>
    </row>
    <row r="1174" spans="1:13" x14ac:dyDescent="0.2">
      <c r="A1174" s="1" t="s">
        <v>25</v>
      </c>
      <c r="B1174" s="1" t="s">
        <v>86</v>
      </c>
      <c r="C1174" s="5">
        <v>0</v>
      </c>
      <c r="D1174" s="5">
        <v>65.490139999999997</v>
      </c>
      <c r="E1174" s="6" t="str">
        <f t="shared" si="72"/>
        <v/>
      </c>
      <c r="F1174" s="5">
        <v>1416.16355</v>
      </c>
      <c r="G1174" s="5">
        <v>1421.77658</v>
      </c>
      <c r="H1174" s="6">
        <f t="shared" si="73"/>
        <v>3.9635464420757494E-3</v>
      </c>
      <c r="I1174" s="5">
        <v>1434.41905</v>
      </c>
      <c r="J1174" s="6">
        <f t="shared" si="74"/>
        <v>-8.8136517707290141E-3</v>
      </c>
      <c r="K1174" s="5">
        <v>7109.9544800000003</v>
      </c>
      <c r="L1174" s="5">
        <v>6885.2656299999999</v>
      </c>
      <c r="M1174" s="6">
        <f t="shared" si="75"/>
        <v>-3.1602009637620165E-2</v>
      </c>
    </row>
    <row r="1175" spans="1:13" x14ac:dyDescent="0.2">
      <c r="A1175" s="1" t="s">
        <v>26</v>
      </c>
      <c r="B1175" s="1" t="s">
        <v>86</v>
      </c>
      <c r="C1175" s="5">
        <v>0</v>
      </c>
      <c r="D1175" s="5">
        <v>0</v>
      </c>
      <c r="E1175" s="6" t="str">
        <f t="shared" si="72"/>
        <v/>
      </c>
      <c r="F1175" s="5">
        <v>0.57065999999999995</v>
      </c>
      <c r="G1175" s="5">
        <v>6.5930000000000002E-2</v>
      </c>
      <c r="H1175" s="6">
        <f t="shared" si="73"/>
        <v>-0.88446710826061048</v>
      </c>
      <c r="I1175" s="5">
        <v>7.7020000000000005E-2</v>
      </c>
      <c r="J1175" s="6">
        <f t="shared" si="74"/>
        <v>-0.14398857439626078</v>
      </c>
      <c r="K1175" s="5">
        <v>0.84604000000000001</v>
      </c>
      <c r="L1175" s="5">
        <v>0.23895</v>
      </c>
      <c r="M1175" s="6">
        <f t="shared" si="75"/>
        <v>-0.71756654531700637</v>
      </c>
    </row>
    <row r="1176" spans="1:13" x14ac:dyDescent="0.2">
      <c r="A1176" s="1" t="s">
        <v>27</v>
      </c>
      <c r="B1176" s="1" t="s">
        <v>86</v>
      </c>
      <c r="C1176" s="5">
        <v>0</v>
      </c>
      <c r="D1176" s="5">
        <v>1304.86267</v>
      </c>
      <c r="E1176" s="6" t="str">
        <f t="shared" si="72"/>
        <v/>
      </c>
      <c r="F1176" s="5">
        <v>21770.280790000001</v>
      </c>
      <c r="G1176" s="5">
        <v>23895.915239999998</v>
      </c>
      <c r="H1176" s="6">
        <f t="shared" si="73"/>
        <v>9.7639275786299828E-2</v>
      </c>
      <c r="I1176" s="5">
        <v>27065.879679999998</v>
      </c>
      <c r="J1176" s="6">
        <f t="shared" si="74"/>
        <v>-0.11712031818209867</v>
      </c>
      <c r="K1176" s="5">
        <v>118353.23097</v>
      </c>
      <c r="L1176" s="5">
        <v>118987.01935</v>
      </c>
      <c r="M1176" s="6">
        <f t="shared" si="75"/>
        <v>5.3550576930228022E-3</v>
      </c>
    </row>
    <row r="1177" spans="1:13" x14ac:dyDescent="0.2">
      <c r="A1177" s="1" t="s">
        <v>28</v>
      </c>
      <c r="B1177" s="1" t="s">
        <v>86</v>
      </c>
      <c r="C1177" s="5">
        <v>0</v>
      </c>
      <c r="D1177" s="5">
        <v>473.88049999999998</v>
      </c>
      <c r="E1177" s="6" t="str">
        <f t="shared" si="72"/>
        <v/>
      </c>
      <c r="F1177" s="5">
        <v>2726.3998900000001</v>
      </c>
      <c r="G1177" s="5">
        <v>9626.9272600000004</v>
      </c>
      <c r="H1177" s="6">
        <f t="shared" si="73"/>
        <v>2.5310033921692976</v>
      </c>
      <c r="I1177" s="5">
        <v>8487.8211300000003</v>
      </c>
      <c r="J1177" s="6">
        <f t="shared" si="74"/>
        <v>0.13420477559003419</v>
      </c>
      <c r="K1177" s="5">
        <v>25954.745439999999</v>
      </c>
      <c r="L1177" s="5">
        <v>38663.751149999996</v>
      </c>
      <c r="M1177" s="6">
        <f t="shared" si="75"/>
        <v>0.48966019487186307</v>
      </c>
    </row>
    <row r="1178" spans="1:13" x14ac:dyDescent="0.2">
      <c r="A1178" s="1" t="s">
        <v>29</v>
      </c>
      <c r="B1178" s="1" t="s">
        <v>86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0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5.1370500000000003</v>
      </c>
      <c r="L1178" s="5">
        <v>31.546209999999999</v>
      </c>
      <c r="M1178" s="6">
        <f t="shared" si="75"/>
        <v>5.1409193992661155</v>
      </c>
    </row>
    <row r="1179" spans="1:13" x14ac:dyDescent="0.2">
      <c r="A1179" s="1" t="s">
        <v>30</v>
      </c>
      <c r="B1179" s="1" t="s">
        <v>86</v>
      </c>
      <c r="C1179" s="5">
        <v>0</v>
      </c>
      <c r="D1179" s="5">
        <v>0.10521</v>
      </c>
      <c r="E1179" s="6" t="str">
        <f t="shared" si="72"/>
        <v/>
      </c>
      <c r="F1179" s="5">
        <v>666.05542000000003</v>
      </c>
      <c r="G1179" s="5">
        <v>837.09968000000003</v>
      </c>
      <c r="H1179" s="6">
        <f t="shared" si="73"/>
        <v>0.25680184390662264</v>
      </c>
      <c r="I1179" s="5">
        <v>217.21498</v>
      </c>
      <c r="J1179" s="6">
        <f t="shared" si="74"/>
        <v>2.8537843016167672</v>
      </c>
      <c r="K1179" s="5">
        <v>3681.7902300000001</v>
      </c>
      <c r="L1179" s="5">
        <v>2616.6382800000001</v>
      </c>
      <c r="M1179" s="6">
        <f t="shared" si="75"/>
        <v>-0.2893027259730655</v>
      </c>
    </row>
    <row r="1180" spans="1:13" x14ac:dyDescent="0.2">
      <c r="A1180" s="1" t="s">
        <v>35</v>
      </c>
      <c r="B1180" s="1" t="s">
        <v>86</v>
      </c>
      <c r="C1180" s="5">
        <v>0</v>
      </c>
      <c r="D1180" s="5">
        <v>0</v>
      </c>
      <c r="E1180" s="6" t="str">
        <f t="shared" si="72"/>
        <v/>
      </c>
      <c r="F1180" s="5">
        <v>0</v>
      </c>
      <c r="G1180" s="5">
        <v>0</v>
      </c>
      <c r="H1180" s="6" t="str">
        <f t="shared" si="73"/>
        <v/>
      </c>
      <c r="I1180" s="5">
        <v>0</v>
      </c>
      <c r="J1180" s="6" t="str">
        <f t="shared" si="74"/>
        <v/>
      </c>
      <c r="K1180" s="5">
        <v>0</v>
      </c>
      <c r="L1180" s="5">
        <v>0</v>
      </c>
      <c r="M1180" s="6" t="str">
        <f t="shared" si="75"/>
        <v/>
      </c>
    </row>
    <row r="1181" spans="1:13" x14ac:dyDescent="0.2">
      <c r="A1181" s="1" t="s">
        <v>31</v>
      </c>
      <c r="B1181" s="1" t="s">
        <v>86</v>
      </c>
      <c r="C1181" s="5">
        <v>9.6950000000000003</v>
      </c>
      <c r="D1181" s="5">
        <v>1.68</v>
      </c>
      <c r="E1181" s="6">
        <f t="shared" si="72"/>
        <v>-0.8267148014440433</v>
      </c>
      <c r="F1181" s="5">
        <v>271.23455000000001</v>
      </c>
      <c r="G1181" s="5">
        <v>464.68421000000001</v>
      </c>
      <c r="H1181" s="6">
        <f t="shared" si="73"/>
        <v>0.71321909395392291</v>
      </c>
      <c r="I1181" s="5">
        <v>477.31596000000002</v>
      </c>
      <c r="J1181" s="6">
        <f t="shared" si="74"/>
        <v>-2.6464126613323424E-2</v>
      </c>
      <c r="K1181" s="5">
        <v>1032.9660200000001</v>
      </c>
      <c r="L1181" s="5">
        <v>1769.02304</v>
      </c>
      <c r="M1181" s="6">
        <f t="shared" si="75"/>
        <v>0.71256653728067443</v>
      </c>
    </row>
    <row r="1182" spans="1:13" x14ac:dyDescent="0.2">
      <c r="A1182" s="1" t="s">
        <v>32</v>
      </c>
      <c r="B1182" s="1" t="s">
        <v>86</v>
      </c>
      <c r="C1182" s="5">
        <v>0</v>
      </c>
      <c r="D1182" s="5">
        <v>35.694760000000002</v>
      </c>
      <c r="E1182" s="6" t="str">
        <f t="shared" ref="E1182:E1244" si="76">IF(C1182=0,"",(D1182/C1182-1))</f>
        <v/>
      </c>
      <c r="F1182" s="5">
        <v>478.90622000000002</v>
      </c>
      <c r="G1182" s="5">
        <v>399.85158999999999</v>
      </c>
      <c r="H1182" s="6">
        <f t="shared" ref="H1182:H1244" si="77">IF(F1182=0,"",(G1182/F1182-1))</f>
        <v>-0.16507329973705509</v>
      </c>
      <c r="I1182" s="5">
        <v>508.54070999999999</v>
      </c>
      <c r="J1182" s="6">
        <f t="shared" ref="J1182:J1244" si="78">IF(I1182=0,"",(G1182/I1182-1))</f>
        <v>-0.21372747129723402</v>
      </c>
      <c r="K1182" s="5">
        <v>1563.2888600000001</v>
      </c>
      <c r="L1182" s="5">
        <v>1973.7474299999999</v>
      </c>
      <c r="M1182" s="6">
        <f t="shared" ref="M1182:M1244" si="79">IF(K1182=0,"",(L1182/K1182-1))</f>
        <v>0.26256092556048771</v>
      </c>
    </row>
    <row r="1183" spans="1:13" x14ac:dyDescent="0.2">
      <c r="A1183" s="2" t="s">
        <v>33</v>
      </c>
      <c r="B1183" s="2" t="s">
        <v>86</v>
      </c>
      <c r="C1183" s="7">
        <v>9.6950000000000003</v>
      </c>
      <c r="D1183" s="7">
        <v>4029.37417</v>
      </c>
      <c r="E1183" s="8">
        <f t="shared" si="76"/>
        <v>414.61363280041257</v>
      </c>
      <c r="F1183" s="7">
        <v>104296.38348999999</v>
      </c>
      <c r="G1183" s="7">
        <v>115636.90229</v>
      </c>
      <c r="H1183" s="8">
        <f t="shared" si="77"/>
        <v>0.10873357656823579</v>
      </c>
      <c r="I1183" s="7">
        <v>121237.56143</v>
      </c>
      <c r="J1183" s="8">
        <f t="shared" si="78"/>
        <v>-4.6195742259577788E-2</v>
      </c>
      <c r="K1183" s="7">
        <v>588717.61971</v>
      </c>
      <c r="L1183" s="7">
        <v>566560.20854000002</v>
      </c>
      <c r="M1183" s="8">
        <f t="shared" si="79"/>
        <v>-3.7636738613182064E-2</v>
      </c>
    </row>
    <row r="1184" spans="1:13" x14ac:dyDescent="0.2">
      <c r="A1184" s="1" t="s">
        <v>7</v>
      </c>
      <c r="B1184" s="1" t="s">
        <v>87</v>
      </c>
      <c r="C1184" s="5">
        <v>0</v>
      </c>
      <c r="D1184" s="5">
        <v>1.3359000000000001</v>
      </c>
      <c r="E1184" s="6" t="str">
        <f t="shared" si="76"/>
        <v/>
      </c>
      <c r="F1184" s="5">
        <v>43.359879999999997</v>
      </c>
      <c r="G1184" s="5">
        <v>30.861619999999998</v>
      </c>
      <c r="H1184" s="6">
        <f t="shared" si="77"/>
        <v>-0.28824480141550202</v>
      </c>
      <c r="I1184" s="5">
        <v>29.190370000000001</v>
      </c>
      <c r="J1184" s="6">
        <f t="shared" si="78"/>
        <v>5.7253470922088212E-2</v>
      </c>
      <c r="K1184" s="5">
        <v>127.07931000000001</v>
      </c>
      <c r="L1184" s="5">
        <v>146.51999000000001</v>
      </c>
      <c r="M1184" s="6">
        <f t="shared" si="79"/>
        <v>0.15298068584099167</v>
      </c>
    </row>
    <row r="1185" spans="1:13" x14ac:dyDescent="0.2">
      <c r="A1185" s="1" t="s">
        <v>9</v>
      </c>
      <c r="B1185" s="1" t="s">
        <v>87</v>
      </c>
      <c r="C1185" s="5">
        <v>0</v>
      </c>
      <c r="D1185" s="5">
        <v>865.55516999999998</v>
      </c>
      <c r="E1185" s="6" t="str">
        <f t="shared" si="76"/>
        <v/>
      </c>
      <c r="F1185" s="5">
        <v>9446.8125899999995</v>
      </c>
      <c r="G1185" s="5">
        <v>12556.36817</v>
      </c>
      <c r="H1185" s="6">
        <f t="shared" si="77"/>
        <v>0.32916452511100358</v>
      </c>
      <c r="I1185" s="5">
        <v>11123.52817</v>
      </c>
      <c r="J1185" s="6">
        <f t="shared" si="78"/>
        <v>0.12881164843582171</v>
      </c>
      <c r="K1185" s="5">
        <v>48622.29406</v>
      </c>
      <c r="L1185" s="5">
        <v>54969.544390000003</v>
      </c>
      <c r="M1185" s="6">
        <f t="shared" si="79"/>
        <v>0.13054197570701787</v>
      </c>
    </row>
    <row r="1186" spans="1:13" x14ac:dyDescent="0.2">
      <c r="A1186" s="1" t="s">
        <v>10</v>
      </c>
      <c r="B1186" s="1" t="s">
        <v>87</v>
      </c>
      <c r="C1186" s="5">
        <v>0</v>
      </c>
      <c r="D1186" s="5">
        <v>98.266419999999997</v>
      </c>
      <c r="E1186" s="6" t="str">
        <f t="shared" si="76"/>
        <v/>
      </c>
      <c r="F1186" s="5">
        <v>703.28953000000001</v>
      </c>
      <c r="G1186" s="5">
        <v>1014.9541400000001</v>
      </c>
      <c r="H1186" s="6">
        <f t="shared" si="77"/>
        <v>0.44315263729292265</v>
      </c>
      <c r="I1186" s="5">
        <v>1314.7381600000001</v>
      </c>
      <c r="J1186" s="6">
        <f t="shared" si="78"/>
        <v>-0.22801804125013003</v>
      </c>
      <c r="K1186" s="5">
        <v>4613.1683499999999</v>
      </c>
      <c r="L1186" s="5">
        <v>5579.0748800000001</v>
      </c>
      <c r="M1186" s="6">
        <f t="shared" si="79"/>
        <v>0.20938029066292363</v>
      </c>
    </row>
    <row r="1187" spans="1:13" x14ac:dyDescent="0.2">
      <c r="A1187" s="1" t="s">
        <v>11</v>
      </c>
      <c r="B1187" s="1" t="s">
        <v>87</v>
      </c>
      <c r="C1187" s="5">
        <v>0</v>
      </c>
      <c r="D1187" s="5">
        <v>0</v>
      </c>
      <c r="E1187" s="6" t="str">
        <f t="shared" si="76"/>
        <v/>
      </c>
      <c r="F1187" s="5">
        <v>3.5704899999999999</v>
      </c>
      <c r="G1187" s="5">
        <v>2.1498400000000002</v>
      </c>
      <c r="H1187" s="6">
        <f t="shared" si="77"/>
        <v>-0.39788656458917393</v>
      </c>
      <c r="I1187" s="5">
        <v>6.3027499999999996</v>
      </c>
      <c r="J1187" s="6">
        <f t="shared" si="78"/>
        <v>-0.65890444647177815</v>
      </c>
      <c r="K1187" s="5">
        <v>6.9438199999999997</v>
      </c>
      <c r="L1187" s="5">
        <v>9.0540000000000003</v>
      </c>
      <c r="M1187" s="6">
        <f t="shared" si="79"/>
        <v>0.30389324608068757</v>
      </c>
    </row>
    <row r="1188" spans="1:13" x14ac:dyDescent="0.2">
      <c r="A1188" s="1" t="s">
        <v>12</v>
      </c>
      <c r="B1188" s="1" t="s">
        <v>87</v>
      </c>
      <c r="C1188" s="5">
        <v>0</v>
      </c>
      <c r="D1188" s="5">
        <v>0</v>
      </c>
      <c r="E1188" s="6" t="str">
        <f t="shared" si="76"/>
        <v/>
      </c>
      <c r="F1188" s="5">
        <v>0</v>
      </c>
      <c r="G1188" s="5">
        <v>0.20874000000000001</v>
      </c>
      <c r="H1188" s="6" t="str">
        <f t="shared" si="77"/>
        <v/>
      </c>
      <c r="I1188" s="5">
        <v>1.41682</v>
      </c>
      <c r="J1188" s="6">
        <f t="shared" si="78"/>
        <v>-0.85267006394601996</v>
      </c>
      <c r="K1188" s="5">
        <v>8.2589999999999997E-2</v>
      </c>
      <c r="L1188" s="5">
        <v>1.6255599999999999</v>
      </c>
      <c r="M1188" s="6">
        <f t="shared" si="79"/>
        <v>18.682285991040079</v>
      </c>
    </row>
    <row r="1189" spans="1:13" x14ac:dyDescent="0.2">
      <c r="A1189" s="1" t="s">
        <v>13</v>
      </c>
      <c r="B1189" s="1" t="s">
        <v>87</v>
      </c>
      <c r="C1189" s="5">
        <v>0</v>
      </c>
      <c r="D1189" s="5">
        <v>86.944379999999995</v>
      </c>
      <c r="E1189" s="6" t="str">
        <f t="shared" si="76"/>
        <v/>
      </c>
      <c r="F1189" s="5">
        <v>106.4838</v>
      </c>
      <c r="G1189" s="5">
        <v>1394.2266500000001</v>
      </c>
      <c r="H1189" s="6">
        <f t="shared" si="77"/>
        <v>12.093321707151699</v>
      </c>
      <c r="I1189" s="5">
        <v>808.48783000000003</v>
      </c>
      <c r="J1189" s="6">
        <f t="shared" si="78"/>
        <v>0.72448687322850613</v>
      </c>
      <c r="K1189" s="5">
        <v>862.89741000000004</v>
      </c>
      <c r="L1189" s="5">
        <v>6032.9643800000003</v>
      </c>
      <c r="M1189" s="6">
        <f t="shared" si="79"/>
        <v>5.9915198609762896</v>
      </c>
    </row>
    <row r="1190" spans="1:13" x14ac:dyDescent="0.2">
      <c r="A1190" s="1" t="s">
        <v>16</v>
      </c>
      <c r="B1190" s="1" t="s">
        <v>87</v>
      </c>
      <c r="C1190" s="5">
        <v>0</v>
      </c>
      <c r="D1190" s="5">
        <v>0</v>
      </c>
      <c r="E1190" s="6" t="str">
        <f t="shared" si="76"/>
        <v/>
      </c>
      <c r="F1190" s="5">
        <v>3.4750000000000003E-2</v>
      </c>
      <c r="G1190" s="5">
        <v>2.78152</v>
      </c>
      <c r="H1190" s="6">
        <f t="shared" si="77"/>
        <v>79.043741007194242</v>
      </c>
      <c r="I1190" s="5">
        <v>0</v>
      </c>
      <c r="J1190" s="6" t="str">
        <f t="shared" si="78"/>
        <v/>
      </c>
      <c r="K1190" s="5">
        <v>3.9907400000000002</v>
      </c>
      <c r="L1190" s="5">
        <v>5.0789799999999996</v>
      </c>
      <c r="M1190" s="6">
        <f t="shared" si="79"/>
        <v>0.27269128031392653</v>
      </c>
    </row>
    <row r="1191" spans="1:13" x14ac:dyDescent="0.2">
      <c r="A1191" s="1" t="s">
        <v>17</v>
      </c>
      <c r="B1191" s="1" t="s">
        <v>87</v>
      </c>
      <c r="C1191" s="5">
        <v>0</v>
      </c>
      <c r="D1191" s="5">
        <v>0.15</v>
      </c>
      <c r="E1191" s="6" t="str">
        <f t="shared" si="76"/>
        <v/>
      </c>
      <c r="F1191" s="5">
        <v>2.2358699999999998</v>
      </c>
      <c r="G1191" s="5">
        <v>20.750810000000001</v>
      </c>
      <c r="H1191" s="6">
        <f t="shared" si="77"/>
        <v>8.2808660610858436</v>
      </c>
      <c r="I1191" s="5">
        <v>50.227209999999999</v>
      </c>
      <c r="J1191" s="6">
        <f t="shared" si="78"/>
        <v>-0.58686118540129939</v>
      </c>
      <c r="K1191" s="5">
        <v>294.68409000000003</v>
      </c>
      <c r="L1191" s="5">
        <v>382.13878</v>
      </c>
      <c r="M1191" s="6">
        <f t="shared" si="79"/>
        <v>0.29677438642853082</v>
      </c>
    </row>
    <row r="1192" spans="1:13" x14ac:dyDescent="0.2">
      <c r="A1192" s="1" t="s">
        <v>18</v>
      </c>
      <c r="B1192" s="1" t="s">
        <v>87</v>
      </c>
      <c r="C1192" s="5">
        <v>0</v>
      </c>
      <c r="D1192" s="5">
        <v>0</v>
      </c>
      <c r="E1192" s="6" t="str">
        <f t="shared" si="76"/>
        <v/>
      </c>
      <c r="F1192" s="5">
        <v>6.4439999999999997E-2</v>
      </c>
      <c r="G1192" s="5">
        <v>84.232169999999996</v>
      </c>
      <c r="H1192" s="6">
        <f t="shared" si="77"/>
        <v>1306.1410614525139</v>
      </c>
      <c r="I1192" s="5">
        <v>60.354999999999997</v>
      </c>
      <c r="J1192" s="6">
        <f t="shared" si="78"/>
        <v>0.39561212824123926</v>
      </c>
      <c r="K1192" s="5">
        <v>36.861759999999997</v>
      </c>
      <c r="L1192" s="5">
        <v>182.65601000000001</v>
      </c>
      <c r="M1192" s="6">
        <f t="shared" si="79"/>
        <v>3.9551624773206715</v>
      </c>
    </row>
    <row r="1193" spans="1:13" x14ac:dyDescent="0.2">
      <c r="A1193" s="1" t="s">
        <v>19</v>
      </c>
      <c r="B1193" s="1" t="s">
        <v>87</v>
      </c>
      <c r="C1193" s="5">
        <v>0</v>
      </c>
      <c r="D1193" s="5">
        <v>0.10285999999999999</v>
      </c>
      <c r="E1193" s="6" t="str">
        <f t="shared" si="76"/>
        <v/>
      </c>
      <c r="F1193" s="5">
        <v>22.292870000000001</v>
      </c>
      <c r="G1193" s="5">
        <v>85.458609999999993</v>
      </c>
      <c r="H1193" s="6">
        <f t="shared" si="77"/>
        <v>2.8334503363631507</v>
      </c>
      <c r="I1193" s="5">
        <v>178.29859999999999</v>
      </c>
      <c r="J1193" s="6">
        <f t="shared" si="78"/>
        <v>-0.52069948950805001</v>
      </c>
      <c r="K1193" s="5">
        <v>393.05754000000002</v>
      </c>
      <c r="L1193" s="5">
        <v>443.21521999999999</v>
      </c>
      <c r="M1193" s="6">
        <f t="shared" si="79"/>
        <v>0.12760900096204741</v>
      </c>
    </row>
    <row r="1194" spans="1:13" x14ac:dyDescent="0.2">
      <c r="A1194" s="1" t="s">
        <v>20</v>
      </c>
      <c r="B1194" s="1" t="s">
        <v>87</v>
      </c>
      <c r="C1194" s="5">
        <v>0</v>
      </c>
      <c r="D1194" s="5">
        <v>69.175259999999994</v>
      </c>
      <c r="E1194" s="6" t="str">
        <f t="shared" si="76"/>
        <v/>
      </c>
      <c r="F1194" s="5">
        <v>761.00328000000002</v>
      </c>
      <c r="G1194" s="5">
        <v>989.30994999999996</v>
      </c>
      <c r="H1194" s="6">
        <f t="shared" si="77"/>
        <v>0.30000747171549635</v>
      </c>
      <c r="I1194" s="5">
        <v>1369.5349100000001</v>
      </c>
      <c r="J1194" s="6">
        <f t="shared" si="78"/>
        <v>-0.27763071771569525</v>
      </c>
      <c r="K1194" s="5">
        <v>4485.4027100000003</v>
      </c>
      <c r="L1194" s="5">
        <v>5730.6665499999999</v>
      </c>
      <c r="M1194" s="6">
        <f t="shared" si="79"/>
        <v>0.27762587230433966</v>
      </c>
    </row>
    <row r="1195" spans="1:13" x14ac:dyDescent="0.2">
      <c r="A1195" s="1" t="s">
        <v>21</v>
      </c>
      <c r="B1195" s="1" t="s">
        <v>87</v>
      </c>
      <c r="C1195" s="5">
        <v>0</v>
      </c>
      <c r="D1195" s="5">
        <v>0</v>
      </c>
      <c r="E1195" s="6" t="str">
        <f t="shared" si="76"/>
        <v/>
      </c>
      <c r="F1195" s="5">
        <v>0</v>
      </c>
      <c r="G1195" s="5">
        <v>61.052079999999997</v>
      </c>
      <c r="H1195" s="6" t="str">
        <f t="shared" si="77"/>
        <v/>
      </c>
      <c r="I1195" s="5">
        <v>21.160119999999999</v>
      </c>
      <c r="J1195" s="6">
        <f t="shared" si="78"/>
        <v>1.8852426167715493</v>
      </c>
      <c r="K1195" s="5">
        <v>32.360320000000002</v>
      </c>
      <c r="L1195" s="5">
        <v>120.2974</v>
      </c>
      <c r="M1195" s="6">
        <f t="shared" si="79"/>
        <v>2.7174354270909555</v>
      </c>
    </row>
    <row r="1196" spans="1:13" x14ac:dyDescent="0.2">
      <c r="A1196" s="1" t="s">
        <v>22</v>
      </c>
      <c r="B1196" s="1" t="s">
        <v>87</v>
      </c>
      <c r="C1196" s="5">
        <v>0</v>
      </c>
      <c r="D1196" s="5">
        <v>36.788960000000003</v>
      </c>
      <c r="E1196" s="6" t="str">
        <f t="shared" si="76"/>
        <v/>
      </c>
      <c r="F1196" s="5">
        <v>1063.00424</v>
      </c>
      <c r="G1196" s="5">
        <v>923.02152999999998</v>
      </c>
      <c r="H1196" s="6">
        <f t="shared" si="77"/>
        <v>-0.13168593758384262</v>
      </c>
      <c r="I1196" s="5">
        <v>863.16922999999997</v>
      </c>
      <c r="J1196" s="6">
        <f t="shared" si="78"/>
        <v>6.9340168671211844E-2</v>
      </c>
      <c r="K1196" s="5">
        <v>5559.2657900000004</v>
      </c>
      <c r="L1196" s="5">
        <v>4656.9576999999999</v>
      </c>
      <c r="M1196" s="6">
        <f t="shared" si="79"/>
        <v>-0.1623070606955096</v>
      </c>
    </row>
    <row r="1197" spans="1:13" x14ac:dyDescent="0.2">
      <c r="A1197" s="1" t="s">
        <v>23</v>
      </c>
      <c r="B1197" s="1" t="s">
        <v>87</v>
      </c>
      <c r="C1197" s="5">
        <v>0</v>
      </c>
      <c r="D1197" s="5">
        <v>1.5828800000000001</v>
      </c>
      <c r="E1197" s="6" t="str">
        <f t="shared" si="76"/>
        <v/>
      </c>
      <c r="F1197" s="5">
        <v>548.46785</v>
      </c>
      <c r="G1197" s="5">
        <v>125.86563</v>
      </c>
      <c r="H1197" s="6">
        <f t="shared" si="77"/>
        <v>-0.77051411491120225</v>
      </c>
      <c r="I1197" s="5">
        <v>109.27279</v>
      </c>
      <c r="J1197" s="6">
        <f t="shared" si="78"/>
        <v>0.15184786624373725</v>
      </c>
      <c r="K1197" s="5">
        <v>1286.20498</v>
      </c>
      <c r="L1197" s="5">
        <v>439.40771000000001</v>
      </c>
      <c r="M1197" s="6">
        <f t="shared" si="79"/>
        <v>-0.6583688316927524</v>
      </c>
    </row>
    <row r="1198" spans="1:13" x14ac:dyDescent="0.2">
      <c r="A1198" s="1" t="s">
        <v>24</v>
      </c>
      <c r="B1198" s="1" t="s">
        <v>87</v>
      </c>
      <c r="C1198" s="5">
        <v>0</v>
      </c>
      <c r="D1198" s="5">
        <v>0</v>
      </c>
      <c r="E1198" s="6" t="str">
        <f t="shared" si="76"/>
        <v/>
      </c>
      <c r="F1198" s="5">
        <v>0</v>
      </c>
      <c r="G1198" s="5">
        <v>2.4237299999999999</v>
      </c>
      <c r="H1198" s="6" t="str">
        <f t="shared" si="77"/>
        <v/>
      </c>
      <c r="I1198" s="5">
        <v>4.0560400000000003</v>
      </c>
      <c r="J1198" s="6">
        <f t="shared" si="78"/>
        <v>-0.40243932505596602</v>
      </c>
      <c r="K1198" s="5">
        <v>49.257559999999998</v>
      </c>
      <c r="L1198" s="5">
        <v>22.844899999999999</v>
      </c>
      <c r="M1198" s="6">
        <f t="shared" si="79"/>
        <v>-0.53621535455674207</v>
      </c>
    </row>
    <row r="1199" spans="1:13" x14ac:dyDescent="0.2">
      <c r="A1199" s="1" t="s">
        <v>25</v>
      </c>
      <c r="B1199" s="1" t="s">
        <v>87</v>
      </c>
      <c r="C1199" s="5">
        <v>0</v>
      </c>
      <c r="D1199" s="5">
        <v>30.132860000000001</v>
      </c>
      <c r="E1199" s="6" t="str">
        <f t="shared" si="76"/>
        <v/>
      </c>
      <c r="F1199" s="5">
        <v>60.934809999999999</v>
      </c>
      <c r="G1199" s="5">
        <v>345.43263000000002</v>
      </c>
      <c r="H1199" s="6">
        <f t="shared" si="77"/>
        <v>4.668888275847582</v>
      </c>
      <c r="I1199" s="5">
        <v>480.25817999999998</v>
      </c>
      <c r="J1199" s="6">
        <f t="shared" si="78"/>
        <v>-0.28073556185966464</v>
      </c>
      <c r="K1199" s="5">
        <v>858.74093000000005</v>
      </c>
      <c r="L1199" s="5">
        <v>1448.8946000000001</v>
      </c>
      <c r="M1199" s="6">
        <f t="shared" si="79"/>
        <v>0.68723132831225353</v>
      </c>
    </row>
    <row r="1200" spans="1:13" x14ac:dyDescent="0.2">
      <c r="A1200" s="1" t="s">
        <v>26</v>
      </c>
      <c r="B1200" s="1" t="s">
        <v>87</v>
      </c>
      <c r="C1200" s="5">
        <v>0</v>
      </c>
      <c r="D1200" s="5">
        <v>0</v>
      </c>
      <c r="E1200" s="6" t="str">
        <f t="shared" si="76"/>
        <v/>
      </c>
      <c r="F1200" s="5">
        <v>0.1</v>
      </c>
      <c r="G1200" s="5">
        <v>0.38007999999999997</v>
      </c>
      <c r="H1200" s="6">
        <f t="shared" si="77"/>
        <v>2.8007999999999997</v>
      </c>
      <c r="I1200" s="5">
        <v>0</v>
      </c>
      <c r="J1200" s="6" t="str">
        <f t="shared" si="78"/>
        <v/>
      </c>
      <c r="K1200" s="5">
        <v>1.9038900000000001</v>
      </c>
      <c r="L1200" s="5">
        <v>0.42176999999999998</v>
      </c>
      <c r="M1200" s="6">
        <f t="shared" si="79"/>
        <v>-0.77846934434237269</v>
      </c>
    </row>
    <row r="1201" spans="1:13" x14ac:dyDescent="0.2">
      <c r="A1201" s="1" t="s">
        <v>27</v>
      </c>
      <c r="B1201" s="1" t="s">
        <v>87</v>
      </c>
      <c r="C1201" s="5">
        <v>0</v>
      </c>
      <c r="D1201" s="5">
        <v>0</v>
      </c>
      <c r="E1201" s="6" t="str">
        <f t="shared" si="76"/>
        <v/>
      </c>
      <c r="F1201" s="5">
        <v>1126.9189100000001</v>
      </c>
      <c r="G1201" s="5">
        <v>102.36915999999999</v>
      </c>
      <c r="H1201" s="6">
        <f t="shared" si="77"/>
        <v>-0.90916013646447724</v>
      </c>
      <c r="I1201" s="5">
        <v>202.45767000000001</v>
      </c>
      <c r="J1201" s="6">
        <f t="shared" si="78"/>
        <v>-0.49436758804939329</v>
      </c>
      <c r="K1201" s="5">
        <v>5925.8670599999996</v>
      </c>
      <c r="L1201" s="5">
        <v>744.05704000000003</v>
      </c>
      <c r="M1201" s="6">
        <f t="shared" si="79"/>
        <v>-0.8744391272253752</v>
      </c>
    </row>
    <row r="1202" spans="1:13" x14ac:dyDescent="0.2">
      <c r="A1202" s="1" t="s">
        <v>28</v>
      </c>
      <c r="B1202" s="1" t="s">
        <v>87</v>
      </c>
      <c r="C1202" s="5">
        <v>0</v>
      </c>
      <c r="D1202" s="5">
        <v>0</v>
      </c>
      <c r="E1202" s="6" t="str">
        <f t="shared" si="76"/>
        <v/>
      </c>
      <c r="F1202" s="5">
        <v>162.08924999999999</v>
      </c>
      <c r="G1202" s="5">
        <v>22.33934</v>
      </c>
      <c r="H1202" s="6">
        <f t="shared" si="77"/>
        <v>-0.86217876879558641</v>
      </c>
      <c r="I1202" s="5">
        <v>87.372</v>
      </c>
      <c r="J1202" s="6">
        <f t="shared" si="78"/>
        <v>-0.7443192327061301</v>
      </c>
      <c r="K1202" s="5">
        <v>808.15174999999999</v>
      </c>
      <c r="L1202" s="5">
        <v>382.34413999999998</v>
      </c>
      <c r="M1202" s="6">
        <f t="shared" si="79"/>
        <v>-0.52689066131453655</v>
      </c>
    </row>
    <row r="1203" spans="1:13" x14ac:dyDescent="0.2">
      <c r="A1203" s="1" t="s">
        <v>30</v>
      </c>
      <c r="B1203" s="1" t="s">
        <v>87</v>
      </c>
      <c r="C1203" s="5">
        <v>0</v>
      </c>
      <c r="D1203" s="5">
        <v>0</v>
      </c>
      <c r="E1203" s="6" t="str">
        <f t="shared" si="76"/>
        <v/>
      </c>
      <c r="F1203" s="5">
        <v>16.20393</v>
      </c>
      <c r="G1203" s="5">
        <v>25.1569</v>
      </c>
      <c r="H1203" s="6">
        <f t="shared" si="77"/>
        <v>0.55251843225686614</v>
      </c>
      <c r="I1203" s="5">
        <v>27.497890000000002</v>
      </c>
      <c r="J1203" s="6">
        <f t="shared" si="78"/>
        <v>-8.51334411476663E-2</v>
      </c>
      <c r="K1203" s="5">
        <v>461.06912999999997</v>
      </c>
      <c r="L1203" s="5">
        <v>165.82131999999999</v>
      </c>
      <c r="M1203" s="6">
        <f t="shared" si="79"/>
        <v>-0.64035475547885845</v>
      </c>
    </row>
    <row r="1204" spans="1:13" x14ac:dyDescent="0.2">
      <c r="A1204" s="1" t="s">
        <v>31</v>
      </c>
      <c r="B1204" s="1" t="s">
        <v>87</v>
      </c>
      <c r="C1204" s="5">
        <v>0</v>
      </c>
      <c r="D1204" s="5">
        <v>0</v>
      </c>
      <c r="E1204" s="6" t="str">
        <f t="shared" si="76"/>
        <v/>
      </c>
      <c r="F1204" s="5">
        <v>0</v>
      </c>
      <c r="G1204" s="5">
        <v>5.2679999999999998E-2</v>
      </c>
      <c r="H1204" s="6" t="str">
        <f t="shared" si="77"/>
        <v/>
      </c>
      <c r="I1204" s="5">
        <v>0</v>
      </c>
      <c r="J1204" s="6" t="str">
        <f t="shared" si="78"/>
        <v/>
      </c>
      <c r="K1204" s="5">
        <v>0</v>
      </c>
      <c r="L1204" s="5">
        <v>5.2679999999999998E-2</v>
      </c>
      <c r="M1204" s="6" t="str">
        <f t="shared" si="79"/>
        <v/>
      </c>
    </row>
    <row r="1205" spans="1:13" x14ac:dyDescent="0.2">
      <c r="A1205" s="2" t="s">
        <v>33</v>
      </c>
      <c r="B1205" s="2" t="s">
        <v>87</v>
      </c>
      <c r="C1205" s="7">
        <v>0</v>
      </c>
      <c r="D1205" s="7">
        <v>1190.03469</v>
      </c>
      <c r="E1205" s="8" t="str">
        <f t="shared" si="76"/>
        <v/>
      </c>
      <c r="F1205" s="7">
        <v>14066.86649</v>
      </c>
      <c r="G1205" s="7">
        <v>17789.395980000001</v>
      </c>
      <c r="H1205" s="8">
        <f t="shared" si="77"/>
        <v>0.26463103866424764</v>
      </c>
      <c r="I1205" s="7">
        <v>16737.32374</v>
      </c>
      <c r="J1205" s="8">
        <f t="shared" si="78"/>
        <v>6.285785328306015E-2</v>
      </c>
      <c r="K1205" s="7">
        <v>74429.283790000001</v>
      </c>
      <c r="L1205" s="7">
        <v>81463.638000000006</v>
      </c>
      <c r="M1205" s="8">
        <f t="shared" si="79"/>
        <v>9.4510572342026311E-2</v>
      </c>
    </row>
    <row r="1206" spans="1:13" x14ac:dyDescent="0.2">
      <c r="A1206" s="1" t="s">
        <v>7</v>
      </c>
      <c r="B1206" s="1" t="s">
        <v>88</v>
      </c>
      <c r="C1206" s="5">
        <v>0</v>
      </c>
      <c r="D1206" s="5">
        <v>0</v>
      </c>
      <c r="E1206" s="6" t="str">
        <f t="shared" si="76"/>
        <v/>
      </c>
      <c r="F1206" s="5">
        <v>9.5033899999999996</v>
      </c>
      <c r="G1206" s="5">
        <v>351.79484000000002</v>
      </c>
      <c r="H1206" s="6">
        <f t="shared" si="77"/>
        <v>36.017826270415085</v>
      </c>
      <c r="I1206" s="5">
        <v>668.21613000000002</v>
      </c>
      <c r="J1206" s="6">
        <f t="shared" si="78"/>
        <v>-0.47353135579052841</v>
      </c>
      <c r="K1206" s="5">
        <v>51.321449999999999</v>
      </c>
      <c r="L1206" s="5">
        <v>1151.8144</v>
      </c>
      <c r="M1206" s="6">
        <f t="shared" si="79"/>
        <v>21.443138297924161</v>
      </c>
    </row>
    <row r="1207" spans="1:13" x14ac:dyDescent="0.2">
      <c r="A1207" s="1" t="s">
        <v>9</v>
      </c>
      <c r="B1207" s="1" t="s">
        <v>88</v>
      </c>
      <c r="C1207" s="5">
        <v>0</v>
      </c>
      <c r="D1207" s="5">
        <v>0</v>
      </c>
      <c r="E1207" s="6" t="str">
        <f t="shared" si="76"/>
        <v/>
      </c>
      <c r="F1207" s="5">
        <v>2.5095499999999999</v>
      </c>
      <c r="G1207" s="5">
        <v>2.8157000000000001</v>
      </c>
      <c r="H1207" s="6">
        <f t="shared" si="77"/>
        <v>0.12199398298499742</v>
      </c>
      <c r="I1207" s="5">
        <v>3.7561</v>
      </c>
      <c r="J1207" s="6">
        <f t="shared" si="78"/>
        <v>-0.25036607119086285</v>
      </c>
      <c r="K1207" s="5">
        <v>43.19079</v>
      </c>
      <c r="L1207" s="5">
        <v>8.3217999999999996</v>
      </c>
      <c r="M1207" s="6">
        <f t="shared" si="79"/>
        <v>-0.80732466342940246</v>
      </c>
    </row>
    <row r="1208" spans="1:13" x14ac:dyDescent="0.2">
      <c r="A1208" s="1" t="s">
        <v>10</v>
      </c>
      <c r="B1208" s="1" t="s">
        <v>88</v>
      </c>
      <c r="C1208" s="5">
        <v>0</v>
      </c>
      <c r="D1208" s="5">
        <v>0</v>
      </c>
      <c r="E1208" s="6" t="str">
        <f t="shared" si="76"/>
        <v/>
      </c>
      <c r="F1208" s="5">
        <v>133.51494</v>
      </c>
      <c r="G1208" s="5">
        <v>97.948319999999995</v>
      </c>
      <c r="H1208" s="6">
        <f t="shared" si="77"/>
        <v>-0.26638681783476814</v>
      </c>
      <c r="I1208" s="5">
        <v>40.919530000000002</v>
      </c>
      <c r="J1208" s="6">
        <f t="shared" si="78"/>
        <v>1.393681452352947</v>
      </c>
      <c r="K1208" s="5">
        <v>491.20080000000002</v>
      </c>
      <c r="L1208" s="5">
        <v>244.58609000000001</v>
      </c>
      <c r="M1208" s="6">
        <f t="shared" si="79"/>
        <v>-0.5020649599919218</v>
      </c>
    </row>
    <row r="1209" spans="1:13" x14ac:dyDescent="0.2">
      <c r="A1209" s="1" t="s">
        <v>11</v>
      </c>
      <c r="B1209" s="1" t="s">
        <v>88</v>
      </c>
      <c r="C1209" s="5">
        <v>0</v>
      </c>
      <c r="D1209" s="5">
        <v>5.056</v>
      </c>
      <c r="E1209" s="6" t="str">
        <f t="shared" si="76"/>
        <v/>
      </c>
      <c r="F1209" s="5">
        <v>35.57376</v>
      </c>
      <c r="G1209" s="5">
        <v>31.566569999999999</v>
      </c>
      <c r="H1209" s="6">
        <f t="shared" si="77"/>
        <v>-0.1126445447430916</v>
      </c>
      <c r="I1209" s="5">
        <v>9.7986500000000003</v>
      </c>
      <c r="J1209" s="6">
        <f t="shared" si="78"/>
        <v>2.221522352568976</v>
      </c>
      <c r="K1209" s="5">
        <v>120.32335999999999</v>
      </c>
      <c r="L1209" s="5">
        <v>76.743939999999995</v>
      </c>
      <c r="M1209" s="6">
        <f t="shared" si="79"/>
        <v>-0.3621858631607362</v>
      </c>
    </row>
    <row r="1210" spans="1:13" x14ac:dyDescent="0.2">
      <c r="A1210" s="1" t="s">
        <v>12</v>
      </c>
      <c r="B1210" s="1" t="s">
        <v>88</v>
      </c>
      <c r="C1210" s="5">
        <v>0</v>
      </c>
      <c r="D1210" s="5">
        <v>0</v>
      </c>
      <c r="E1210" s="6" t="str">
        <f t="shared" si="76"/>
        <v/>
      </c>
      <c r="F1210" s="5">
        <v>0</v>
      </c>
      <c r="G1210" s="5">
        <v>0</v>
      </c>
      <c r="H1210" s="6" t="str">
        <f t="shared" si="77"/>
        <v/>
      </c>
      <c r="I1210" s="5">
        <v>0</v>
      </c>
      <c r="J1210" s="6" t="str">
        <f t="shared" si="78"/>
        <v/>
      </c>
      <c r="K1210" s="5">
        <v>0</v>
      </c>
      <c r="L1210" s="5">
        <v>0</v>
      </c>
      <c r="M1210" s="6" t="str">
        <f t="shared" si="79"/>
        <v/>
      </c>
    </row>
    <row r="1211" spans="1:13" x14ac:dyDescent="0.2">
      <c r="A1211" s="1" t="s">
        <v>13</v>
      </c>
      <c r="B1211" s="1" t="s">
        <v>88</v>
      </c>
      <c r="C1211" s="5">
        <v>0</v>
      </c>
      <c r="D1211" s="5">
        <v>70.465149999999994</v>
      </c>
      <c r="E1211" s="6" t="str">
        <f t="shared" si="76"/>
        <v/>
      </c>
      <c r="F1211" s="5">
        <v>295.38965999999999</v>
      </c>
      <c r="G1211" s="5">
        <v>768.07502999999997</v>
      </c>
      <c r="H1211" s="6">
        <f t="shared" si="77"/>
        <v>1.6002096011079061</v>
      </c>
      <c r="I1211" s="5">
        <v>368.36651000000001</v>
      </c>
      <c r="J1211" s="6">
        <f t="shared" si="78"/>
        <v>1.0850837661653876</v>
      </c>
      <c r="K1211" s="5">
        <v>1983.9999700000001</v>
      </c>
      <c r="L1211" s="5">
        <v>1825.94929</v>
      </c>
      <c r="M1211" s="6">
        <f t="shared" si="79"/>
        <v>-7.9662642333608535E-2</v>
      </c>
    </row>
    <row r="1212" spans="1:13" x14ac:dyDescent="0.2">
      <c r="A1212" s="1" t="s">
        <v>14</v>
      </c>
      <c r="B1212" s="1" t="s">
        <v>88</v>
      </c>
      <c r="C1212" s="5">
        <v>0</v>
      </c>
      <c r="D1212" s="5">
        <v>0</v>
      </c>
      <c r="E1212" s="6" t="str">
        <f t="shared" si="76"/>
        <v/>
      </c>
      <c r="F1212" s="5">
        <v>105.343</v>
      </c>
      <c r="G1212" s="5">
        <v>152.92500000000001</v>
      </c>
      <c r="H1212" s="6">
        <f t="shared" si="77"/>
        <v>0.4516863958687336</v>
      </c>
      <c r="I1212" s="5">
        <v>284.28643</v>
      </c>
      <c r="J1212" s="6">
        <f t="shared" si="78"/>
        <v>-0.46207421859706765</v>
      </c>
      <c r="K1212" s="5">
        <v>286.92675000000003</v>
      </c>
      <c r="L1212" s="5">
        <v>1429.87761</v>
      </c>
      <c r="M1212" s="6">
        <f t="shared" si="79"/>
        <v>3.9834238529520158</v>
      </c>
    </row>
    <row r="1213" spans="1:13" x14ac:dyDescent="0.2">
      <c r="A1213" s="1" t="s">
        <v>16</v>
      </c>
      <c r="B1213" s="1" t="s">
        <v>88</v>
      </c>
      <c r="C1213" s="5">
        <v>0</v>
      </c>
      <c r="D1213" s="5">
        <v>0</v>
      </c>
      <c r="E1213" s="6" t="str">
        <f t="shared" si="76"/>
        <v/>
      </c>
      <c r="F1213" s="5">
        <v>1.2193799999999999</v>
      </c>
      <c r="G1213" s="5">
        <v>0</v>
      </c>
      <c r="H1213" s="6">
        <f t="shared" si="77"/>
        <v>-1</v>
      </c>
      <c r="I1213" s="5">
        <v>0</v>
      </c>
      <c r="J1213" s="6" t="str">
        <f t="shared" si="78"/>
        <v/>
      </c>
      <c r="K1213" s="5">
        <v>159.1737</v>
      </c>
      <c r="L1213" s="5">
        <v>41.292560000000002</v>
      </c>
      <c r="M1213" s="6">
        <f t="shared" si="79"/>
        <v>-0.74058176696275835</v>
      </c>
    </row>
    <row r="1214" spans="1:13" x14ac:dyDescent="0.2">
      <c r="A1214" s="1" t="s">
        <v>17</v>
      </c>
      <c r="B1214" s="1" t="s">
        <v>88</v>
      </c>
      <c r="C1214" s="5">
        <v>0</v>
      </c>
      <c r="D1214" s="5">
        <v>470.31040999999999</v>
      </c>
      <c r="E1214" s="6" t="str">
        <f t="shared" si="76"/>
        <v/>
      </c>
      <c r="F1214" s="5">
        <v>6452.3023499999999</v>
      </c>
      <c r="G1214" s="5">
        <v>6730.9926100000002</v>
      </c>
      <c r="H1214" s="6">
        <f t="shared" si="77"/>
        <v>4.319237457928482E-2</v>
      </c>
      <c r="I1214" s="5">
        <v>8271.3906499999994</v>
      </c>
      <c r="J1214" s="6">
        <f t="shared" si="78"/>
        <v>-0.18623205035056578</v>
      </c>
      <c r="K1214" s="5">
        <v>32949.544090000003</v>
      </c>
      <c r="L1214" s="5">
        <v>38458.795830000003</v>
      </c>
      <c r="M1214" s="6">
        <f t="shared" si="79"/>
        <v>0.16720266978358667</v>
      </c>
    </row>
    <row r="1215" spans="1:13" x14ac:dyDescent="0.2">
      <c r="A1215" s="1" t="s">
        <v>18</v>
      </c>
      <c r="B1215" s="1" t="s">
        <v>88</v>
      </c>
      <c r="C1215" s="5">
        <v>0</v>
      </c>
      <c r="D1215" s="5">
        <v>35.84487</v>
      </c>
      <c r="E1215" s="6" t="str">
        <f t="shared" si="76"/>
        <v/>
      </c>
      <c r="F1215" s="5">
        <v>1121.46424</v>
      </c>
      <c r="G1215" s="5">
        <v>1151.1395299999999</v>
      </c>
      <c r="H1215" s="6">
        <f t="shared" si="77"/>
        <v>2.6461200403500973E-2</v>
      </c>
      <c r="I1215" s="5">
        <v>2016.74125</v>
      </c>
      <c r="J1215" s="6">
        <f t="shared" si="78"/>
        <v>-0.42920811978234696</v>
      </c>
      <c r="K1215" s="5">
        <v>5150.5720700000002</v>
      </c>
      <c r="L1215" s="5">
        <v>7534.98261</v>
      </c>
      <c r="M1215" s="6">
        <f t="shared" si="79"/>
        <v>0.46294091366825585</v>
      </c>
    </row>
    <row r="1216" spans="1:13" x14ac:dyDescent="0.2">
      <c r="A1216" s="1" t="s">
        <v>19</v>
      </c>
      <c r="B1216" s="1" t="s">
        <v>88</v>
      </c>
      <c r="C1216" s="5">
        <v>0</v>
      </c>
      <c r="D1216" s="5">
        <v>0</v>
      </c>
      <c r="E1216" s="6" t="str">
        <f t="shared" si="76"/>
        <v/>
      </c>
      <c r="F1216" s="5">
        <v>46.75338</v>
      </c>
      <c r="G1216" s="5">
        <v>380.54403000000002</v>
      </c>
      <c r="H1216" s="6">
        <f t="shared" si="77"/>
        <v>7.1393907777362831</v>
      </c>
      <c r="I1216" s="5">
        <v>224.37872999999999</v>
      </c>
      <c r="J1216" s="6">
        <f t="shared" si="78"/>
        <v>0.69598976694448722</v>
      </c>
      <c r="K1216" s="5">
        <v>354.92509999999999</v>
      </c>
      <c r="L1216" s="5">
        <v>757.42575999999997</v>
      </c>
      <c r="M1216" s="6">
        <f t="shared" si="79"/>
        <v>1.1340439433559362</v>
      </c>
    </row>
    <row r="1217" spans="1:13" x14ac:dyDescent="0.2">
      <c r="A1217" s="1" t="s">
        <v>20</v>
      </c>
      <c r="B1217" s="1" t="s">
        <v>88</v>
      </c>
      <c r="C1217" s="5">
        <v>0</v>
      </c>
      <c r="D1217" s="5">
        <v>59.532429999999998</v>
      </c>
      <c r="E1217" s="6" t="str">
        <f t="shared" si="76"/>
        <v/>
      </c>
      <c r="F1217" s="5">
        <v>153.61677</v>
      </c>
      <c r="G1217" s="5">
        <v>330.98552000000001</v>
      </c>
      <c r="H1217" s="6">
        <f t="shared" si="77"/>
        <v>1.1546184052691641</v>
      </c>
      <c r="I1217" s="5">
        <v>1206.94282</v>
      </c>
      <c r="J1217" s="6">
        <f t="shared" si="78"/>
        <v>-0.72576536807269787</v>
      </c>
      <c r="K1217" s="5">
        <v>815.88340000000005</v>
      </c>
      <c r="L1217" s="5">
        <v>1868.00998</v>
      </c>
      <c r="M1217" s="6">
        <f t="shared" si="79"/>
        <v>1.289555076129751</v>
      </c>
    </row>
    <row r="1218" spans="1:13" x14ac:dyDescent="0.2">
      <c r="A1218" s="1" t="s">
        <v>21</v>
      </c>
      <c r="B1218" s="1" t="s">
        <v>88</v>
      </c>
      <c r="C1218" s="5">
        <v>0</v>
      </c>
      <c r="D1218" s="5">
        <v>100.49695</v>
      </c>
      <c r="E1218" s="6" t="str">
        <f t="shared" si="76"/>
        <v/>
      </c>
      <c r="F1218" s="5">
        <v>7434.7939299999998</v>
      </c>
      <c r="G1218" s="5">
        <v>12860.062970000001</v>
      </c>
      <c r="H1218" s="6">
        <f t="shared" si="77"/>
        <v>0.72971343806969524</v>
      </c>
      <c r="I1218" s="5">
        <v>11835.390380000001</v>
      </c>
      <c r="J1218" s="6">
        <f t="shared" si="78"/>
        <v>8.6576999752499884E-2</v>
      </c>
      <c r="K1218" s="5">
        <v>50399.244509999997</v>
      </c>
      <c r="L1218" s="5">
        <v>62761.847390000003</v>
      </c>
      <c r="M1218" s="6">
        <f t="shared" si="79"/>
        <v>0.24529341660165316</v>
      </c>
    </row>
    <row r="1219" spans="1:13" x14ac:dyDescent="0.2">
      <c r="A1219" s="1" t="s">
        <v>22</v>
      </c>
      <c r="B1219" s="1" t="s">
        <v>88</v>
      </c>
      <c r="C1219" s="5">
        <v>0</v>
      </c>
      <c r="D1219" s="5">
        <v>0</v>
      </c>
      <c r="E1219" s="6" t="str">
        <f t="shared" si="76"/>
        <v/>
      </c>
      <c r="F1219" s="5">
        <v>680.96756000000005</v>
      </c>
      <c r="G1219" s="5">
        <v>317.9769</v>
      </c>
      <c r="H1219" s="6">
        <f t="shared" si="77"/>
        <v>-0.53305132479438533</v>
      </c>
      <c r="I1219" s="5">
        <v>246.56979000000001</v>
      </c>
      <c r="J1219" s="6">
        <f t="shared" si="78"/>
        <v>0.28960202302155502</v>
      </c>
      <c r="K1219" s="5">
        <v>2140.7363500000001</v>
      </c>
      <c r="L1219" s="5">
        <v>1778.3487700000001</v>
      </c>
      <c r="M1219" s="6">
        <f t="shared" si="79"/>
        <v>-0.16928174270502772</v>
      </c>
    </row>
    <row r="1220" spans="1:13" x14ac:dyDescent="0.2">
      <c r="A1220" s="1" t="s">
        <v>23</v>
      </c>
      <c r="B1220" s="1" t="s">
        <v>88</v>
      </c>
      <c r="C1220" s="5">
        <v>0</v>
      </c>
      <c r="D1220" s="5">
        <v>0</v>
      </c>
      <c r="E1220" s="6" t="str">
        <f t="shared" si="76"/>
        <v/>
      </c>
      <c r="F1220" s="5">
        <v>2263.07728</v>
      </c>
      <c r="G1220" s="5">
        <v>656.88887</v>
      </c>
      <c r="H1220" s="6">
        <f t="shared" si="77"/>
        <v>-0.70973643904904571</v>
      </c>
      <c r="I1220" s="5">
        <v>305.85667999999998</v>
      </c>
      <c r="J1220" s="6">
        <f t="shared" si="78"/>
        <v>1.1477015640135768</v>
      </c>
      <c r="K1220" s="5">
        <v>4731.0094200000003</v>
      </c>
      <c r="L1220" s="5">
        <v>1962.06835</v>
      </c>
      <c r="M1220" s="6">
        <f t="shared" si="79"/>
        <v>-0.58527490101678981</v>
      </c>
    </row>
    <row r="1221" spans="1:13" x14ac:dyDescent="0.2">
      <c r="A1221" s="1" t="s">
        <v>24</v>
      </c>
      <c r="B1221" s="1" t="s">
        <v>88</v>
      </c>
      <c r="C1221" s="5">
        <v>0</v>
      </c>
      <c r="D1221" s="5">
        <v>0</v>
      </c>
      <c r="E1221" s="6" t="str">
        <f t="shared" si="76"/>
        <v/>
      </c>
      <c r="F1221" s="5">
        <v>473.07556</v>
      </c>
      <c r="G1221" s="5">
        <v>232.69730000000001</v>
      </c>
      <c r="H1221" s="6">
        <f t="shared" si="77"/>
        <v>-0.50811811119559835</v>
      </c>
      <c r="I1221" s="5">
        <v>264.7321</v>
      </c>
      <c r="J1221" s="6">
        <f t="shared" si="78"/>
        <v>-0.12100837034874123</v>
      </c>
      <c r="K1221" s="5">
        <v>2572.5836100000001</v>
      </c>
      <c r="L1221" s="5">
        <v>1123.75081</v>
      </c>
      <c r="M1221" s="6">
        <f t="shared" si="79"/>
        <v>-0.56318200674535124</v>
      </c>
    </row>
    <row r="1222" spans="1:13" x14ac:dyDescent="0.2">
      <c r="A1222" s="1" t="s">
        <v>25</v>
      </c>
      <c r="B1222" s="1" t="s">
        <v>88</v>
      </c>
      <c r="C1222" s="5">
        <v>0</v>
      </c>
      <c r="D1222" s="5">
        <v>1.2500000000000001E-2</v>
      </c>
      <c r="E1222" s="6" t="str">
        <f t="shared" si="76"/>
        <v/>
      </c>
      <c r="F1222" s="5">
        <v>153.79839000000001</v>
      </c>
      <c r="G1222" s="5">
        <v>272.39603</v>
      </c>
      <c r="H1222" s="6">
        <f t="shared" si="77"/>
        <v>0.77112406703347136</v>
      </c>
      <c r="I1222" s="5">
        <v>100.76192</v>
      </c>
      <c r="J1222" s="6">
        <f t="shared" si="78"/>
        <v>1.7033628378657331</v>
      </c>
      <c r="K1222" s="5">
        <v>723.71144000000004</v>
      </c>
      <c r="L1222" s="5">
        <v>617.11707999999999</v>
      </c>
      <c r="M1222" s="6">
        <f t="shared" si="79"/>
        <v>-0.14728848282403828</v>
      </c>
    </row>
    <row r="1223" spans="1:13" x14ac:dyDescent="0.2">
      <c r="A1223" s="1" t="s">
        <v>27</v>
      </c>
      <c r="B1223" s="1" t="s">
        <v>88</v>
      </c>
      <c r="C1223" s="5">
        <v>0</v>
      </c>
      <c r="D1223" s="5">
        <v>0</v>
      </c>
      <c r="E1223" s="6" t="str">
        <f t="shared" si="76"/>
        <v/>
      </c>
      <c r="F1223" s="5">
        <v>2.1960000000000002</v>
      </c>
      <c r="G1223" s="5">
        <v>142.74014</v>
      </c>
      <c r="H1223" s="6">
        <f t="shared" si="77"/>
        <v>64.000063752276859</v>
      </c>
      <c r="I1223" s="5">
        <v>23.602720000000001</v>
      </c>
      <c r="J1223" s="6">
        <f t="shared" si="78"/>
        <v>5.0476140038097297</v>
      </c>
      <c r="K1223" s="5">
        <v>49.671950000000002</v>
      </c>
      <c r="L1223" s="5">
        <v>187.14435</v>
      </c>
      <c r="M1223" s="6">
        <f t="shared" si="79"/>
        <v>2.7676062647027142</v>
      </c>
    </row>
    <row r="1224" spans="1:13" x14ac:dyDescent="0.2">
      <c r="A1224" s="1" t="s">
        <v>28</v>
      </c>
      <c r="B1224" s="1" t="s">
        <v>88</v>
      </c>
      <c r="C1224" s="5">
        <v>0</v>
      </c>
      <c r="D1224" s="5">
        <v>83.239789999999999</v>
      </c>
      <c r="E1224" s="6" t="str">
        <f t="shared" si="76"/>
        <v/>
      </c>
      <c r="F1224" s="5">
        <v>953.86338999999998</v>
      </c>
      <c r="G1224" s="5">
        <v>1274.5760700000001</v>
      </c>
      <c r="H1224" s="6">
        <f t="shared" si="77"/>
        <v>0.33622495984461676</v>
      </c>
      <c r="I1224" s="5">
        <v>1579.28719</v>
      </c>
      <c r="J1224" s="6">
        <f t="shared" si="78"/>
        <v>-0.1929421842521245</v>
      </c>
      <c r="K1224" s="5">
        <v>7872.9566800000002</v>
      </c>
      <c r="L1224" s="5">
        <v>8358.1734500000002</v>
      </c>
      <c r="M1224" s="6">
        <f t="shared" si="79"/>
        <v>6.1630819236261791E-2</v>
      </c>
    </row>
    <row r="1225" spans="1:13" x14ac:dyDescent="0.2">
      <c r="A1225" s="1" t="s">
        <v>30</v>
      </c>
      <c r="B1225" s="1" t="s">
        <v>88</v>
      </c>
      <c r="C1225" s="5">
        <v>0</v>
      </c>
      <c r="D1225" s="5">
        <v>0</v>
      </c>
      <c r="E1225" s="6" t="str">
        <f t="shared" si="76"/>
        <v/>
      </c>
      <c r="F1225" s="5">
        <v>863.44236000000001</v>
      </c>
      <c r="G1225" s="5">
        <v>1677.7059400000001</v>
      </c>
      <c r="H1225" s="6">
        <f t="shared" si="77"/>
        <v>0.94304335497276282</v>
      </c>
      <c r="I1225" s="5">
        <v>1492.17256</v>
      </c>
      <c r="J1225" s="6">
        <f t="shared" si="78"/>
        <v>0.12433775085637544</v>
      </c>
      <c r="K1225" s="5">
        <v>6522.4268199999997</v>
      </c>
      <c r="L1225" s="5">
        <v>7609.97696</v>
      </c>
      <c r="M1225" s="6">
        <f t="shared" si="79"/>
        <v>0.16674010610056955</v>
      </c>
    </row>
    <row r="1226" spans="1:13" x14ac:dyDescent="0.2">
      <c r="A1226" s="1" t="s">
        <v>31</v>
      </c>
      <c r="B1226" s="1" t="s">
        <v>88</v>
      </c>
      <c r="C1226" s="5">
        <v>0</v>
      </c>
      <c r="D1226" s="5">
        <v>0</v>
      </c>
      <c r="E1226" s="6" t="str">
        <f t="shared" si="76"/>
        <v/>
      </c>
      <c r="F1226" s="5">
        <v>12.616250000000001</v>
      </c>
      <c r="G1226" s="5">
        <v>20.5</v>
      </c>
      <c r="H1226" s="6">
        <f t="shared" si="77"/>
        <v>0.62488853660953114</v>
      </c>
      <c r="I1226" s="5">
        <v>96.425409999999999</v>
      </c>
      <c r="J1226" s="6">
        <f t="shared" si="78"/>
        <v>-0.78740043729137366</v>
      </c>
      <c r="K1226" s="5">
        <v>414.50333999999998</v>
      </c>
      <c r="L1226" s="5">
        <v>496.60611999999998</v>
      </c>
      <c r="M1226" s="6">
        <f t="shared" si="79"/>
        <v>0.1980750746182165</v>
      </c>
    </row>
    <row r="1227" spans="1:13" x14ac:dyDescent="0.2">
      <c r="A1227" s="1" t="s">
        <v>32</v>
      </c>
      <c r="B1227" s="1" t="s">
        <v>88</v>
      </c>
      <c r="C1227" s="5">
        <v>0</v>
      </c>
      <c r="D1227" s="5">
        <v>0</v>
      </c>
      <c r="E1227" s="6" t="str">
        <f t="shared" si="76"/>
        <v/>
      </c>
      <c r="F1227" s="5">
        <v>0</v>
      </c>
      <c r="G1227" s="5">
        <v>0</v>
      </c>
      <c r="H1227" s="6" t="str">
        <f t="shared" si="77"/>
        <v/>
      </c>
      <c r="I1227" s="5">
        <v>0</v>
      </c>
      <c r="J1227" s="6" t="str">
        <f t="shared" si="78"/>
        <v/>
      </c>
      <c r="K1227" s="5">
        <v>0</v>
      </c>
      <c r="L1227" s="5">
        <v>0</v>
      </c>
      <c r="M1227" s="6" t="str">
        <f t="shared" si="79"/>
        <v/>
      </c>
    </row>
    <row r="1228" spans="1:13" x14ac:dyDescent="0.2">
      <c r="A1228" s="2" t="s">
        <v>33</v>
      </c>
      <c r="B1228" s="2" t="s">
        <v>88</v>
      </c>
      <c r="C1228" s="7">
        <v>0</v>
      </c>
      <c r="D1228" s="7">
        <v>824.95809999999994</v>
      </c>
      <c r="E1228" s="8" t="str">
        <f t="shared" si="76"/>
        <v/>
      </c>
      <c r="F1228" s="7">
        <v>21242.471140000001</v>
      </c>
      <c r="G1228" s="7">
        <v>27493.23417</v>
      </c>
      <c r="H1228" s="8">
        <f t="shared" si="77"/>
        <v>0.29425780968720194</v>
      </c>
      <c r="I1228" s="7">
        <v>29114.85555</v>
      </c>
      <c r="J1228" s="8">
        <f t="shared" si="78"/>
        <v>-5.5697387102440876E-2</v>
      </c>
      <c r="K1228" s="7">
        <v>118114.74460000001</v>
      </c>
      <c r="L1228" s="7">
        <v>138675.40294</v>
      </c>
      <c r="M1228" s="8">
        <f t="shared" si="79"/>
        <v>0.17407359605804884</v>
      </c>
    </row>
    <row r="1229" spans="1:13" x14ac:dyDescent="0.2">
      <c r="A1229" s="1" t="s">
        <v>7</v>
      </c>
      <c r="B1229" s="1" t="s">
        <v>89</v>
      </c>
      <c r="C1229" s="5">
        <v>0</v>
      </c>
      <c r="D1229" s="5">
        <v>75.225899999999996</v>
      </c>
      <c r="E1229" s="6" t="str">
        <f t="shared" si="76"/>
        <v/>
      </c>
      <c r="F1229" s="5">
        <v>1508.4049600000001</v>
      </c>
      <c r="G1229" s="5">
        <v>1289.9697699999999</v>
      </c>
      <c r="H1229" s="6">
        <f t="shared" si="77"/>
        <v>-0.14481203376578666</v>
      </c>
      <c r="I1229" s="5">
        <v>1358.13158</v>
      </c>
      <c r="J1229" s="6">
        <f t="shared" si="78"/>
        <v>-5.0187928035662077E-2</v>
      </c>
      <c r="K1229" s="5">
        <v>8221.3509900000008</v>
      </c>
      <c r="L1229" s="5">
        <v>6866.7389599999997</v>
      </c>
      <c r="M1229" s="6">
        <f t="shared" si="79"/>
        <v>-0.16476757063987135</v>
      </c>
    </row>
    <row r="1230" spans="1:13" x14ac:dyDescent="0.2">
      <c r="A1230" s="1" t="s">
        <v>9</v>
      </c>
      <c r="B1230" s="1" t="s">
        <v>89</v>
      </c>
      <c r="C1230" s="5">
        <v>0</v>
      </c>
      <c r="D1230" s="5">
        <v>279.03402999999997</v>
      </c>
      <c r="E1230" s="6" t="str">
        <f t="shared" si="76"/>
        <v/>
      </c>
      <c r="F1230" s="5">
        <v>2258.6426200000001</v>
      </c>
      <c r="G1230" s="5">
        <v>2083.8566700000001</v>
      </c>
      <c r="H1230" s="6">
        <f t="shared" si="77"/>
        <v>-7.7385394418883258E-2</v>
      </c>
      <c r="I1230" s="5">
        <v>2324.0784699999999</v>
      </c>
      <c r="J1230" s="6">
        <f t="shared" si="78"/>
        <v>-0.1033621726206172</v>
      </c>
      <c r="K1230" s="5">
        <v>7735.1682899999996</v>
      </c>
      <c r="L1230" s="5">
        <v>10619.53038</v>
      </c>
      <c r="M1230" s="6">
        <f t="shared" si="79"/>
        <v>0.3728893776918718</v>
      </c>
    </row>
    <row r="1231" spans="1:13" x14ac:dyDescent="0.2">
      <c r="A1231" s="1" t="s">
        <v>10</v>
      </c>
      <c r="B1231" s="1" t="s">
        <v>89</v>
      </c>
      <c r="C1231" s="5">
        <v>0</v>
      </c>
      <c r="D1231" s="5">
        <v>222.81162</v>
      </c>
      <c r="E1231" s="6" t="str">
        <f t="shared" si="76"/>
        <v/>
      </c>
      <c r="F1231" s="5">
        <v>6286.7484899999999</v>
      </c>
      <c r="G1231" s="5">
        <v>6923.5821800000003</v>
      </c>
      <c r="H1231" s="6">
        <f t="shared" si="77"/>
        <v>0.10129778390418798</v>
      </c>
      <c r="I1231" s="5">
        <v>7739.0416999999998</v>
      </c>
      <c r="J1231" s="6">
        <f t="shared" si="78"/>
        <v>-0.10536957308293082</v>
      </c>
      <c r="K1231" s="5">
        <v>30815.70895</v>
      </c>
      <c r="L1231" s="5">
        <v>31511.991440000002</v>
      </c>
      <c r="M1231" s="6">
        <f t="shared" si="79"/>
        <v>2.2595050178133347E-2</v>
      </c>
    </row>
    <row r="1232" spans="1:13" x14ac:dyDescent="0.2">
      <c r="A1232" s="1" t="s">
        <v>11</v>
      </c>
      <c r="B1232" s="1" t="s">
        <v>89</v>
      </c>
      <c r="C1232" s="5">
        <v>0</v>
      </c>
      <c r="D1232" s="5">
        <v>26.494009999999999</v>
      </c>
      <c r="E1232" s="6" t="str">
        <f t="shared" si="76"/>
        <v/>
      </c>
      <c r="F1232" s="5">
        <v>351.23915</v>
      </c>
      <c r="G1232" s="5">
        <v>536.60113000000001</v>
      </c>
      <c r="H1232" s="6">
        <f t="shared" si="77"/>
        <v>0.52773724113613185</v>
      </c>
      <c r="I1232" s="5">
        <v>438.10518999999999</v>
      </c>
      <c r="J1232" s="6">
        <f t="shared" si="78"/>
        <v>0.22482258199223804</v>
      </c>
      <c r="K1232" s="5">
        <v>2466.1919800000001</v>
      </c>
      <c r="L1232" s="5">
        <v>2389.3735200000001</v>
      </c>
      <c r="M1232" s="6">
        <f t="shared" si="79"/>
        <v>-3.1148613174875384E-2</v>
      </c>
    </row>
    <row r="1233" spans="1:13" x14ac:dyDescent="0.2">
      <c r="A1233" s="1" t="s">
        <v>12</v>
      </c>
      <c r="B1233" s="1" t="s">
        <v>89</v>
      </c>
      <c r="C1233" s="5">
        <v>0</v>
      </c>
      <c r="D1233" s="5">
        <v>0</v>
      </c>
      <c r="E1233" s="6" t="str">
        <f t="shared" si="76"/>
        <v/>
      </c>
      <c r="F1233" s="5">
        <v>21.242059999999999</v>
      </c>
      <c r="G1233" s="5">
        <v>16.519130000000001</v>
      </c>
      <c r="H1233" s="6">
        <f t="shared" si="77"/>
        <v>-0.22233860557780172</v>
      </c>
      <c r="I1233" s="5">
        <v>71.138249999999999</v>
      </c>
      <c r="J1233" s="6">
        <f t="shared" si="78"/>
        <v>-0.76778835577203541</v>
      </c>
      <c r="K1233" s="5">
        <v>191.36367999999999</v>
      </c>
      <c r="L1233" s="5">
        <v>259.31115</v>
      </c>
      <c r="M1233" s="6">
        <f t="shared" si="79"/>
        <v>0.35506983352326849</v>
      </c>
    </row>
    <row r="1234" spans="1:13" x14ac:dyDescent="0.2">
      <c r="A1234" s="1" t="s">
        <v>13</v>
      </c>
      <c r="B1234" s="1" t="s">
        <v>89</v>
      </c>
      <c r="C1234" s="5">
        <v>0</v>
      </c>
      <c r="D1234" s="5">
        <v>5803.71958</v>
      </c>
      <c r="E1234" s="6" t="str">
        <f t="shared" si="76"/>
        <v/>
      </c>
      <c r="F1234" s="5">
        <v>149119.38728</v>
      </c>
      <c r="G1234" s="5">
        <v>160522.62255999999</v>
      </c>
      <c r="H1234" s="6">
        <f t="shared" si="77"/>
        <v>7.6470507879624394E-2</v>
      </c>
      <c r="I1234" s="5">
        <v>187159.23423</v>
      </c>
      <c r="J1234" s="6">
        <f t="shared" si="78"/>
        <v>-0.14232058481958887</v>
      </c>
      <c r="K1234" s="5">
        <v>736276.40459000005</v>
      </c>
      <c r="L1234" s="5">
        <v>822047.42903999996</v>
      </c>
      <c r="M1234" s="6">
        <f t="shared" si="79"/>
        <v>0.1164929691014096</v>
      </c>
    </row>
    <row r="1235" spans="1:13" x14ac:dyDescent="0.2">
      <c r="A1235" s="1" t="s">
        <v>14</v>
      </c>
      <c r="B1235" s="1" t="s">
        <v>89</v>
      </c>
      <c r="C1235" s="5">
        <v>0</v>
      </c>
      <c r="D1235" s="5">
        <v>0</v>
      </c>
      <c r="E1235" s="6" t="str">
        <f t="shared" si="76"/>
        <v/>
      </c>
      <c r="F1235" s="5">
        <v>0</v>
      </c>
      <c r="G1235" s="5">
        <v>0</v>
      </c>
      <c r="H1235" s="6" t="str">
        <f t="shared" si="77"/>
        <v/>
      </c>
      <c r="I1235" s="5">
        <v>22.941199999999998</v>
      </c>
      <c r="J1235" s="6">
        <f t="shared" si="78"/>
        <v>-1</v>
      </c>
      <c r="K1235" s="5">
        <v>38.18</v>
      </c>
      <c r="L1235" s="5">
        <v>22.941199999999998</v>
      </c>
      <c r="M1235" s="6">
        <f t="shared" si="79"/>
        <v>-0.39913043478260868</v>
      </c>
    </row>
    <row r="1236" spans="1:13" x14ac:dyDescent="0.2">
      <c r="A1236" s="1" t="s">
        <v>15</v>
      </c>
      <c r="B1236" s="1" t="s">
        <v>89</v>
      </c>
      <c r="C1236" s="5">
        <v>0</v>
      </c>
      <c r="D1236" s="5">
        <v>0</v>
      </c>
      <c r="E1236" s="6" t="str">
        <f t="shared" si="76"/>
        <v/>
      </c>
      <c r="F1236" s="5">
        <v>12.23063</v>
      </c>
      <c r="G1236" s="5">
        <v>14.808820000000001</v>
      </c>
      <c r="H1236" s="6">
        <f t="shared" si="77"/>
        <v>0.21079780845303975</v>
      </c>
      <c r="I1236" s="5">
        <v>31.614889999999999</v>
      </c>
      <c r="J1236" s="6">
        <f t="shared" si="78"/>
        <v>-0.53158717300613723</v>
      </c>
      <c r="K1236" s="5">
        <v>155.88292999999999</v>
      </c>
      <c r="L1236" s="5">
        <v>108.85759</v>
      </c>
      <c r="M1236" s="6">
        <f t="shared" si="79"/>
        <v>-0.30167087570139972</v>
      </c>
    </row>
    <row r="1237" spans="1:13" x14ac:dyDescent="0.2">
      <c r="A1237" s="1" t="s">
        <v>16</v>
      </c>
      <c r="B1237" s="1" t="s">
        <v>89</v>
      </c>
      <c r="C1237" s="5">
        <v>0</v>
      </c>
      <c r="D1237" s="5">
        <v>0</v>
      </c>
      <c r="E1237" s="6" t="str">
        <f t="shared" si="76"/>
        <v/>
      </c>
      <c r="F1237" s="5">
        <v>235.09433999999999</v>
      </c>
      <c r="G1237" s="5">
        <v>225.01829000000001</v>
      </c>
      <c r="H1237" s="6">
        <f t="shared" si="77"/>
        <v>-4.285960265993638E-2</v>
      </c>
      <c r="I1237" s="5">
        <v>94.633619999999993</v>
      </c>
      <c r="J1237" s="6">
        <f t="shared" si="78"/>
        <v>1.37778381509658</v>
      </c>
      <c r="K1237" s="5">
        <v>764.73635000000002</v>
      </c>
      <c r="L1237" s="5">
        <v>586.75354000000004</v>
      </c>
      <c r="M1237" s="6">
        <f t="shared" si="79"/>
        <v>-0.23273747874022199</v>
      </c>
    </row>
    <row r="1238" spans="1:13" x14ac:dyDescent="0.2">
      <c r="A1238" s="1" t="s">
        <v>17</v>
      </c>
      <c r="B1238" s="1" t="s">
        <v>89</v>
      </c>
      <c r="C1238" s="5">
        <v>0</v>
      </c>
      <c r="D1238" s="5">
        <v>0</v>
      </c>
      <c r="E1238" s="6" t="str">
        <f t="shared" si="76"/>
        <v/>
      </c>
      <c r="F1238" s="5">
        <v>119.75518</v>
      </c>
      <c r="G1238" s="5">
        <v>111.80889999999999</v>
      </c>
      <c r="H1238" s="6">
        <f t="shared" si="77"/>
        <v>-6.6354373981985626E-2</v>
      </c>
      <c r="I1238" s="5">
        <v>192.93648999999999</v>
      </c>
      <c r="J1238" s="6">
        <f t="shared" si="78"/>
        <v>-0.42048857631855951</v>
      </c>
      <c r="K1238" s="5">
        <v>878.04657999999995</v>
      </c>
      <c r="L1238" s="5">
        <v>1041.4227900000001</v>
      </c>
      <c r="M1238" s="6">
        <f t="shared" si="79"/>
        <v>0.18606781658440052</v>
      </c>
    </row>
    <row r="1239" spans="1:13" x14ac:dyDescent="0.2">
      <c r="A1239" s="1" t="s">
        <v>18</v>
      </c>
      <c r="B1239" s="1" t="s">
        <v>89</v>
      </c>
      <c r="C1239" s="5">
        <v>0</v>
      </c>
      <c r="D1239" s="5">
        <v>64.380830000000003</v>
      </c>
      <c r="E1239" s="6" t="str">
        <f t="shared" si="76"/>
        <v/>
      </c>
      <c r="F1239" s="5">
        <v>2740.2798699999998</v>
      </c>
      <c r="G1239" s="5">
        <v>5886.50245</v>
      </c>
      <c r="H1239" s="6">
        <f t="shared" si="77"/>
        <v>1.1481391424446001</v>
      </c>
      <c r="I1239" s="5">
        <v>6933.1845000000003</v>
      </c>
      <c r="J1239" s="6">
        <f t="shared" si="78"/>
        <v>-0.15096699792137369</v>
      </c>
      <c r="K1239" s="5">
        <v>28752.261729999998</v>
      </c>
      <c r="L1239" s="5">
        <v>32593.738440000001</v>
      </c>
      <c r="M1239" s="6">
        <f t="shared" si="79"/>
        <v>0.13360607057885199</v>
      </c>
    </row>
    <row r="1240" spans="1:13" x14ac:dyDescent="0.2">
      <c r="A1240" s="1" t="s">
        <v>19</v>
      </c>
      <c r="B1240" s="1" t="s">
        <v>89</v>
      </c>
      <c r="C1240" s="5">
        <v>0</v>
      </c>
      <c r="D1240" s="5">
        <v>929.94588999999996</v>
      </c>
      <c r="E1240" s="6" t="str">
        <f t="shared" si="76"/>
        <v/>
      </c>
      <c r="F1240" s="5">
        <v>30319.147250000002</v>
      </c>
      <c r="G1240" s="5">
        <v>27897.33798</v>
      </c>
      <c r="H1240" s="6">
        <f t="shared" si="77"/>
        <v>-7.9877222470364884E-2</v>
      </c>
      <c r="I1240" s="5">
        <v>25984.25965</v>
      </c>
      <c r="J1240" s="6">
        <f t="shared" si="78"/>
        <v>7.3624507904730629E-2</v>
      </c>
      <c r="K1240" s="5">
        <v>134885.83971</v>
      </c>
      <c r="L1240" s="5">
        <v>145886.07342999999</v>
      </c>
      <c r="M1240" s="6">
        <f t="shared" si="79"/>
        <v>8.1552175852188213E-2</v>
      </c>
    </row>
    <row r="1241" spans="1:13" x14ac:dyDescent="0.2">
      <c r="A1241" s="1" t="s">
        <v>20</v>
      </c>
      <c r="B1241" s="1" t="s">
        <v>89</v>
      </c>
      <c r="C1241" s="5">
        <v>0</v>
      </c>
      <c r="D1241" s="5">
        <v>681.21713</v>
      </c>
      <c r="E1241" s="6" t="str">
        <f t="shared" si="76"/>
        <v/>
      </c>
      <c r="F1241" s="5">
        <v>11671.984469999999</v>
      </c>
      <c r="G1241" s="5">
        <v>12181.707780000001</v>
      </c>
      <c r="H1241" s="6">
        <f t="shared" si="77"/>
        <v>4.367066382842788E-2</v>
      </c>
      <c r="I1241" s="5">
        <v>13086.47767</v>
      </c>
      <c r="J1241" s="6">
        <f t="shared" si="78"/>
        <v>-6.9137770515142694E-2</v>
      </c>
      <c r="K1241" s="5">
        <v>56263.394249999998</v>
      </c>
      <c r="L1241" s="5">
        <v>62147.532829999996</v>
      </c>
      <c r="M1241" s="6">
        <f t="shared" si="79"/>
        <v>0.10458200502185311</v>
      </c>
    </row>
    <row r="1242" spans="1:13" x14ac:dyDescent="0.2">
      <c r="A1242" s="1" t="s">
        <v>21</v>
      </c>
      <c r="B1242" s="1" t="s">
        <v>89</v>
      </c>
      <c r="C1242" s="5">
        <v>0</v>
      </c>
      <c r="D1242" s="5">
        <v>542.21303999999998</v>
      </c>
      <c r="E1242" s="6" t="str">
        <f t="shared" si="76"/>
        <v/>
      </c>
      <c r="F1242" s="5">
        <v>13375.4848</v>
      </c>
      <c r="G1242" s="5">
        <v>16048.639429999999</v>
      </c>
      <c r="H1242" s="6">
        <f t="shared" si="77"/>
        <v>0.19985478432901349</v>
      </c>
      <c r="I1242" s="5">
        <v>13546.91612</v>
      </c>
      <c r="J1242" s="6">
        <f t="shared" si="78"/>
        <v>0.18467105633780201</v>
      </c>
      <c r="K1242" s="5">
        <v>80898.997629999998</v>
      </c>
      <c r="L1242" s="5">
        <v>80461.687770000004</v>
      </c>
      <c r="M1242" s="6">
        <f t="shared" si="79"/>
        <v>-5.4056276692089344E-3</v>
      </c>
    </row>
    <row r="1243" spans="1:13" x14ac:dyDescent="0.2">
      <c r="A1243" s="1" t="s">
        <v>22</v>
      </c>
      <c r="B1243" s="1" t="s">
        <v>89</v>
      </c>
      <c r="C1243" s="5">
        <v>0</v>
      </c>
      <c r="D1243" s="5">
        <v>99.242890000000003</v>
      </c>
      <c r="E1243" s="6" t="str">
        <f t="shared" si="76"/>
        <v/>
      </c>
      <c r="F1243" s="5">
        <v>2810.2319200000002</v>
      </c>
      <c r="G1243" s="5">
        <v>2386.6778899999999</v>
      </c>
      <c r="H1243" s="6">
        <f t="shared" si="77"/>
        <v>-0.15071853215587994</v>
      </c>
      <c r="I1243" s="5">
        <v>3202.73054</v>
      </c>
      <c r="J1243" s="6">
        <f t="shared" si="78"/>
        <v>-0.25479903470118348</v>
      </c>
      <c r="K1243" s="5">
        <v>13986.153619999999</v>
      </c>
      <c r="L1243" s="5">
        <v>12651.635329999999</v>
      </c>
      <c r="M1243" s="6">
        <f t="shared" si="79"/>
        <v>-9.5417105106843536E-2</v>
      </c>
    </row>
    <row r="1244" spans="1:13" x14ac:dyDescent="0.2">
      <c r="A1244" s="1" t="s">
        <v>23</v>
      </c>
      <c r="B1244" s="1" t="s">
        <v>89</v>
      </c>
      <c r="C1244" s="5">
        <v>0</v>
      </c>
      <c r="D1244" s="5">
        <v>152.40414999999999</v>
      </c>
      <c r="E1244" s="6" t="str">
        <f t="shared" si="76"/>
        <v/>
      </c>
      <c r="F1244" s="5">
        <v>2861.77421</v>
      </c>
      <c r="G1244" s="5">
        <v>3440.5259599999999</v>
      </c>
      <c r="H1244" s="6">
        <f t="shared" si="77"/>
        <v>0.20223529444693678</v>
      </c>
      <c r="I1244" s="5">
        <v>3563.6729999999998</v>
      </c>
      <c r="J1244" s="6">
        <f t="shared" si="78"/>
        <v>-3.4556212087921589E-2</v>
      </c>
      <c r="K1244" s="5">
        <v>14321.1224</v>
      </c>
      <c r="L1244" s="5">
        <v>15727.253269999999</v>
      </c>
      <c r="M1244" s="6">
        <f t="shared" si="79"/>
        <v>9.8185800716290128E-2</v>
      </c>
    </row>
    <row r="1245" spans="1:13" x14ac:dyDescent="0.2">
      <c r="A1245" s="1" t="s">
        <v>24</v>
      </c>
      <c r="B1245" s="1" t="s">
        <v>89</v>
      </c>
      <c r="C1245" s="5">
        <v>0</v>
      </c>
      <c r="D1245" s="5">
        <v>84.376689999999996</v>
      </c>
      <c r="E1245" s="6" t="str">
        <f t="shared" ref="E1245:E1305" si="80">IF(C1245=0,"",(D1245/C1245-1))</f>
        <v/>
      </c>
      <c r="F1245" s="5">
        <v>4652.2421199999999</v>
      </c>
      <c r="G1245" s="5">
        <v>5326.3206700000001</v>
      </c>
      <c r="H1245" s="6">
        <f t="shared" ref="H1245:H1305" si="81">IF(F1245=0,"",(G1245/F1245-1))</f>
        <v>0.14489326492749277</v>
      </c>
      <c r="I1245" s="5">
        <v>5580.2966800000004</v>
      </c>
      <c r="J1245" s="6">
        <f t="shared" ref="J1245:J1305" si="82">IF(I1245=0,"",(G1245/I1245-1))</f>
        <v>-4.5512994122742678E-2</v>
      </c>
      <c r="K1245" s="5">
        <v>29899.016490000002</v>
      </c>
      <c r="L1245" s="5">
        <v>31637.30791</v>
      </c>
      <c r="M1245" s="6">
        <f t="shared" ref="M1245:M1305" si="83">IF(K1245=0,"",(L1245/K1245-1))</f>
        <v>5.8138749165257186E-2</v>
      </c>
    </row>
    <row r="1246" spans="1:13" x14ac:dyDescent="0.2">
      <c r="A1246" s="1" t="s">
        <v>25</v>
      </c>
      <c r="B1246" s="1" t="s">
        <v>89</v>
      </c>
      <c r="C1246" s="5">
        <v>0</v>
      </c>
      <c r="D1246" s="5">
        <v>6.5094200000000004</v>
      </c>
      <c r="E1246" s="6" t="str">
        <f t="shared" si="80"/>
        <v/>
      </c>
      <c r="F1246" s="5">
        <v>1292.90389</v>
      </c>
      <c r="G1246" s="5">
        <v>2015.95614</v>
      </c>
      <c r="H1246" s="6">
        <f t="shared" si="81"/>
        <v>0.55924671245284907</v>
      </c>
      <c r="I1246" s="5">
        <v>1979.3888899999999</v>
      </c>
      <c r="J1246" s="6">
        <f t="shared" si="82"/>
        <v>1.8474009925356416E-2</v>
      </c>
      <c r="K1246" s="5">
        <v>6189.0285100000001</v>
      </c>
      <c r="L1246" s="5">
        <v>8871.6378000000004</v>
      </c>
      <c r="M1246" s="6">
        <f t="shared" si="83"/>
        <v>0.43344594158284155</v>
      </c>
    </row>
    <row r="1247" spans="1:13" x14ac:dyDescent="0.2">
      <c r="A1247" s="1" t="s">
        <v>26</v>
      </c>
      <c r="B1247" s="1" t="s">
        <v>89</v>
      </c>
      <c r="C1247" s="5">
        <v>0</v>
      </c>
      <c r="D1247" s="5">
        <v>0</v>
      </c>
      <c r="E1247" s="6" t="str">
        <f t="shared" si="80"/>
        <v/>
      </c>
      <c r="F1247" s="5">
        <v>0</v>
      </c>
      <c r="G1247" s="5">
        <v>0</v>
      </c>
      <c r="H1247" s="6" t="str">
        <f t="shared" si="81"/>
        <v/>
      </c>
      <c r="I1247" s="5">
        <v>0</v>
      </c>
      <c r="J1247" s="6" t="str">
        <f t="shared" si="82"/>
        <v/>
      </c>
      <c r="K1247" s="5">
        <v>1.4779500000000001</v>
      </c>
      <c r="L1247" s="5">
        <v>0</v>
      </c>
      <c r="M1247" s="6">
        <f t="shared" si="83"/>
        <v>-1</v>
      </c>
    </row>
    <row r="1248" spans="1:13" x14ac:dyDescent="0.2">
      <c r="A1248" s="1" t="s">
        <v>27</v>
      </c>
      <c r="B1248" s="1" t="s">
        <v>89</v>
      </c>
      <c r="C1248" s="5">
        <v>0</v>
      </c>
      <c r="D1248" s="5">
        <v>928.22320999999999</v>
      </c>
      <c r="E1248" s="6" t="str">
        <f t="shared" si="80"/>
        <v/>
      </c>
      <c r="F1248" s="5">
        <v>30015.224689999999</v>
      </c>
      <c r="G1248" s="5">
        <v>32023.55587</v>
      </c>
      <c r="H1248" s="6">
        <f t="shared" si="81"/>
        <v>6.6910416321791066E-2</v>
      </c>
      <c r="I1248" s="5">
        <v>33529.295149999998</v>
      </c>
      <c r="J1248" s="6">
        <f t="shared" si="82"/>
        <v>-4.4908169803861697E-2</v>
      </c>
      <c r="K1248" s="5">
        <v>162590.51474000001</v>
      </c>
      <c r="L1248" s="5">
        <v>165997.97693999999</v>
      </c>
      <c r="M1248" s="6">
        <f t="shared" si="83"/>
        <v>2.0957324635135555E-2</v>
      </c>
    </row>
    <row r="1249" spans="1:13" x14ac:dyDescent="0.2">
      <c r="A1249" s="1" t="s">
        <v>28</v>
      </c>
      <c r="B1249" s="1" t="s">
        <v>89</v>
      </c>
      <c r="C1249" s="5">
        <v>0</v>
      </c>
      <c r="D1249" s="5">
        <v>15.827909999999999</v>
      </c>
      <c r="E1249" s="6" t="str">
        <f t="shared" si="80"/>
        <v/>
      </c>
      <c r="F1249" s="5">
        <v>2299.92256</v>
      </c>
      <c r="G1249" s="5">
        <v>892.60428999999999</v>
      </c>
      <c r="H1249" s="6">
        <f t="shared" si="81"/>
        <v>-0.61189811103900826</v>
      </c>
      <c r="I1249" s="5">
        <v>742.48296000000005</v>
      </c>
      <c r="J1249" s="6">
        <f t="shared" si="82"/>
        <v>0.20218824954582115</v>
      </c>
      <c r="K1249" s="5">
        <v>19444.30168</v>
      </c>
      <c r="L1249" s="5">
        <v>4153.2503800000004</v>
      </c>
      <c r="M1249" s="6">
        <f t="shared" si="83"/>
        <v>-0.78640269790341988</v>
      </c>
    </row>
    <row r="1250" spans="1:13" x14ac:dyDescent="0.2">
      <c r="A1250" s="1" t="s">
        <v>29</v>
      </c>
      <c r="B1250" s="1" t="s">
        <v>89</v>
      </c>
      <c r="C1250" s="5">
        <v>0</v>
      </c>
      <c r="D1250" s="5">
        <v>0</v>
      </c>
      <c r="E1250" s="6" t="str">
        <f t="shared" si="80"/>
        <v/>
      </c>
      <c r="F1250" s="5">
        <v>301.13389999999998</v>
      </c>
      <c r="G1250" s="5">
        <v>357.25209999999998</v>
      </c>
      <c r="H1250" s="6">
        <f t="shared" si="81"/>
        <v>0.18635630196400998</v>
      </c>
      <c r="I1250" s="5">
        <v>264.19526999999999</v>
      </c>
      <c r="J1250" s="6">
        <f t="shared" si="82"/>
        <v>0.35222746417829498</v>
      </c>
      <c r="K1250" s="5">
        <v>768.81305999999995</v>
      </c>
      <c r="L1250" s="5">
        <v>1081.5488399999999</v>
      </c>
      <c r="M1250" s="6">
        <f t="shared" si="83"/>
        <v>0.40677740307897481</v>
      </c>
    </row>
    <row r="1251" spans="1:13" x14ac:dyDescent="0.2">
      <c r="A1251" s="1" t="s">
        <v>30</v>
      </c>
      <c r="B1251" s="1" t="s">
        <v>89</v>
      </c>
      <c r="C1251" s="5">
        <v>0</v>
      </c>
      <c r="D1251" s="5">
        <v>0</v>
      </c>
      <c r="E1251" s="6" t="str">
        <f t="shared" si="80"/>
        <v/>
      </c>
      <c r="F1251" s="5">
        <v>87.435040000000001</v>
      </c>
      <c r="G1251" s="5">
        <v>58.438389999999998</v>
      </c>
      <c r="H1251" s="6">
        <f t="shared" si="81"/>
        <v>-0.33163649264642647</v>
      </c>
      <c r="I1251" s="5">
        <v>188.52930000000001</v>
      </c>
      <c r="J1251" s="6">
        <f t="shared" si="82"/>
        <v>-0.69003019689777667</v>
      </c>
      <c r="K1251" s="5">
        <v>1073.41659</v>
      </c>
      <c r="L1251" s="5">
        <v>553.19056999999998</v>
      </c>
      <c r="M1251" s="6">
        <f t="shared" si="83"/>
        <v>-0.4846450342266464</v>
      </c>
    </row>
    <row r="1252" spans="1:13" x14ac:dyDescent="0.2">
      <c r="A1252" s="1" t="s">
        <v>31</v>
      </c>
      <c r="B1252" s="1" t="s">
        <v>89</v>
      </c>
      <c r="C1252" s="5">
        <v>141.08736999999999</v>
      </c>
      <c r="D1252" s="5">
        <v>776.05421999999999</v>
      </c>
      <c r="E1252" s="6">
        <f t="shared" si="80"/>
        <v>4.5005222650333625</v>
      </c>
      <c r="F1252" s="5">
        <v>958.29016000000001</v>
      </c>
      <c r="G1252" s="5">
        <v>8849.12435</v>
      </c>
      <c r="H1252" s="6">
        <f t="shared" si="81"/>
        <v>8.2342848955059704</v>
      </c>
      <c r="I1252" s="5">
        <v>1005.24522</v>
      </c>
      <c r="J1252" s="6">
        <f t="shared" si="82"/>
        <v>7.8029509356930831</v>
      </c>
      <c r="K1252" s="5">
        <v>2260.1608900000001</v>
      </c>
      <c r="L1252" s="5">
        <v>13001.76503</v>
      </c>
      <c r="M1252" s="6">
        <f t="shared" si="83"/>
        <v>4.7525838481348108</v>
      </c>
    </row>
    <row r="1253" spans="1:13" x14ac:dyDescent="0.2">
      <c r="A1253" s="1" t="s">
        <v>32</v>
      </c>
      <c r="B1253" s="1" t="s">
        <v>89</v>
      </c>
      <c r="C1253" s="5">
        <v>0</v>
      </c>
      <c r="D1253" s="5">
        <v>100.5898</v>
      </c>
      <c r="E1253" s="6" t="str">
        <f t="shared" si="80"/>
        <v/>
      </c>
      <c r="F1253" s="5">
        <v>1575.89571</v>
      </c>
      <c r="G1253" s="5">
        <v>1206.0001600000001</v>
      </c>
      <c r="H1253" s="6">
        <f t="shared" si="81"/>
        <v>-0.23472083060623339</v>
      </c>
      <c r="I1253" s="5">
        <v>1496.2920899999999</v>
      </c>
      <c r="J1253" s="6">
        <f t="shared" si="82"/>
        <v>-0.19400752830284618</v>
      </c>
      <c r="K1253" s="5">
        <v>9323.9740099999999</v>
      </c>
      <c r="L1253" s="5">
        <v>6226.3514299999997</v>
      </c>
      <c r="M1253" s="6">
        <f t="shared" si="83"/>
        <v>-0.33222127996901185</v>
      </c>
    </row>
    <row r="1254" spans="1:13" x14ac:dyDescent="0.2">
      <c r="A1254" s="2" t="s">
        <v>33</v>
      </c>
      <c r="B1254" s="2" t="s">
        <v>89</v>
      </c>
      <c r="C1254" s="7">
        <v>141.08736999999999</v>
      </c>
      <c r="D1254" s="7">
        <v>10788.27032</v>
      </c>
      <c r="E1254" s="8">
        <f t="shared" si="80"/>
        <v>75.465174168318541</v>
      </c>
      <c r="F1254" s="7">
        <v>264945.37437999999</v>
      </c>
      <c r="G1254" s="7">
        <v>290321.68846999999</v>
      </c>
      <c r="H1254" s="8">
        <f t="shared" si="81"/>
        <v>9.5779419245885178E-2</v>
      </c>
      <c r="I1254" s="7">
        <v>310617.93345000001</v>
      </c>
      <c r="J1254" s="8">
        <f t="shared" si="82"/>
        <v>-6.5341510564350891E-2</v>
      </c>
      <c r="K1254" s="7">
        <v>1348493.3818900001</v>
      </c>
      <c r="L1254" s="7">
        <v>1456604.1491100001</v>
      </c>
      <c r="M1254" s="8">
        <f t="shared" si="83"/>
        <v>8.0171522286951014E-2</v>
      </c>
    </row>
    <row r="1255" spans="1:13" x14ac:dyDescent="0.2">
      <c r="A1255" s="1" t="s">
        <v>7</v>
      </c>
      <c r="B1255" s="1" t="s">
        <v>90</v>
      </c>
      <c r="C1255" s="5">
        <v>0</v>
      </c>
      <c r="D1255" s="5">
        <v>191.32067000000001</v>
      </c>
      <c r="E1255" s="6" t="str">
        <f t="shared" si="80"/>
        <v/>
      </c>
      <c r="F1255" s="5">
        <v>7679.5782200000003</v>
      </c>
      <c r="G1255" s="5">
        <v>4973.1886599999998</v>
      </c>
      <c r="H1255" s="6">
        <f t="shared" si="81"/>
        <v>-0.35241382826881351</v>
      </c>
      <c r="I1255" s="5">
        <v>4760.0075299999999</v>
      </c>
      <c r="J1255" s="6">
        <f t="shared" si="82"/>
        <v>4.4785880832419522E-2</v>
      </c>
      <c r="K1255" s="5">
        <v>37081.894890000003</v>
      </c>
      <c r="L1255" s="5">
        <v>24553.785400000001</v>
      </c>
      <c r="M1255" s="6">
        <f t="shared" si="83"/>
        <v>-0.33784976542227618</v>
      </c>
    </row>
    <row r="1256" spans="1:13" x14ac:dyDescent="0.2">
      <c r="A1256" s="1" t="s">
        <v>9</v>
      </c>
      <c r="B1256" s="1" t="s">
        <v>90</v>
      </c>
      <c r="C1256" s="5">
        <v>0</v>
      </c>
      <c r="D1256" s="5">
        <v>0.55262</v>
      </c>
      <c r="E1256" s="6" t="str">
        <f t="shared" si="80"/>
        <v/>
      </c>
      <c r="F1256" s="5">
        <v>996.44340999999997</v>
      </c>
      <c r="G1256" s="5">
        <v>397.71217999999999</v>
      </c>
      <c r="H1256" s="6">
        <f t="shared" si="81"/>
        <v>-0.6008682720878249</v>
      </c>
      <c r="I1256" s="5">
        <v>645.95948999999996</v>
      </c>
      <c r="J1256" s="6">
        <f t="shared" si="82"/>
        <v>-0.38430786116324411</v>
      </c>
      <c r="K1256" s="5">
        <v>6841.90834</v>
      </c>
      <c r="L1256" s="5">
        <v>2169.2532299999998</v>
      </c>
      <c r="M1256" s="6">
        <f t="shared" si="83"/>
        <v>-0.68294617200323393</v>
      </c>
    </row>
    <row r="1257" spans="1:13" x14ac:dyDescent="0.2">
      <c r="A1257" s="1" t="s">
        <v>10</v>
      </c>
      <c r="B1257" s="1" t="s">
        <v>90</v>
      </c>
      <c r="C1257" s="5">
        <v>0</v>
      </c>
      <c r="D1257" s="5">
        <v>2.20018</v>
      </c>
      <c r="E1257" s="6" t="str">
        <f t="shared" si="80"/>
        <v/>
      </c>
      <c r="F1257" s="5">
        <v>634.31758000000002</v>
      </c>
      <c r="G1257" s="5">
        <v>550.17858999999999</v>
      </c>
      <c r="H1257" s="6">
        <f t="shared" si="81"/>
        <v>-0.13264489689849057</v>
      </c>
      <c r="I1257" s="5">
        <v>627.67822999999999</v>
      </c>
      <c r="J1257" s="6">
        <f t="shared" si="82"/>
        <v>-0.12347033288059073</v>
      </c>
      <c r="K1257" s="5">
        <v>2983.90265</v>
      </c>
      <c r="L1257" s="5">
        <v>4301.0216099999998</v>
      </c>
      <c r="M1257" s="6">
        <f t="shared" si="83"/>
        <v>0.44140815384845067</v>
      </c>
    </row>
    <row r="1258" spans="1:13" x14ac:dyDescent="0.2">
      <c r="A1258" s="1" t="s">
        <v>11</v>
      </c>
      <c r="B1258" s="1" t="s">
        <v>90</v>
      </c>
      <c r="C1258" s="5">
        <v>0</v>
      </c>
      <c r="D1258" s="5">
        <v>75.431899999999999</v>
      </c>
      <c r="E1258" s="6" t="str">
        <f t="shared" si="80"/>
        <v/>
      </c>
      <c r="F1258" s="5">
        <v>1433.0662400000001</v>
      </c>
      <c r="G1258" s="5">
        <v>2321.1054300000001</v>
      </c>
      <c r="H1258" s="6">
        <f t="shared" si="81"/>
        <v>0.61967769891781121</v>
      </c>
      <c r="I1258" s="5">
        <v>2340.1319899999999</v>
      </c>
      <c r="J1258" s="6">
        <f t="shared" si="82"/>
        <v>-8.1305499353477861E-3</v>
      </c>
      <c r="K1258" s="5">
        <v>7313.8628900000003</v>
      </c>
      <c r="L1258" s="5">
        <v>7602.3428999999996</v>
      </c>
      <c r="M1258" s="6">
        <f t="shared" si="83"/>
        <v>3.9442906483033502E-2</v>
      </c>
    </row>
    <row r="1259" spans="1:13" x14ac:dyDescent="0.2">
      <c r="A1259" s="1" t="s">
        <v>12</v>
      </c>
      <c r="B1259" s="1" t="s">
        <v>90</v>
      </c>
      <c r="C1259" s="5">
        <v>0</v>
      </c>
      <c r="D1259" s="5">
        <v>0</v>
      </c>
      <c r="E1259" s="6" t="str">
        <f t="shared" si="80"/>
        <v/>
      </c>
      <c r="F1259" s="5">
        <v>8.6705100000000002</v>
      </c>
      <c r="G1259" s="5">
        <v>29.323720000000002</v>
      </c>
      <c r="H1259" s="6">
        <f t="shared" si="81"/>
        <v>2.3820063641008429</v>
      </c>
      <c r="I1259" s="5">
        <v>17.45814</v>
      </c>
      <c r="J1259" s="6">
        <f t="shared" si="82"/>
        <v>0.67965888691464271</v>
      </c>
      <c r="K1259" s="5">
        <v>42.979669999999999</v>
      </c>
      <c r="L1259" s="5">
        <v>83.691800000000001</v>
      </c>
      <c r="M1259" s="6">
        <f t="shared" si="83"/>
        <v>0.94724156793200143</v>
      </c>
    </row>
    <row r="1260" spans="1:13" x14ac:dyDescent="0.2">
      <c r="A1260" s="1" t="s">
        <v>13</v>
      </c>
      <c r="B1260" s="1" t="s">
        <v>90</v>
      </c>
      <c r="C1260" s="5">
        <v>0</v>
      </c>
      <c r="D1260" s="5">
        <v>0.49903999999999998</v>
      </c>
      <c r="E1260" s="6" t="str">
        <f t="shared" si="80"/>
        <v/>
      </c>
      <c r="F1260" s="5">
        <v>177.41661999999999</v>
      </c>
      <c r="G1260" s="5">
        <v>452.67466999999999</v>
      </c>
      <c r="H1260" s="6">
        <f t="shared" si="81"/>
        <v>1.5514783789703581</v>
      </c>
      <c r="I1260" s="5">
        <v>480.68230999999997</v>
      </c>
      <c r="J1260" s="6">
        <f t="shared" si="82"/>
        <v>-5.8266425490049678E-2</v>
      </c>
      <c r="K1260" s="5">
        <v>2917.92895</v>
      </c>
      <c r="L1260" s="5">
        <v>1504.7874200000001</v>
      </c>
      <c r="M1260" s="6">
        <f t="shared" si="83"/>
        <v>-0.48429607239065908</v>
      </c>
    </row>
    <row r="1261" spans="1:13" x14ac:dyDescent="0.2">
      <c r="A1261" s="1" t="s">
        <v>14</v>
      </c>
      <c r="B1261" s="1" t="s">
        <v>90</v>
      </c>
      <c r="C1261" s="5">
        <v>0</v>
      </c>
      <c r="D1261" s="5">
        <v>0</v>
      </c>
      <c r="E1261" s="6" t="str">
        <f t="shared" si="80"/>
        <v/>
      </c>
      <c r="F1261" s="5">
        <v>0</v>
      </c>
      <c r="G1261" s="5">
        <v>0</v>
      </c>
      <c r="H1261" s="6" t="str">
        <f t="shared" si="81"/>
        <v/>
      </c>
      <c r="I1261" s="5">
        <v>0</v>
      </c>
      <c r="J1261" s="6" t="str">
        <f t="shared" si="82"/>
        <v/>
      </c>
      <c r="K1261" s="5">
        <v>6.6186699999999998</v>
      </c>
      <c r="L1261" s="5">
        <v>10.15188</v>
      </c>
      <c r="M1261" s="6">
        <f t="shared" si="83"/>
        <v>0.5338247714419968</v>
      </c>
    </row>
    <row r="1262" spans="1:13" x14ac:dyDescent="0.2">
      <c r="A1262" s="1" t="s">
        <v>15</v>
      </c>
      <c r="B1262" s="1" t="s">
        <v>90</v>
      </c>
      <c r="C1262" s="5">
        <v>0</v>
      </c>
      <c r="D1262" s="5">
        <v>0</v>
      </c>
      <c r="E1262" s="6" t="str">
        <f t="shared" si="80"/>
        <v/>
      </c>
      <c r="F1262" s="5">
        <v>0</v>
      </c>
      <c r="G1262" s="5">
        <v>1.00583</v>
      </c>
      <c r="H1262" s="6" t="str">
        <f t="shared" si="81"/>
        <v/>
      </c>
      <c r="I1262" s="5">
        <v>0</v>
      </c>
      <c r="J1262" s="6" t="str">
        <f t="shared" si="82"/>
        <v/>
      </c>
      <c r="K1262" s="5">
        <v>10.00469</v>
      </c>
      <c r="L1262" s="5">
        <v>1.00583</v>
      </c>
      <c r="M1262" s="6">
        <f t="shared" si="83"/>
        <v>-0.89946415131303414</v>
      </c>
    </row>
    <row r="1263" spans="1:13" x14ac:dyDescent="0.2">
      <c r="A1263" s="1" t="s">
        <v>16</v>
      </c>
      <c r="B1263" s="1" t="s">
        <v>90</v>
      </c>
      <c r="C1263" s="5">
        <v>0</v>
      </c>
      <c r="D1263" s="5">
        <v>0</v>
      </c>
      <c r="E1263" s="6" t="str">
        <f t="shared" si="80"/>
        <v/>
      </c>
      <c r="F1263" s="5">
        <v>41.196559999999998</v>
      </c>
      <c r="G1263" s="5">
        <v>30.49221</v>
      </c>
      <c r="H1263" s="6">
        <f t="shared" si="81"/>
        <v>-0.25983601543429835</v>
      </c>
      <c r="I1263" s="5">
        <v>65.945430000000002</v>
      </c>
      <c r="J1263" s="6">
        <f t="shared" si="82"/>
        <v>-0.53761450945122347</v>
      </c>
      <c r="K1263" s="5">
        <v>338.76627000000002</v>
      </c>
      <c r="L1263" s="5">
        <v>264.72363999999999</v>
      </c>
      <c r="M1263" s="6">
        <f t="shared" si="83"/>
        <v>-0.21856553192264394</v>
      </c>
    </row>
    <row r="1264" spans="1:13" x14ac:dyDescent="0.2">
      <c r="A1264" s="1" t="s">
        <v>17</v>
      </c>
      <c r="B1264" s="1" t="s">
        <v>90</v>
      </c>
      <c r="C1264" s="5">
        <v>0</v>
      </c>
      <c r="D1264" s="5">
        <v>759.10026000000005</v>
      </c>
      <c r="E1264" s="6" t="str">
        <f t="shared" si="80"/>
        <v/>
      </c>
      <c r="F1264" s="5">
        <v>15517.986080000001</v>
      </c>
      <c r="G1264" s="5">
        <v>26180.490030000001</v>
      </c>
      <c r="H1264" s="6">
        <f t="shared" si="81"/>
        <v>0.68710616796738355</v>
      </c>
      <c r="I1264" s="5">
        <v>30640.244060000001</v>
      </c>
      <c r="J1264" s="6">
        <f t="shared" si="82"/>
        <v>-0.14555217057889192</v>
      </c>
      <c r="K1264" s="5">
        <v>104417.04505</v>
      </c>
      <c r="L1264" s="5">
        <v>130457.51062</v>
      </c>
      <c r="M1264" s="6">
        <f t="shared" si="83"/>
        <v>0.24938902989957779</v>
      </c>
    </row>
    <row r="1265" spans="1:13" x14ac:dyDescent="0.2">
      <c r="A1265" s="1" t="s">
        <v>18</v>
      </c>
      <c r="B1265" s="1" t="s">
        <v>90</v>
      </c>
      <c r="C1265" s="5">
        <v>0</v>
      </c>
      <c r="D1265" s="5">
        <v>870.50405000000001</v>
      </c>
      <c r="E1265" s="6" t="str">
        <f t="shared" si="80"/>
        <v/>
      </c>
      <c r="F1265" s="5">
        <v>25562.000479999999</v>
      </c>
      <c r="G1265" s="5">
        <v>32093.396840000001</v>
      </c>
      <c r="H1265" s="6">
        <f t="shared" si="81"/>
        <v>0.25551194105916086</v>
      </c>
      <c r="I1265" s="5">
        <v>30404.19701</v>
      </c>
      <c r="J1265" s="6">
        <f t="shared" si="82"/>
        <v>5.5558113554007749E-2</v>
      </c>
      <c r="K1265" s="5">
        <v>118760.26018</v>
      </c>
      <c r="L1265" s="5">
        <v>164195.69</v>
      </c>
      <c r="M1265" s="6">
        <f t="shared" si="83"/>
        <v>0.38258109026652032</v>
      </c>
    </row>
    <row r="1266" spans="1:13" x14ac:dyDescent="0.2">
      <c r="A1266" s="1" t="s">
        <v>19</v>
      </c>
      <c r="B1266" s="1" t="s">
        <v>90</v>
      </c>
      <c r="C1266" s="5">
        <v>0</v>
      </c>
      <c r="D1266" s="5">
        <v>0.16697999999999999</v>
      </c>
      <c r="E1266" s="6" t="str">
        <f t="shared" si="80"/>
        <v/>
      </c>
      <c r="F1266" s="5">
        <v>783.97428000000002</v>
      </c>
      <c r="G1266" s="5">
        <v>573.35762999999997</v>
      </c>
      <c r="H1266" s="6">
        <f t="shared" si="81"/>
        <v>-0.26865249967129035</v>
      </c>
      <c r="I1266" s="5">
        <v>695.29949999999997</v>
      </c>
      <c r="J1266" s="6">
        <f t="shared" si="82"/>
        <v>-0.17538035048205847</v>
      </c>
      <c r="K1266" s="5">
        <v>2772.88553</v>
      </c>
      <c r="L1266" s="5">
        <v>2998.1298700000002</v>
      </c>
      <c r="M1266" s="6">
        <f t="shared" si="83"/>
        <v>8.1231027232487429E-2</v>
      </c>
    </row>
    <row r="1267" spans="1:13" x14ac:dyDescent="0.2">
      <c r="A1267" s="1" t="s">
        <v>20</v>
      </c>
      <c r="B1267" s="1" t="s">
        <v>90</v>
      </c>
      <c r="C1267" s="5">
        <v>0</v>
      </c>
      <c r="D1267" s="5">
        <v>45.036740000000002</v>
      </c>
      <c r="E1267" s="6" t="str">
        <f t="shared" si="80"/>
        <v/>
      </c>
      <c r="F1267" s="5">
        <v>2872.3584799999999</v>
      </c>
      <c r="G1267" s="5">
        <v>4401.3054400000001</v>
      </c>
      <c r="H1267" s="6">
        <f t="shared" si="81"/>
        <v>0.53229670692078801</v>
      </c>
      <c r="I1267" s="5">
        <v>2488.4204199999999</v>
      </c>
      <c r="J1267" s="6">
        <f t="shared" si="82"/>
        <v>0.76871456471973509</v>
      </c>
      <c r="K1267" s="5">
        <v>18210.556820000002</v>
      </c>
      <c r="L1267" s="5">
        <v>15157.11348</v>
      </c>
      <c r="M1267" s="6">
        <f t="shared" si="83"/>
        <v>-0.16767435340837655</v>
      </c>
    </row>
    <row r="1268" spans="1:13" x14ac:dyDescent="0.2">
      <c r="A1268" s="1" t="s">
        <v>21</v>
      </c>
      <c r="B1268" s="1" t="s">
        <v>90</v>
      </c>
      <c r="C1268" s="5">
        <v>0</v>
      </c>
      <c r="D1268" s="5">
        <v>0</v>
      </c>
      <c r="E1268" s="6" t="str">
        <f t="shared" si="80"/>
        <v/>
      </c>
      <c r="F1268" s="5">
        <v>363.80162000000001</v>
      </c>
      <c r="G1268" s="5">
        <v>47.184959999999997</v>
      </c>
      <c r="H1268" s="6">
        <f t="shared" si="81"/>
        <v>-0.87030030267594738</v>
      </c>
      <c r="I1268" s="5">
        <v>157.17670000000001</v>
      </c>
      <c r="J1268" s="6">
        <f t="shared" si="82"/>
        <v>-0.69979672559609662</v>
      </c>
      <c r="K1268" s="5">
        <v>2012.16857</v>
      </c>
      <c r="L1268" s="5">
        <v>556.19129999999996</v>
      </c>
      <c r="M1268" s="6">
        <f t="shared" si="83"/>
        <v>-0.7235861307584186</v>
      </c>
    </row>
    <row r="1269" spans="1:13" x14ac:dyDescent="0.2">
      <c r="A1269" s="1" t="s">
        <v>22</v>
      </c>
      <c r="B1269" s="1" t="s">
        <v>90</v>
      </c>
      <c r="C1269" s="5">
        <v>0</v>
      </c>
      <c r="D1269" s="5">
        <v>2.2792599999999998</v>
      </c>
      <c r="E1269" s="6" t="str">
        <f t="shared" si="80"/>
        <v/>
      </c>
      <c r="F1269" s="5">
        <v>1167.7589700000001</v>
      </c>
      <c r="G1269" s="5">
        <v>415.97457000000003</v>
      </c>
      <c r="H1269" s="6">
        <f t="shared" si="81"/>
        <v>-0.6437838794764299</v>
      </c>
      <c r="I1269" s="5">
        <v>512.33896000000004</v>
      </c>
      <c r="J1269" s="6">
        <f t="shared" si="82"/>
        <v>-0.18808717962811183</v>
      </c>
      <c r="K1269" s="5">
        <v>5312.4221900000002</v>
      </c>
      <c r="L1269" s="5">
        <v>2845.8730599999999</v>
      </c>
      <c r="M1269" s="6">
        <f t="shared" si="83"/>
        <v>-0.46429840132867906</v>
      </c>
    </row>
    <row r="1270" spans="1:13" x14ac:dyDescent="0.2">
      <c r="A1270" s="1" t="s">
        <v>23</v>
      </c>
      <c r="B1270" s="1" t="s">
        <v>90</v>
      </c>
      <c r="C1270" s="5">
        <v>0</v>
      </c>
      <c r="D1270" s="5">
        <v>0.52925999999999995</v>
      </c>
      <c r="E1270" s="6" t="str">
        <f t="shared" si="80"/>
        <v/>
      </c>
      <c r="F1270" s="5">
        <v>583.69150999999999</v>
      </c>
      <c r="G1270" s="5">
        <v>741.29306999999994</v>
      </c>
      <c r="H1270" s="6">
        <f t="shared" si="81"/>
        <v>0.27000831312417062</v>
      </c>
      <c r="I1270" s="5">
        <v>586.41723999999999</v>
      </c>
      <c r="J1270" s="6">
        <f t="shared" si="82"/>
        <v>0.26410517876316186</v>
      </c>
      <c r="K1270" s="5">
        <v>3239.21792</v>
      </c>
      <c r="L1270" s="5">
        <v>2484.4001199999998</v>
      </c>
      <c r="M1270" s="6">
        <f t="shared" si="83"/>
        <v>-0.23302470492630523</v>
      </c>
    </row>
    <row r="1271" spans="1:13" x14ac:dyDescent="0.2">
      <c r="A1271" s="1" t="s">
        <v>24</v>
      </c>
      <c r="B1271" s="1" t="s">
        <v>90</v>
      </c>
      <c r="C1271" s="5">
        <v>0</v>
      </c>
      <c r="D1271" s="5">
        <v>8.0184999999999995</v>
      </c>
      <c r="E1271" s="6" t="str">
        <f t="shared" si="80"/>
        <v/>
      </c>
      <c r="F1271" s="5">
        <v>317.30763999999999</v>
      </c>
      <c r="G1271" s="5">
        <v>312.36667999999997</v>
      </c>
      <c r="H1271" s="6">
        <f t="shared" si="81"/>
        <v>-1.5571512869970716E-2</v>
      </c>
      <c r="I1271" s="5">
        <v>450.73707000000002</v>
      </c>
      <c r="J1271" s="6">
        <f t="shared" si="82"/>
        <v>-0.30698693142767253</v>
      </c>
      <c r="K1271" s="5">
        <v>1082.17239</v>
      </c>
      <c r="L1271" s="5">
        <v>2212.3792600000002</v>
      </c>
      <c r="M1271" s="6">
        <f t="shared" si="83"/>
        <v>1.0443870869778893</v>
      </c>
    </row>
    <row r="1272" spans="1:13" x14ac:dyDescent="0.2">
      <c r="A1272" s="1" t="s">
        <v>25</v>
      </c>
      <c r="B1272" s="1" t="s">
        <v>90</v>
      </c>
      <c r="C1272" s="5">
        <v>0</v>
      </c>
      <c r="D1272" s="5">
        <v>66.120649999999998</v>
      </c>
      <c r="E1272" s="6" t="str">
        <f t="shared" si="80"/>
        <v/>
      </c>
      <c r="F1272" s="5">
        <v>1426.4940999999999</v>
      </c>
      <c r="G1272" s="5">
        <v>3733.1462200000001</v>
      </c>
      <c r="H1272" s="6">
        <f t="shared" si="81"/>
        <v>1.617007823586512</v>
      </c>
      <c r="I1272" s="5">
        <v>2966.2264700000001</v>
      </c>
      <c r="J1272" s="6">
        <f t="shared" si="82"/>
        <v>0.25855063925715682</v>
      </c>
      <c r="K1272" s="5">
        <v>10384.79862</v>
      </c>
      <c r="L1272" s="5">
        <v>15758.19781</v>
      </c>
      <c r="M1272" s="6">
        <f t="shared" si="83"/>
        <v>0.5174293105358263</v>
      </c>
    </row>
    <row r="1273" spans="1:13" x14ac:dyDescent="0.2">
      <c r="A1273" s="1" t="s">
        <v>26</v>
      </c>
      <c r="B1273" s="1" t="s">
        <v>90</v>
      </c>
      <c r="C1273" s="5">
        <v>0</v>
      </c>
      <c r="D1273" s="5">
        <v>0.26822000000000001</v>
      </c>
      <c r="E1273" s="6" t="str">
        <f t="shared" si="80"/>
        <v/>
      </c>
      <c r="F1273" s="5">
        <v>7.3935000000000004</v>
      </c>
      <c r="G1273" s="5">
        <v>9.2944499999999994</v>
      </c>
      <c r="H1273" s="6">
        <f t="shared" si="81"/>
        <v>0.25711097585717169</v>
      </c>
      <c r="I1273" s="5">
        <v>9.5450400000000002</v>
      </c>
      <c r="J1273" s="6">
        <f t="shared" si="82"/>
        <v>-2.6253425863066115E-2</v>
      </c>
      <c r="K1273" s="5">
        <v>54.914560000000002</v>
      </c>
      <c r="L1273" s="5">
        <v>43.69623</v>
      </c>
      <c r="M1273" s="6">
        <f t="shared" si="83"/>
        <v>-0.20428698691203206</v>
      </c>
    </row>
    <row r="1274" spans="1:13" x14ac:dyDescent="0.2">
      <c r="A1274" s="1" t="s">
        <v>27</v>
      </c>
      <c r="B1274" s="1" t="s">
        <v>90</v>
      </c>
      <c r="C1274" s="5">
        <v>0</v>
      </c>
      <c r="D1274" s="5">
        <v>363.69582000000003</v>
      </c>
      <c r="E1274" s="6" t="str">
        <f t="shared" si="80"/>
        <v/>
      </c>
      <c r="F1274" s="5">
        <v>532.69056999999998</v>
      </c>
      <c r="G1274" s="5">
        <v>1998.06501</v>
      </c>
      <c r="H1274" s="6">
        <f t="shared" si="81"/>
        <v>2.7508923989399703</v>
      </c>
      <c r="I1274" s="5">
        <v>411.28627</v>
      </c>
      <c r="J1274" s="6">
        <f t="shared" si="82"/>
        <v>3.8580882848338218</v>
      </c>
      <c r="K1274" s="5">
        <v>6668.8553199999997</v>
      </c>
      <c r="L1274" s="5">
        <v>8090.7579299999998</v>
      </c>
      <c r="M1274" s="6">
        <f t="shared" si="83"/>
        <v>0.21321539331280626</v>
      </c>
    </row>
    <row r="1275" spans="1:13" x14ac:dyDescent="0.2">
      <c r="A1275" s="1" t="s">
        <v>28</v>
      </c>
      <c r="B1275" s="1" t="s">
        <v>90</v>
      </c>
      <c r="C1275" s="5">
        <v>0</v>
      </c>
      <c r="D1275" s="5">
        <v>0</v>
      </c>
      <c r="E1275" s="6" t="str">
        <f t="shared" si="80"/>
        <v/>
      </c>
      <c r="F1275" s="5">
        <v>114.09271</v>
      </c>
      <c r="G1275" s="5">
        <v>0</v>
      </c>
      <c r="H1275" s="6">
        <f t="shared" si="81"/>
        <v>-1</v>
      </c>
      <c r="I1275" s="5">
        <v>0</v>
      </c>
      <c r="J1275" s="6" t="str">
        <f t="shared" si="82"/>
        <v/>
      </c>
      <c r="K1275" s="5">
        <v>664.76827000000003</v>
      </c>
      <c r="L1275" s="5">
        <v>24.232340000000001</v>
      </c>
      <c r="M1275" s="6">
        <f t="shared" si="83"/>
        <v>-0.96354768858026274</v>
      </c>
    </row>
    <row r="1276" spans="1:13" x14ac:dyDescent="0.2">
      <c r="A1276" s="1" t="s">
        <v>29</v>
      </c>
      <c r="B1276" s="1" t="s">
        <v>90</v>
      </c>
      <c r="C1276" s="5">
        <v>0</v>
      </c>
      <c r="D1276" s="5">
        <v>0</v>
      </c>
      <c r="E1276" s="6" t="str">
        <f t="shared" si="80"/>
        <v/>
      </c>
      <c r="F1276" s="5">
        <v>0</v>
      </c>
      <c r="G1276" s="5">
        <v>5.3166000000000002</v>
      </c>
      <c r="H1276" s="6" t="str">
        <f t="shared" si="81"/>
        <v/>
      </c>
      <c r="I1276" s="5">
        <v>25.732099999999999</v>
      </c>
      <c r="J1276" s="6">
        <f t="shared" si="82"/>
        <v>-0.79338647059509326</v>
      </c>
      <c r="K1276" s="5">
        <v>14.586270000000001</v>
      </c>
      <c r="L1276" s="5">
        <v>46.472000000000001</v>
      </c>
      <c r="M1276" s="6">
        <f t="shared" si="83"/>
        <v>2.1860098572150384</v>
      </c>
    </row>
    <row r="1277" spans="1:13" x14ac:dyDescent="0.2">
      <c r="A1277" s="1" t="s">
        <v>30</v>
      </c>
      <c r="B1277" s="1" t="s">
        <v>90</v>
      </c>
      <c r="C1277" s="5">
        <v>0</v>
      </c>
      <c r="D1277" s="5">
        <v>90.596980000000002</v>
      </c>
      <c r="E1277" s="6" t="str">
        <f t="shared" si="80"/>
        <v/>
      </c>
      <c r="F1277" s="5">
        <v>643.00616000000002</v>
      </c>
      <c r="G1277" s="5">
        <v>1519.7176199999999</v>
      </c>
      <c r="H1277" s="6">
        <f t="shared" si="81"/>
        <v>1.3634573267540699</v>
      </c>
      <c r="I1277" s="5">
        <v>1449.06393</v>
      </c>
      <c r="J1277" s="6">
        <f t="shared" si="82"/>
        <v>4.8758159344977958E-2</v>
      </c>
      <c r="K1277" s="5">
        <v>11355.58418</v>
      </c>
      <c r="L1277" s="5">
        <v>7472.0485799999997</v>
      </c>
      <c r="M1277" s="6">
        <f t="shared" si="83"/>
        <v>-0.34199346668926722</v>
      </c>
    </row>
    <row r="1278" spans="1:13" x14ac:dyDescent="0.2">
      <c r="A1278" s="1" t="s">
        <v>35</v>
      </c>
      <c r="B1278" s="1" t="s">
        <v>90</v>
      </c>
      <c r="C1278" s="5">
        <v>0</v>
      </c>
      <c r="D1278" s="5">
        <v>0</v>
      </c>
      <c r="E1278" s="6" t="str">
        <f t="shared" si="80"/>
        <v/>
      </c>
      <c r="F1278" s="5">
        <v>0</v>
      </c>
      <c r="G1278" s="5">
        <v>0</v>
      </c>
      <c r="H1278" s="6" t="str">
        <f t="shared" si="81"/>
        <v/>
      </c>
      <c r="I1278" s="5">
        <v>0</v>
      </c>
      <c r="J1278" s="6" t="str">
        <f t="shared" si="82"/>
        <v/>
      </c>
      <c r="K1278" s="5">
        <v>1.4999999999999999E-2</v>
      </c>
      <c r="L1278" s="5">
        <v>0</v>
      </c>
      <c r="M1278" s="6">
        <f t="shared" si="83"/>
        <v>-1</v>
      </c>
    </row>
    <row r="1279" spans="1:13" x14ac:dyDescent="0.2">
      <c r="A1279" s="1" t="s">
        <v>31</v>
      </c>
      <c r="B1279" s="1" t="s">
        <v>90</v>
      </c>
      <c r="C1279" s="5">
        <v>0</v>
      </c>
      <c r="D1279" s="5">
        <v>0</v>
      </c>
      <c r="E1279" s="6" t="str">
        <f t="shared" si="80"/>
        <v/>
      </c>
      <c r="F1279" s="5">
        <v>51.381900000000002</v>
      </c>
      <c r="G1279" s="5">
        <v>72.141999999999996</v>
      </c>
      <c r="H1279" s="6">
        <f t="shared" si="81"/>
        <v>0.4040352731214687</v>
      </c>
      <c r="I1279" s="5">
        <v>234.684</v>
      </c>
      <c r="J1279" s="6">
        <f t="shared" si="82"/>
        <v>-0.69259941027083227</v>
      </c>
      <c r="K1279" s="5">
        <v>326.8064</v>
      </c>
      <c r="L1279" s="5">
        <v>851.97744999999998</v>
      </c>
      <c r="M1279" s="6">
        <f t="shared" si="83"/>
        <v>1.6069790860888893</v>
      </c>
    </row>
    <row r="1280" spans="1:13" x14ac:dyDescent="0.2">
      <c r="A1280" s="1" t="s">
        <v>32</v>
      </c>
      <c r="B1280" s="1" t="s">
        <v>90</v>
      </c>
      <c r="C1280" s="5">
        <v>0</v>
      </c>
      <c r="D1280" s="5">
        <v>0</v>
      </c>
      <c r="E1280" s="6" t="str">
        <f t="shared" si="80"/>
        <v/>
      </c>
      <c r="F1280" s="5">
        <v>0</v>
      </c>
      <c r="G1280" s="5">
        <v>0</v>
      </c>
      <c r="H1280" s="6" t="str">
        <f t="shared" si="81"/>
        <v/>
      </c>
      <c r="I1280" s="5">
        <v>0</v>
      </c>
      <c r="J1280" s="6" t="str">
        <f t="shared" si="82"/>
        <v/>
      </c>
      <c r="K1280" s="5">
        <v>7.96</v>
      </c>
      <c r="L1280" s="5">
        <v>0</v>
      </c>
      <c r="M1280" s="6">
        <f t="shared" si="83"/>
        <v>-1</v>
      </c>
    </row>
    <row r="1281" spans="1:13" x14ac:dyDescent="0.2">
      <c r="A1281" s="2" t="s">
        <v>33</v>
      </c>
      <c r="B1281" s="2" t="s">
        <v>90</v>
      </c>
      <c r="C1281" s="7">
        <v>0</v>
      </c>
      <c r="D1281" s="7">
        <v>2476.3211299999998</v>
      </c>
      <c r="E1281" s="8" t="str">
        <f t="shared" si="80"/>
        <v/>
      </c>
      <c r="F1281" s="7">
        <v>60916.00791</v>
      </c>
      <c r="G1281" s="7">
        <v>80858.732409999997</v>
      </c>
      <c r="H1281" s="8">
        <f t="shared" si="81"/>
        <v>0.32738068669017606</v>
      </c>
      <c r="I1281" s="7">
        <v>79969.231889999995</v>
      </c>
      <c r="J1281" s="8">
        <f t="shared" si="82"/>
        <v>1.1123034434337598E-2</v>
      </c>
      <c r="K1281" s="7">
        <v>342955.51506000001</v>
      </c>
      <c r="L1281" s="7">
        <v>393705.49625999999</v>
      </c>
      <c r="M1281" s="8">
        <f t="shared" si="83"/>
        <v>0.14797832071929595</v>
      </c>
    </row>
    <row r="1282" spans="1:13" x14ac:dyDescent="0.2">
      <c r="A1282" s="1" t="s">
        <v>7</v>
      </c>
      <c r="B1282" s="1" t="s">
        <v>91</v>
      </c>
      <c r="C1282" s="5">
        <v>0</v>
      </c>
      <c r="D1282" s="5">
        <v>215.57012</v>
      </c>
      <c r="E1282" s="6" t="str">
        <f t="shared" si="80"/>
        <v/>
      </c>
      <c r="F1282" s="5">
        <v>5645.7772500000001</v>
      </c>
      <c r="G1282" s="5">
        <v>4798.4831299999996</v>
      </c>
      <c r="H1282" s="6">
        <f t="shared" si="81"/>
        <v>-0.15007572606588415</v>
      </c>
      <c r="I1282" s="5">
        <v>6175.4979499999999</v>
      </c>
      <c r="J1282" s="6">
        <f t="shared" si="82"/>
        <v>-0.22298037035215923</v>
      </c>
      <c r="K1282" s="5">
        <v>34158.853320000002</v>
      </c>
      <c r="L1282" s="5">
        <v>22458.845969999998</v>
      </c>
      <c r="M1282" s="6">
        <f t="shared" si="83"/>
        <v>-0.34251756756570195</v>
      </c>
    </row>
    <row r="1283" spans="1:13" x14ac:dyDescent="0.2">
      <c r="A1283" s="1" t="s">
        <v>9</v>
      </c>
      <c r="B1283" s="1" t="s">
        <v>91</v>
      </c>
      <c r="C1283" s="5">
        <v>0</v>
      </c>
      <c r="D1283" s="5">
        <v>108.24178000000001</v>
      </c>
      <c r="E1283" s="6" t="str">
        <f t="shared" si="80"/>
        <v/>
      </c>
      <c r="F1283" s="5">
        <v>1986.31078</v>
      </c>
      <c r="G1283" s="5">
        <v>2008.6624200000001</v>
      </c>
      <c r="H1283" s="6">
        <f t="shared" si="81"/>
        <v>1.1252841310160022E-2</v>
      </c>
      <c r="I1283" s="5">
        <v>606.81150000000002</v>
      </c>
      <c r="J1283" s="6">
        <f t="shared" si="82"/>
        <v>2.3101917481788004</v>
      </c>
      <c r="K1283" s="5">
        <v>6317.7978400000002</v>
      </c>
      <c r="L1283" s="5">
        <v>5304.9533199999996</v>
      </c>
      <c r="M1283" s="6">
        <f t="shared" si="83"/>
        <v>-0.16031606987918445</v>
      </c>
    </row>
    <row r="1284" spans="1:13" x14ac:dyDescent="0.2">
      <c r="A1284" s="1" t="s">
        <v>10</v>
      </c>
      <c r="B1284" s="1" t="s">
        <v>91</v>
      </c>
      <c r="C1284" s="5">
        <v>0</v>
      </c>
      <c r="D1284" s="5">
        <v>24.54983</v>
      </c>
      <c r="E1284" s="6" t="str">
        <f t="shared" si="80"/>
        <v/>
      </c>
      <c r="F1284" s="5">
        <v>1553.56321</v>
      </c>
      <c r="G1284" s="5">
        <v>558.33973000000003</v>
      </c>
      <c r="H1284" s="6">
        <f t="shared" si="81"/>
        <v>-0.64060700819505123</v>
      </c>
      <c r="I1284" s="5">
        <v>710.91661999999997</v>
      </c>
      <c r="J1284" s="6">
        <f t="shared" si="82"/>
        <v>-0.21461995078972829</v>
      </c>
      <c r="K1284" s="5">
        <v>4669.7832900000003</v>
      </c>
      <c r="L1284" s="5">
        <v>2737.2649700000002</v>
      </c>
      <c r="M1284" s="6">
        <f t="shared" si="83"/>
        <v>-0.41383468996052708</v>
      </c>
    </row>
    <row r="1285" spans="1:13" x14ac:dyDescent="0.2">
      <c r="A1285" s="1" t="s">
        <v>11</v>
      </c>
      <c r="B1285" s="1" t="s">
        <v>91</v>
      </c>
      <c r="C1285" s="5">
        <v>0</v>
      </c>
      <c r="D1285" s="5">
        <v>0.16014999999999999</v>
      </c>
      <c r="E1285" s="6" t="str">
        <f t="shared" si="80"/>
        <v/>
      </c>
      <c r="F1285" s="5">
        <v>290.25589000000002</v>
      </c>
      <c r="G1285" s="5">
        <v>194.30363</v>
      </c>
      <c r="H1285" s="6">
        <f t="shared" si="81"/>
        <v>-0.33057816673418761</v>
      </c>
      <c r="I1285" s="5">
        <v>164.00645</v>
      </c>
      <c r="J1285" s="6">
        <f t="shared" si="82"/>
        <v>0.18473163707890761</v>
      </c>
      <c r="K1285" s="5">
        <v>1196.8134600000001</v>
      </c>
      <c r="L1285" s="5">
        <v>1065.4623899999999</v>
      </c>
      <c r="M1285" s="6">
        <f t="shared" si="83"/>
        <v>-0.10975066239646081</v>
      </c>
    </row>
    <row r="1286" spans="1:13" x14ac:dyDescent="0.2">
      <c r="A1286" s="1" t="s">
        <v>12</v>
      </c>
      <c r="B1286" s="1" t="s">
        <v>91</v>
      </c>
      <c r="C1286" s="5">
        <v>0</v>
      </c>
      <c r="D1286" s="5">
        <v>1.4300200000000001</v>
      </c>
      <c r="E1286" s="6" t="str">
        <f t="shared" si="80"/>
        <v/>
      </c>
      <c r="F1286" s="5">
        <v>54.323050000000002</v>
      </c>
      <c r="G1286" s="5">
        <v>37.462049999999998</v>
      </c>
      <c r="H1286" s="6">
        <f t="shared" si="81"/>
        <v>-0.31038389781133424</v>
      </c>
      <c r="I1286" s="5">
        <v>48.062100000000001</v>
      </c>
      <c r="J1286" s="6">
        <f t="shared" si="82"/>
        <v>-0.22054903967991413</v>
      </c>
      <c r="K1286" s="5">
        <v>124.84069</v>
      </c>
      <c r="L1286" s="5">
        <v>104.43371</v>
      </c>
      <c r="M1286" s="6">
        <f t="shared" si="83"/>
        <v>-0.16346417181769812</v>
      </c>
    </row>
    <row r="1287" spans="1:13" x14ac:dyDescent="0.2">
      <c r="A1287" s="1" t="s">
        <v>13</v>
      </c>
      <c r="B1287" s="1" t="s">
        <v>91</v>
      </c>
      <c r="C1287" s="5">
        <v>0</v>
      </c>
      <c r="D1287" s="5">
        <v>3.2894600000000001</v>
      </c>
      <c r="E1287" s="6" t="str">
        <f t="shared" si="80"/>
        <v/>
      </c>
      <c r="F1287" s="5">
        <v>762.12472000000002</v>
      </c>
      <c r="G1287" s="5">
        <v>298.83485000000002</v>
      </c>
      <c r="H1287" s="6">
        <f t="shared" si="81"/>
        <v>-0.60789245886158894</v>
      </c>
      <c r="I1287" s="5">
        <v>257.00983000000002</v>
      </c>
      <c r="J1287" s="6">
        <f t="shared" si="82"/>
        <v>0.16273704394886379</v>
      </c>
      <c r="K1287" s="5">
        <v>3106.7536100000002</v>
      </c>
      <c r="L1287" s="5">
        <v>1555.2388800000001</v>
      </c>
      <c r="M1287" s="6">
        <f t="shared" si="83"/>
        <v>-0.49940063640901344</v>
      </c>
    </row>
    <row r="1288" spans="1:13" x14ac:dyDescent="0.2">
      <c r="A1288" s="1" t="s">
        <v>14</v>
      </c>
      <c r="B1288" s="1" t="s">
        <v>91</v>
      </c>
      <c r="C1288" s="5">
        <v>0</v>
      </c>
      <c r="D1288" s="5">
        <v>220.245</v>
      </c>
      <c r="E1288" s="6" t="str">
        <f t="shared" si="80"/>
        <v/>
      </c>
      <c r="F1288" s="5">
        <v>816.81759999999997</v>
      </c>
      <c r="G1288" s="5">
        <v>848.12072000000001</v>
      </c>
      <c r="H1288" s="6">
        <f t="shared" si="81"/>
        <v>3.8323268254748744E-2</v>
      </c>
      <c r="I1288" s="5">
        <v>452.64209</v>
      </c>
      <c r="J1288" s="6">
        <f t="shared" si="82"/>
        <v>0.87371156756544677</v>
      </c>
      <c r="K1288" s="5">
        <v>2227.5250299999998</v>
      </c>
      <c r="L1288" s="5">
        <v>3005.8439400000002</v>
      </c>
      <c r="M1288" s="6">
        <f t="shared" si="83"/>
        <v>0.34940972582471974</v>
      </c>
    </row>
    <row r="1289" spans="1:13" x14ac:dyDescent="0.2">
      <c r="A1289" s="1" t="s">
        <v>15</v>
      </c>
      <c r="B1289" s="1" t="s">
        <v>91</v>
      </c>
      <c r="C1289" s="5">
        <v>0</v>
      </c>
      <c r="D1289" s="5">
        <v>0</v>
      </c>
      <c r="E1289" s="6" t="str">
        <f t="shared" si="80"/>
        <v/>
      </c>
      <c r="F1289" s="5">
        <v>4.684E-2</v>
      </c>
      <c r="G1289" s="5">
        <v>0</v>
      </c>
      <c r="H1289" s="6">
        <f t="shared" si="81"/>
        <v>-1</v>
      </c>
      <c r="I1289" s="5">
        <v>1.81799</v>
      </c>
      <c r="J1289" s="6">
        <f t="shared" si="82"/>
        <v>-1</v>
      </c>
      <c r="K1289" s="5">
        <v>1.58371</v>
      </c>
      <c r="L1289" s="5">
        <v>5.8204500000000001</v>
      </c>
      <c r="M1289" s="6">
        <f t="shared" si="83"/>
        <v>2.6751993736226964</v>
      </c>
    </row>
    <row r="1290" spans="1:13" x14ac:dyDescent="0.2">
      <c r="A1290" s="1" t="s">
        <v>16</v>
      </c>
      <c r="B1290" s="1" t="s">
        <v>91</v>
      </c>
      <c r="C1290" s="5">
        <v>0</v>
      </c>
      <c r="D1290" s="5">
        <v>3.1185700000000001</v>
      </c>
      <c r="E1290" s="6" t="str">
        <f t="shared" si="80"/>
        <v/>
      </c>
      <c r="F1290" s="5">
        <v>304.98248000000001</v>
      </c>
      <c r="G1290" s="5">
        <v>169.43317999999999</v>
      </c>
      <c r="H1290" s="6">
        <f t="shared" si="81"/>
        <v>-0.44444946476925495</v>
      </c>
      <c r="I1290" s="5">
        <v>132.25557000000001</v>
      </c>
      <c r="J1290" s="6">
        <f t="shared" si="82"/>
        <v>0.28110430434045219</v>
      </c>
      <c r="K1290" s="5">
        <v>483.52733999999998</v>
      </c>
      <c r="L1290" s="5">
        <v>870.54062999999996</v>
      </c>
      <c r="M1290" s="6">
        <f t="shared" si="83"/>
        <v>0.80039587833854431</v>
      </c>
    </row>
    <row r="1291" spans="1:13" x14ac:dyDescent="0.2">
      <c r="A1291" s="1" t="s">
        <v>17</v>
      </c>
      <c r="B1291" s="1" t="s">
        <v>91</v>
      </c>
      <c r="C1291" s="5">
        <v>0</v>
      </c>
      <c r="D1291" s="5">
        <v>125.33</v>
      </c>
      <c r="E1291" s="6" t="str">
        <f t="shared" si="80"/>
        <v/>
      </c>
      <c r="F1291" s="5">
        <v>3285.60682</v>
      </c>
      <c r="G1291" s="5">
        <v>4093.84584</v>
      </c>
      <c r="H1291" s="6">
        <f t="shared" si="81"/>
        <v>0.24599383440529876</v>
      </c>
      <c r="I1291" s="5">
        <v>3365.5492399999998</v>
      </c>
      <c r="J1291" s="6">
        <f t="shared" si="82"/>
        <v>0.21639754704643699</v>
      </c>
      <c r="K1291" s="5">
        <v>11376.63798</v>
      </c>
      <c r="L1291" s="5">
        <v>13178.43728</v>
      </c>
      <c r="M1291" s="6">
        <f t="shared" si="83"/>
        <v>0.1583771324329335</v>
      </c>
    </row>
    <row r="1292" spans="1:13" x14ac:dyDescent="0.2">
      <c r="A1292" s="1" t="s">
        <v>18</v>
      </c>
      <c r="B1292" s="1" t="s">
        <v>91</v>
      </c>
      <c r="C1292" s="5">
        <v>0</v>
      </c>
      <c r="D1292" s="5">
        <v>1476.68391</v>
      </c>
      <c r="E1292" s="6" t="str">
        <f t="shared" si="80"/>
        <v/>
      </c>
      <c r="F1292" s="5">
        <v>32348.370050000001</v>
      </c>
      <c r="G1292" s="5">
        <v>37894.678809999998</v>
      </c>
      <c r="H1292" s="6">
        <f t="shared" si="81"/>
        <v>0.17145558652343884</v>
      </c>
      <c r="I1292" s="5">
        <v>40791.589910000002</v>
      </c>
      <c r="J1292" s="6">
        <f t="shared" si="82"/>
        <v>-7.1017361823639824E-2</v>
      </c>
      <c r="K1292" s="5">
        <v>186076.33079000001</v>
      </c>
      <c r="L1292" s="5">
        <v>184877.31716999999</v>
      </c>
      <c r="M1292" s="6">
        <f t="shared" si="83"/>
        <v>-6.4436654297165274E-3</v>
      </c>
    </row>
    <row r="1293" spans="1:13" x14ac:dyDescent="0.2">
      <c r="A1293" s="1" t="s">
        <v>19</v>
      </c>
      <c r="B1293" s="1" t="s">
        <v>91</v>
      </c>
      <c r="C1293" s="5">
        <v>0</v>
      </c>
      <c r="D1293" s="5">
        <v>22.619969999999999</v>
      </c>
      <c r="E1293" s="6" t="str">
        <f t="shared" si="80"/>
        <v/>
      </c>
      <c r="F1293" s="5">
        <v>1552.64527</v>
      </c>
      <c r="G1293" s="5">
        <v>1611.4697699999999</v>
      </c>
      <c r="H1293" s="6">
        <f t="shared" si="81"/>
        <v>3.788663201865794E-2</v>
      </c>
      <c r="I1293" s="5">
        <v>774.96992</v>
      </c>
      <c r="J1293" s="6">
        <f t="shared" si="82"/>
        <v>1.0793965396747267</v>
      </c>
      <c r="K1293" s="5">
        <v>8174.6332199999997</v>
      </c>
      <c r="L1293" s="5">
        <v>9144.8153999999995</v>
      </c>
      <c r="M1293" s="6">
        <f t="shared" si="83"/>
        <v>0.11868204406117688</v>
      </c>
    </row>
    <row r="1294" spans="1:13" x14ac:dyDescent="0.2">
      <c r="A1294" s="1" t="s">
        <v>20</v>
      </c>
      <c r="B1294" s="1" t="s">
        <v>91</v>
      </c>
      <c r="C1294" s="5">
        <v>0</v>
      </c>
      <c r="D1294" s="5">
        <v>378.72638000000001</v>
      </c>
      <c r="E1294" s="6" t="str">
        <f t="shared" si="80"/>
        <v/>
      </c>
      <c r="F1294" s="5">
        <v>6964.4239600000001</v>
      </c>
      <c r="G1294" s="5">
        <v>7650.3708299999998</v>
      </c>
      <c r="H1294" s="6">
        <f t="shared" si="81"/>
        <v>9.8492980028171528E-2</v>
      </c>
      <c r="I1294" s="5">
        <v>8224.0763999999999</v>
      </c>
      <c r="J1294" s="6">
        <f t="shared" si="82"/>
        <v>-6.9759270475648782E-2</v>
      </c>
      <c r="K1294" s="5">
        <v>43937.628709999997</v>
      </c>
      <c r="L1294" s="5">
        <v>39366.578659999999</v>
      </c>
      <c r="M1294" s="6">
        <f t="shared" si="83"/>
        <v>-0.10403497376178716</v>
      </c>
    </row>
    <row r="1295" spans="1:13" x14ac:dyDescent="0.2">
      <c r="A1295" s="1" t="s">
        <v>21</v>
      </c>
      <c r="B1295" s="1" t="s">
        <v>91</v>
      </c>
      <c r="C1295" s="5">
        <v>0</v>
      </c>
      <c r="D1295" s="5">
        <v>129.24916999999999</v>
      </c>
      <c r="E1295" s="6" t="str">
        <f t="shared" si="80"/>
        <v/>
      </c>
      <c r="F1295" s="5">
        <v>879.71991000000003</v>
      </c>
      <c r="G1295" s="5">
        <v>939.67237999999998</v>
      </c>
      <c r="H1295" s="6">
        <f t="shared" si="81"/>
        <v>6.8149497719109275E-2</v>
      </c>
      <c r="I1295" s="5">
        <v>1090.1903600000001</v>
      </c>
      <c r="J1295" s="6">
        <f t="shared" si="82"/>
        <v>-0.1380657777968245</v>
      </c>
      <c r="K1295" s="5">
        <v>6957.0358500000002</v>
      </c>
      <c r="L1295" s="5">
        <v>4904.8675199999998</v>
      </c>
      <c r="M1295" s="6">
        <f t="shared" si="83"/>
        <v>-0.29497739759383301</v>
      </c>
    </row>
    <row r="1296" spans="1:13" x14ac:dyDescent="0.2">
      <c r="A1296" s="1" t="s">
        <v>22</v>
      </c>
      <c r="B1296" s="1" t="s">
        <v>91</v>
      </c>
      <c r="C1296" s="5">
        <v>0</v>
      </c>
      <c r="D1296" s="5">
        <v>29.756070000000001</v>
      </c>
      <c r="E1296" s="6" t="str">
        <f t="shared" si="80"/>
        <v/>
      </c>
      <c r="F1296" s="5">
        <v>3562.35754</v>
      </c>
      <c r="G1296" s="5">
        <v>2120.9558400000001</v>
      </c>
      <c r="H1296" s="6">
        <f t="shared" si="81"/>
        <v>-0.40462016622845776</v>
      </c>
      <c r="I1296" s="5">
        <v>2005.51586</v>
      </c>
      <c r="J1296" s="6">
        <f t="shared" si="82"/>
        <v>5.7561240129011093E-2</v>
      </c>
      <c r="K1296" s="5">
        <v>16870.970359999999</v>
      </c>
      <c r="L1296" s="5">
        <v>11091.785330000001</v>
      </c>
      <c r="M1296" s="6">
        <f t="shared" si="83"/>
        <v>-0.34255202319020606</v>
      </c>
    </row>
    <row r="1297" spans="1:13" x14ac:dyDescent="0.2">
      <c r="A1297" s="1" t="s">
        <v>23</v>
      </c>
      <c r="B1297" s="1" t="s">
        <v>91</v>
      </c>
      <c r="C1297" s="5">
        <v>0</v>
      </c>
      <c r="D1297" s="5">
        <v>415.56709999999998</v>
      </c>
      <c r="E1297" s="6" t="str">
        <f t="shared" si="80"/>
        <v/>
      </c>
      <c r="F1297" s="5">
        <v>4569.2920599999998</v>
      </c>
      <c r="G1297" s="5">
        <v>7478.1091800000004</v>
      </c>
      <c r="H1297" s="6">
        <f t="shared" si="81"/>
        <v>0.63660126816231588</v>
      </c>
      <c r="I1297" s="5">
        <v>9548.7386399999996</v>
      </c>
      <c r="J1297" s="6">
        <f t="shared" si="82"/>
        <v>-0.21684847999986723</v>
      </c>
      <c r="K1297" s="5">
        <v>22944.04867</v>
      </c>
      <c r="L1297" s="5">
        <v>32831.925719999999</v>
      </c>
      <c r="M1297" s="6">
        <f t="shared" si="83"/>
        <v>0.43095607023047688</v>
      </c>
    </row>
    <row r="1298" spans="1:13" x14ac:dyDescent="0.2">
      <c r="A1298" s="1" t="s">
        <v>24</v>
      </c>
      <c r="B1298" s="1" t="s">
        <v>91</v>
      </c>
      <c r="C1298" s="5">
        <v>0</v>
      </c>
      <c r="D1298" s="5">
        <v>159.42541</v>
      </c>
      <c r="E1298" s="6" t="str">
        <f t="shared" si="80"/>
        <v/>
      </c>
      <c r="F1298" s="5">
        <v>1742.9942599999999</v>
      </c>
      <c r="G1298" s="5">
        <v>1537.00468</v>
      </c>
      <c r="H1298" s="6">
        <f t="shared" si="81"/>
        <v>-0.11818144484308279</v>
      </c>
      <c r="I1298" s="5">
        <v>1824.2302999999999</v>
      </c>
      <c r="J1298" s="6">
        <f t="shared" si="82"/>
        <v>-0.15745030657587478</v>
      </c>
      <c r="K1298" s="5">
        <v>8181.02099</v>
      </c>
      <c r="L1298" s="5">
        <v>7990.8158599999997</v>
      </c>
      <c r="M1298" s="6">
        <f t="shared" si="83"/>
        <v>-2.324955897711245E-2</v>
      </c>
    </row>
    <row r="1299" spans="1:13" x14ac:dyDescent="0.2">
      <c r="A1299" s="1" t="s">
        <v>25</v>
      </c>
      <c r="B1299" s="1" t="s">
        <v>91</v>
      </c>
      <c r="C1299" s="5">
        <v>0</v>
      </c>
      <c r="D1299" s="5">
        <v>135.14945</v>
      </c>
      <c r="E1299" s="6" t="str">
        <f t="shared" si="80"/>
        <v/>
      </c>
      <c r="F1299" s="5">
        <v>2739.2626700000001</v>
      </c>
      <c r="G1299" s="5">
        <v>3685.0677799999999</v>
      </c>
      <c r="H1299" s="6">
        <f t="shared" si="81"/>
        <v>0.34527726032202666</v>
      </c>
      <c r="I1299" s="5">
        <v>3239.0172600000001</v>
      </c>
      <c r="J1299" s="6">
        <f t="shared" si="82"/>
        <v>0.13771168357404795</v>
      </c>
      <c r="K1299" s="5">
        <v>17500.069729999999</v>
      </c>
      <c r="L1299" s="5">
        <v>16361.65056</v>
      </c>
      <c r="M1299" s="6">
        <f t="shared" si="83"/>
        <v>-6.5052264794604242E-2</v>
      </c>
    </row>
    <row r="1300" spans="1:13" x14ac:dyDescent="0.2">
      <c r="A1300" s="1" t="s">
        <v>26</v>
      </c>
      <c r="B1300" s="1" t="s">
        <v>91</v>
      </c>
      <c r="C1300" s="5">
        <v>0</v>
      </c>
      <c r="D1300" s="5">
        <v>0</v>
      </c>
      <c r="E1300" s="6" t="str">
        <f t="shared" si="80"/>
        <v/>
      </c>
      <c r="F1300" s="5">
        <v>0.49975000000000003</v>
      </c>
      <c r="G1300" s="5">
        <v>3.1681300000000001</v>
      </c>
      <c r="H1300" s="6">
        <f t="shared" si="81"/>
        <v>5.3394297148574283</v>
      </c>
      <c r="I1300" s="5">
        <v>22.51454</v>
      </c>
      <c r="J1300" s="6">
        <f t="shared" si="82"/>
        <v>-0.85928515528187566</v>
      </c>
      <c r="K1300" s="5">
        <v>15.432550000000001</v>
      </c>
      <c r="L1300" s="5">
        <v>55.392650000000003</v>
      </c>
      <c r="M1300" s="6">
        <f t="shared" si="83"/>
        <v>2.5893387677344313</v>
      </c>
    </row>
    <row r="1301" spans="1:13" x14ac:dyDescent="0.2">
      <c r="A1301" s="1" t="s">
        <v>27</v>
      </c>
      <c r="B1301" s="1" t="s">
        <v>91</v>
      </c>
      <c r="C1301" s="5">
        <v>0</v>
      </c>
      <c r="D1301" s="5">
        <v>146.59184999999999</v>
      </c>
      <c r="E1301" s="6" t="str">
        <f t="shared" si="80"/>
        <v/>
      </c>
      <c r="F1301" s="5">
        <v>1591.5996500000001</v>
      </c>
      <c r="G1301" s="5">
        <v>3637.1751599999998</v>
      </c>
      <c r="H1301" s="6">
        <f t="shared" si="81"/>
        <v>1.2852324452320656</v>
      </c>
      <c r="I1301" s="5">
        <v>1815.0054299999999</v>
      </c>
      <c r="J1301" s="6">
        <f t="shared" si="82"/>
        <v>1.0039472609181117</v>
      </c>
      <c r="K1301" s="5">
        <v>9698.9637899999998</v>
      </c>
      <c r="L1301" s="5">
        <v>10273.93764</v>
      </c>
      <c r="M1301" s="6">
        <f t="shared" si="83"/>
        <v>5.9281987483324805E-2</v>
      </c>
    </row>
    <row r="1302" spans="1:13" x14ac:dyDescent="0.2">
      <c r="A1302" s="1" t="s">
        <v>28</v>
      </c>
      <c r="B1302" s="1" t="s">
        <v>91</v>
      </c>
      <c r="C1302" s="5">
        <v>25.05735</v>
      </c>
      <c r="D1302" s="5">
        <v>438.65577999999999</v>
      </c>
      <c r="E1302" s="6">
        <f t="shared" si="80"/>
        <v>16.506072270212133</v>
      </c>
      <c r="F1302" s="5">
        <v>3576.0380399999999</v>
      </c>
      <c r="G1302" s="5">
        <v>5086.44445</v>
      </c>
      <c r="H1302" s="6">
        <f t="shared" si="81"/>
        <v>0.42236866417673791</v>
      </c>
      <c r="I1302" s="5">
        <v>2413.8626100000001</v>
      </c>
      <c r="J1302" s="6">
        <f t="shared" si="82"/>
        <v>1.10718059467353</v>
      </c>
      <c r="K1302" s="5">
        <v>18136.15538</v>
      </c>
      <c r="L1302" s="5">
        <v>18955.159469999999</v>
      </c>
      <c r="M1302" s="6">
        <f t="shared" si="83"/>
        <v>4.5158638798560968E-2</v>
      </c>
    </row>
    <row r="1303" spans="1:13" x14ac:dyDescent="0.2">
      <c r="A1303" s="1" t="s">
        <v>29</v>
      </c>
      <c r="B1303" s="1" t="s">
        <v>91</v>
      </c>
      <c r="C1303" s="5">
        <v>0</v>
      </c>
      <c r="D1303" s="5">
        <v>0</v>
      </c>
      <c r="E1303" s="6" t="str">
        <f t="shared" si="80"/>
        <v/>
      </c>
      <c r="F1303" s="5">
        <v>166.74306000000001</v>
      </c>
      <c r="G1303" s="5">
        <v>151.26919000000001</v>
      </c>
      <c r="H1303" s="6">
        <f t="shared" si="81"/>
        <v>-9.280068387853746E-2</v>
      </c>
      <c r="I1303" s="5">
        <v>1139.8016500000001</v>
      </c>
      <c r="J1303" s="6">
        <f t="shared" si="82"/>
        <v>-0.86728463676114176</v>
      </c>
      <c r="K1303" s="5">
        <v>1083.8805199999999</v>
      </c>
      <c r="L1303" s="5">
        <v>2044.8445200000001</v>
      </c>
      <c r="M1303" s="6">
        <f t="shared" si="83"/>
        <v>0.88659587682229057</v>
      </c>
    </row>
    <row r="1304" spans="1:13" x14ac:dyDescent="0.2">
      <c r="A1304" s="1" t="s">
        <v>30</v>
      </c>
      <c r="B1304" s="1" t="s">
        <v>91</v>
      </c>
      <c r="C1304" s="5">
        <v>0</v>
      </c>
      <c r="D1304" s="5">
        <v>32.48169</v>
      </c>
      <c r="E1304" s="6" t="str">
        <f t="shared" si="80"/>
        <v/>
      </c>
      <c r="F1304" s="5">
        <v>840.97334999999998</v>
      </c>
      <c r="G1304" s="5">
        <v>1271.4748500000001</v>
      </c>
      <c r="H1304" s="6">
        <f t="shared" si="81"/>
        <v>0.51190861161058199</v>
      </c>
      <c r="I1304" s="5">
        <v>920.83047999999997</v>
      </c>
      <c r="J1304" s="6">
        <f t="shared" si="82"/>
        <v>0.38079144599991976</v>
      </c>
      <c r="K1304" s="5">
        <v>4189.4157299999997</v>
      </c>
      <c r="L1304" s="5">
        <v>4894.1416799999997</v>
      </c>
      <c r="M1304" s="6">
        <f t="shared" si="83"/>
        <v>0.16821580750593124</v>
      </c>
    </row>
    <row r="1305" spans="1:13" x14ac:dyDescent="0.2">
      <c r="A1305" s="1" t="s">
        <v>35</v>
      </c>
      <c r="B1305" s="1" t="s">
        <v>91</v>
      </c>
      <c r="C1305" s="5">
        <v>0</v>
      </c>
      <c r="D1305" s="5">
        <v>0</v>
      </c>
      <c r="E1305" s="6" t="str">
        <f t="shared" si="80"/>
        <v/>
      </c>
      <c r="F1305" s="5">
        <v>764.12</v>
      </c>
      <c r="G1305" s="5">
        <v>567.80557999999996</v>
      </c>
      <c r="H1305" s="6">
        <f t="shared" si="81"/>
        <v>-0.25691569387007285</v>
      </c>
      <c r="I1305" s="5">
        <v>1031.58591</v>
      </c>
      <c r="J1305" s="6">
        <f t="shared" si="82"/>
        <v>-0.44957993852397615</v>
      </c>
      <c r="K1305" s="5">
        <v>12415.236000000001</v>
      </c>
      <c r="L1305" s="5">
        <v>2628.5963299999999</v>
      </c>
      <c r="M1305" s="6">
        <f t="shared" si="83"/>
        <v>-0.78827657162538034</v>
      </c>
    </row>
    <row r="1306" spans="1:13" x14ac:dyDescent="0.2">
      <c r="A1306" s="1" t="s">
        <v>31</v>
      </c>
      <c r="B1306" s="1" t="s">
        <v>91</v>
      </c>
      <c r="C1306" s="5">
        <v>261.60896000000002</v>
      </c>
      <c r="D1306" s="5">
        <v>643.48970999999995</v>
      </c>
      <c r="E1306" s="6">
        <f t="shared" ref="E1306:E1368" si="84">IF(C1306=0,"",(D1306/C1306-1))</f>
        <v>1.4597388025241944</v>
      </c>
      <c r="F1306" s="5">
        <v>20688.153350000001</v>
      </c>
      <c r="G1306" s="5">
        <v>28560.61736</v>
      </c>
      <c r="H1306" s="6">
        <f t="shared" ref="H1306:H1368" si="85">IF(F1306=0,"",(G1306/F1306-1))</f>
        <v>0.38053004909691457</v>
      </c>
      <c r="I1306" s="5">
        <v>31969.447990000001</v>
      </c>
      <c r="J1306" s="6">
        <f t="shared" ref="J1306:J1368" si="86">IF(I1306=0,"",(G1306/I1306-1))</f>
        <v>-0.10662776007475261</v>
      </c>
      <c r="K1306" s="5">
        <v>183072.70949000001</v>
      </c>
      <c r="L1306" s="5">
        <v>165487.85821999999</v>
      </c>
      <c r="M1306" s="6">
        <f t="shared" ref="M1306:M1368" si="87">IF(K1306=0,"",(L1306/K1306-1))</f>
        <v>-9.6053919336134275E-2</v>
      </c>
    </row>
    <row r="1307" spans="1:13" x14ac:dyDescent="0.2">
      <c r="A1307" s="1" t="s">
        <v>32</v>
      </c>
      <c r="B1307" s="1" t="s">
        <v>91</v>
      </c>
      <c r="C1307" s="5">
        <v>0</v>
      </c>
      <c r="D1307" s="5">
        <v>0</v>
      </c>
      <c r="E1307" s="6" t="str">
        <f t="shared" si="84"/>
        <v/>
      </c>
      <c r="F1307" s="5">
        <v>112.02826</v>
      </c>
      <c r="G1307" s="5">
        <v>407.09989000000002</v>
      </c>
      <c r="H1307" s="6">
        <f t="shared" si="85"/>
        <v>2.633903534697406</v>
      </c>
      <c r="I1307" s="5">
        <v>134.97720000000001</v>
      </c>
      <c r="J1307" s="6">
        <f t="shared" si="86"/>
        <v>2.0160641204588625</v>
      </c>
      <c r="K1307" s="5">
        <v>1470.59944</v>
      </c>
      <c r="L1307" s="5">
        <v>749.99131</v>
      </c>
      <c r="M1307" s="6">
        <f t="shared" si="87"/>
        <v>-0.49000979491737051</v>
      </c>
    </row>
    <row r="1308" spans="1:13" x14ac:dyDescent="0.2">
      <c r="A1308" s="2" t="s">
        <v>33</v>
      </c>
      <c r="B1308" s="2" t="s">
        <v>91</v>
      </c>
      <c r="C1308" s="7">
        <v>286.66631000000001</v>
      </c>
      <c r="D1308" s="7">
        <v>4710.3314200000004</v>
      </c>
      <c r="E1308" s="8">
        <f t="shared" si="84"/>
        <v>15.431409118148554</v>
      </c>
      <c r="F1308" s="7">
        <v>96810.107120000001</v>
      </c>
      <c r="G1308" s="7">
        <v>115622.06413</v>
      </c>
      <c r="H1308" s="8">
        <f t="shared" si="85"/>
        <v>0.19431810964408736</v>
      </c>
      <c r="I1308" s="7">
        <v>118860.9238</v>
      </c>
      <c r="J1308" s="8">
        <f t="shared" si="86"/>
        <v>-2.724915444414544E-2</v>
      </c>
      <c r="K1308" s="7">
        <v>604412.84282000002</v>
      </c>
      <c r="L1308" s="7">
        <v>562001.43163999997</v>
      </c>
      <c r="M1308" s="8">
        <f t="shared" si="87"/>
        <v>-7.0169606228288828E-2</v>
      </c>
    </row>
    <row r="1309" spans="1:13" x14ac:dyDescent="0.2">
      <c r="A1309" s="1" t="s">
        <v>7</v>
      </c>
      <c r="B1309" s="1" t="s">
        <v>92</v>
      </c>
      <c r="C1309" s="5">
        <v>0</v>
      </c>
      <c r="D1309" s="5">
        <v>6.0137</v>
      </c>
      <c r="E1309" s="6" t="str">
        <f t="shared" si="84"/>
        <v/>
      </c>
      <c r="F1309" s="5">
        <v>1008.31016</v>
      </c>
      <c r="G1309" s="5">
        <v>32.928139999999999</v>
      </c>
      <c r="H1309" s="6">
        <f t="shared" si="85"/>
        <v>-0.96734324287677509</v>
      </c>
      <c r="I1309" s="5">
        <v>0.50209000000000004</v>
      </c>
      <c r="J1309" s="6">
        <f t="shared" si="86"/>
        <v>64.582146627098723</v>
      </c>
      <c r="K1309" s="5">
        <v>4429.4502000000002</v>
      </c>
      <c r="L1309" s="5">
        <v>798.01844000000006</v>
      </c>
      <c r="M1309" s="6">
        <f t="shared" si="87"/>
        <v>-0.81983803768693453</v>
      </c>
    </row>
    <row r="1310" spans="1:13" x14ac:dyDescent="0.2">
      <c r="A1310" s="1" t="s">
        <v>9</v>
      </c>
      <c r="B1310" s="1" t="s">
        <v>92</v>
      </c>
      <c r="C1310" s="5">
        <v>0</v>
      </c>
      <c r="D1310" s="5">
        <v>0</v>
      </c>
      <c r="E1310" s="6" t="str">
        <f t="shared" si="84"/>
        <v/>
      </c>
      <c r="F1310" s="5">
        <v>31.642469999999999</v>
      </c>
      <c r="G1310" s="5">
        <v>39.868340000000003</v>
      </c>
      <c r="H1310" s="6">
        <f t="shared" si="85"/>
        <v>0.25996295485150189</v>
      </c>
      <c r="I1310" s="5">
        <v>7.5575400000000004</v>
      </c>
      <c r="J1310" s="6">
        <f t="shared" si="86"/>
        <v>4.2753065150829501</v>
      </c>
      <c r="K1310" s="5">
        <v>126.43901</v>
      </c>
      <c r="L1310" s="5">
        <v>190.31939</v>
      </c>
      <c r="M1310" s="6">
        <f t="shared" si="87"/>
        <v>0.50522682833407195</v>
      </c>
    </row>
    <row r="1311" spans="1:13" x14ac:dyDescent="0.2">
      <c r="A1311" s="1" t="s">
        <v>10</v>
      </c>
      <c r="B1311" s="1" t="s">
        <v>92</v>
      </c>
      <c r="C1311" s="5">
        <v>0</v>
      </c>
      <c r="D1311" s="5">
        <v>0</v>
      </c>
      <c r="E1311" s="6" t="str">
        <f t="shared" si="84"/>
        <v/>
      </c>
      <c r="F1311" s="5">
        <v>43.43817</v>
      </c>
      <c r="G1311" s="5">
        <v>13.88715</v>
      </c>
      <c r="H1311" s="6">
        <f t="shared" si="85"/>
        <v>-0.68030075852642957</v>
      </c>
      <c r="I1311" s="5">
        <v>61.458399999999997</v>
      </c>
      <c r="J1311" s="6">
        <f t="shared" si="86"/>
        <v>-0.77403983832966694</v>
      </c>
      <c r="K1311" s="5">
        <v>287.363</v>
      </c>
      <c r="L1311" s="5">
        <v>164.53635</v>
      </c>
      <c r="M1311" s="6">
        <f t="shared" si="87"/>
        <v>-0.42742680860096816</v>
      </c>
    </row>
    <row r="1312" spans="1:13" x14ac:dyDescent="0.2">
      <c r="A1312" s="1" t="s">
        <v>11</v>
      </c>
      <c r="B1312" s="1" t="s">
        <v>92</v>
      </c>
      <c r="C1312" s="5">
        <v>0</v>
      </c>
      <c r="D1312" s="5">
        <v>0</v>
      </c>
      <c r="E1312" s="6" t="str">
        <f t="shared" si="84"/>
        <v/>
      </c>
      <c r="F1312" s="5">
        <v>15.502750000000001</v>
      </c>
      <c r="G1312" s="5">
        <v>68.604569999999995</v>
      </c>
      <c r="H1312" s="6">
        <f t="shared" si="85"/>
        <v>3.425316153585654</v>
      </c>
      <c r="I1312" s="5">
        <v>33.8705</v>
      </c>
      <c r="J1312" s="6">
        <f t="shared" si="86"/>
        <v>1.0254962282812476</v>
      </c>
      <c r="K1312" s="5">
        <v>49.546610000000001</v>
      </c>
      <c r="L1312" s="5">
        <v>123.82613000000001</v>
      </c>
      <c r="M1312" s="6">
        <f t="shared" si="87"/>
        <v>1.4991847070869229</v>
      </c>
    </row>
    <row r="1313" spans="1:13" x14ac:dyDescent="0.2">
      <c r="A1313" s="1" t="s">
        <v>12</v>
      </c>
      <c r="B1313" s="1" t="s">
        <v>92</v>
      </c>
      <c r="C1313" s="5">
        <v>0</v>
      </c>
      <c r="D1313" s="5">
        <v>0</v>
      </c>
      <c r="E1313" s="6" t="str">
        <f t="shared" si="84"/>
        <v/>
      </c>
      <c r="F1313" s="5">
        <v>14.045159999999999</v>
      </c>
      <c r="G1313" s="5">
        <v>63.602209999999999</v>
      </c>
      <c r="H1313" s="6">
        <f t="shared" si="85"/>
        <v>3.5284076507494397</v>
      </c>
      <c r="I1313" s="5">
        <v>15.300789999999999</v>
      </c>
      <c r="J1313" s="6">
        <f t="shared" si="86"/>
        <v>3.1567925577698928</v>
      </c>
      <c r="K1313" s="5">
        <v>102.96441</v>
      </c>
      <c r="L1313" s="5">
        <v>119.55998</v>
      </c>
      <c r="M1313" s="6">
        <f t="shared" si="87"/>
        <v>0.1611777312180005</v>
      </c>
    </row>
    <row r="1314" spans="1:13" x14ac:dyDescent="0.2">
      <c r="A1314" s="1" t="s">
        <v>13</v>
      </c>
      <c r="B1314" s="1" t="s">
        <v>92</v>
      </c>
      <c r="C1314" s="5">
        <v>0</v>
      </c>
      <c r="D1314" s="5">
        <v>0</v>
      </c>
      <c r="E1314" s="6" t="str">
        <f t="shared" si="84"/>
        <v/>
      </c>
      <c r="F1314" s="5">
        <v>3.9849100000000002</v>
      </c>
      <c r="G1314" s="5">
        <v>14.50855</v>
      </c>
      <c r="H1314" s="6">
        <f t="shared" si="85"/>
        <v>2.6408726922314427</v>
      </c>
      <c r="I1314" s="5">
        <v>19.194289999999999</v>
      </c>
      <c r="J1314" s="6">
        <f t="shared" si="86"/>
        <v>-0.24412155906782695</v>
      </c>
      <c r="K1314" s="5">
        <v>130.75721999999999</v>
      </c>
      <c r="L1314" s="5">
        <v>193.76642000000001</v>
      </c>
      <c r="M1314" s="6">
        <f t="shared" si="87"/>
        <v>0.48187931802159789</v>
      </c>
    </row>
    <row r="1315" spans="1:13" x14ac:dyDescent="0.2">
      <c r="A1315" s="1" t="s">
        <v>15</v>
      </c>
      <c r="B1315" s="1" t="s">
        <v>92</v>
      </c>
      <c r="C1315" s="5">
        <v>0</v>
      </c>
      <c r="D1315" s="5">
        <v>0</v>
      </c>
      <c r="E1315" s="6" t="str">
        <f t="shared" si="84"/>
        <v/>
      </c>
      <c r="F1315" s="5">
        <v>4544.8276599999999</v>
      </c>
      <c r="G1315" s="5">
        <v>1440.10871</v>
      </c>
      <c r="H1315" s="6">
        <f t="shared" si="85"/>
        <v>-0.68313238306598412</v>
      </c>
      <c r="I1315" s="5">
        <v>1069.45461</v>
      </c>
      <c r="J1315" s="6">
        <f t="shared" si="86"/>
        <v>0.34658235752520627</v>
      </c>
      <c r="K1315" s="5">
        <v>4743.8964900000001</v>
      </c>
      <c r="L1315" s="5">
        <v>3040.1562100000001</v>
      </c>
      <c r="M1315" s="6">
        <f t="shared" si="87"/>
        <v>-0.35914364564897994</v>
      </c>
    </row>
    <row r="1316" spans="1:13" x14ac:dyDescent="0.2">
      <c r="A1316" s="1" t="s">
        <v>16</v>
      </c>
      <c r="B1316" s="1" t="s">
        <v>92</v>
      </c>
      <c r="C1316" s="5">
        <v>0</v>
      </c>
      <c r="D1316" s="5">
        <v>0</v>
      </c>
      <c r="E1316" s="6" t="str">
        <f t="shared" si="84"/>
        <v/>
      </c>
      <c r="F1316" s="5">
        <v>0</v>
      </c>
      <c r="G1316" s="5">
        <v>1.9877400000000001</v>
      </c>
      <c r="H1316" s="6" t="str">
        <f t="shared" si="85"/>
        <v/>
      </c>
      <c r="I1316" s="5">
        <v>0</v>
      </c>
      <c r="J1316" s="6" t="str">
        <f t="shared" si="86"/>
        <v/>
      </c>
      <c r="K1316" s="5">
        <v>5.9730800000000004</v>
      </c>
      <c r="L1316" s="5">
        <v>2.2585500000000001</v>
      </c>
      <c r="M1316" s="6">
        <f t="shared" si="87"/>
        <v>-0.62187849484687963</v>
      </c>
    </row>
    <row r="1317" spans="1:13" x14ac:dyDescent="0.2">
      <c r="A1317" s="1" t="s">
        <v>17</v>
      </c>
      <c r="B1317" s="1" t="s">
        <v>92</v>
      </c>
      <c r="C1317" s="5">
        <v>0</v>
      </c>
      <c r="D1317" s="5">
        <v>2.99004</v>
      </c>
      <c r="E1317" s="6" t="str">
        <f t="shared" si="84"/>
        <v/>
      </c>
      <c r="F1317" s="5">
        <v>315.13884999999999</v>
      </c>
      <c r="G1317" s="5">
        <v>346.54201999999998</v>
      </c>
      <c r="H1317" s="6">
        <f t="shared" si="85"/>
        <v>9.964867866973548E-2</v>
      </c>
      <c r="I1317" s="5">
        <v>219.17571000000001</v>
      </c>
      <c r="J1317" s="6">
        <f t="shared" si="86"/>
        <v>0.58111507885613767</v>
      </c>
      <c r="K1317" s="5">
        <v>1313.0052599999999</v>
      </c>
      <c r="L1317" s="5">
        <v>1398.48388</v>
      </c>
      <c r="M1317" s="6">
        <f t="shared" si="87"/>
        <v>6.5101506143242727E-2</v>
      </c>
    </row>
    <row r="1318" spans="1:13" x14ac:dyDescent="0.2">
      <c r="A1318" s="1" t="s">
        <v>18</v>
      </c>
      <c r="B1318" s="1" t="s">
        <v>92</v>
      </c>
      <c r="C1318" s="5">
        <v>0</v>
      </c>
      <c r="D1318" s="5">
        <v>698.79</v>
      </c>
      <c r="E1318" s="6" t="str">
        <f t="shared" si="84"/>
        <v/>
      </c>
      <c r="F1318" s="5">
        <v>182.49010999999999</v>
      </c>
      <c r="G1318" s="5">
        <v>1079.08196</v>
      </c>
      <c r="H1318" s="6">
        <f t="shared" si="85"/>
        <v>4.9130983043409859</v>
      </c>
      <c r="I1318" s="5">
        <v>900.13509999999997</v>
      </c>
      <c r="J1318" s="6">
        <f t="shared" si="86"/>
        <v>0.19880000235520212</v>
      </c>
      <c r="K1318" s="5">
        <v>856.74798999999996</v>
      </c>
      <c r="L1318" s="5">
        <v>5288.5572000000002</v>
      </c>
      <c r="M1318" s="6">
        <f t="shared" si="87"/>
        <v>5.1728270876947144</v>
      </c>
    </row>
    <row r="1319" spans="1:13" x14ac:dyDescent="0.2">
      <c r="A1319" s="1" t="s">
        <v>19</v>
      </c>
      <c r="B1319" s="1" t="s">
        <v>92</v>
      </c>
      <c r="C1319" s="5">
        <v>0</v>
      </c>
      <c r="D1319" s="5">
        <v>0</v>
      </c>
      <c r="E1319" s="6" t="str">
        <f t="shared" si="84"/>
        <v/>
      </c>
      <c r="F1319" s="5">
        <v>311.51083999999997</v>
      </c>
      <c r="G1319" s="5">
        <v>33.611550000000001</v>
      </c>
      <c r="H1319" s="6">
        <f t="shared" si="85"/>
        <v>-0.89210150760724727</v>
      </c>
      <c r="I1319" s="5">
        <v>96.402820000000006</v>
      </c>
      <c r="J1319" s="6">
        <f t="shared" si="86"/>
        <v>-0.65134266819165665</v>
      </c>
      <c r="K1319" s="5">
        <v>678.70929000000001</v>
      </c>
      <c r="L1319" s="5">
        <v>264.22881999999998</v>
      </c>
      <c r="M1319" s="6">
        <f t="shared" si="87"/>
        <v>-0.61068925401035845</v>
      </c>
    </row>
    <row r="1320" spans="1:13" x14ac:dyDescent="0.2">
      <c r="A1320" s="1" t="s">
        <v>20</v>
      </c>
      <c r="B1320" s="1" t="s">
        <v>92</v>
      </c>
      <c r="C1320" s="5">
        <v>0</v>
      </c>
      <c r="D1320" s="5">
        <v>0.1593</v>
      </c>
      <c r="E1320" s="6" t="str">
        <f t="shared" si="84"/>
        <v/>
      </c>
      <c r="F1320" s="5">
        <v>17.500340000000001</v>
      </c>
      <c r="G1320" s="5">
        <v>8.6104800000000008</v>
      </c>
      <c r="H1320" s="6">
        <f t="shared" si="85"/>
        <v>-0.50798213063289055</v>
      </c>
      <c r="I1320" s="5">
        <v>117.34739999999999</v>
      </c>
      <c r="J1320" s="6">
        <f t="shared" si="86"/>
        <v>-0.926624024051662</v>
      </c>
      <c r="K1320" s="5">
        <v>259.95204000000001</v>
      </c>
      <c r="L1320" s="5">
        <v>296.13594000000001</v>
      </c>
      <c r="M1320" s="6">
        <f t="shared" si="87"/>
        <v>0.13919452218955453</v>
      </c>
    </row>
    <row r="1321" spans="1:13" x14ac:dyDescent="0.2">
      <c r="A1321" s="1" t="s">
        <v>21</v>
      </c>
      <c r="B1321" s="1" t="s">
        <v>92</v>
      </c>
      <c r="C1321" s="5">
        <v>0</v>
      </c>
      <c r="D1321" s="5">
        <v>0</v>
      </c>
      <c r="E1321" s="6" t="str">
        <f t="shared" si="84"/>
        <v/>
      </c>
      <c r="F1321" s="5">
        <v>7.5083900000000003</v>
      </c>
      <c r="G1321" s="5">
        <v>0</v>
      </c>
      <c r="H1321" s="6">
        <f t="shared" si="85"/>
        <v>-1</v>
      </c>
      <c r="I1321" s="5">
        <v>10.42712</v>
      </c>
      <c r="J1321" s="6">
        <f t="shared" si="86"/>
        <v>-1</v>
      </c>
      <c r="K1321" s="5">
        <v>42.211680000000001</v>
      </c>
      <c r="L1321" s="5">
        <v>21.77412</v>
      </c>
      <c r="M1321" s="6">
        <f t="shared" si="87"/>
        <v>-0.48416836287965792</v>
      </c>
    </row>
    <row r="1322" spans="1:13" x14ac:dyDescent="0.2">
      <c r="A1322" s="1" t="s">
        <v>22</v>
      </c>
      <c r="B1322" s="1" t="s">
        <v>92</v>
      </c>
      <c r="C1322" s="5">
        <v>0</v>
      </c>
      <c r="D1322" s="5">
        <v>49.504710000000003</v>
      </c>
      <c r="E1322" s="6" t="str">
        <f t="shared" si="84"/>
        <v/>
      </c>
      <c r="F1322" s="5">
        <v>3181.5219499999998</v>
      </c>
      <c r="G1322" s="5">
        <v>3064.1748200000002</v>
      </c>
      <c r="H1322" s="6">
        <f t="shared" si="85"/>
        <v>-3.6883960520844306E-2</v>
      </c>
      <c r="I1322" s="5">
        <v>3408.6329000000001</v>
      </c>
      <c r="J1322" s="6">
        <f t="shared" si="86"/>
        <v>-0.10105461341994315</v>
      </c>
      <c r="K1322" s="5">
        <v>12639.177009999999</v>
      </c>
      <c r="L1322" s="5">
        <v>16500.907729999999</v>
      </c>
      <c r="M1322" s="6">
        <f t="shared" si="87"/>
        <v>0.30553656436211263</v>
      </c>
    </row>
    <row r="1323" spans="1:13" x14ac:dyDescent="0.2">
      <c r="A1323" s="1" t="s">
        <v>23</v>
      </c>
      <c r="B1323" s="1" t="s">
        <v>92</v>
      </c>
      <c r="C1323" s="5">
        <v>0</v>
      </c>
      <c r="D1323" s="5">
        <v>0</v>
      </c>
      <c r="E1323" s="6" t="str">
        <f t="shared" si="84"/>
        <v/>
      </c>
      <c r="F1323" s="5">
        <v>601.41123000000005</v>
      </c>
      <c r="G1323" s="5">
        <v>508.33219000000003</v>
      </c>
      <c r="H1323" s="6">
        <f t="shared" si="85"/>
        <v>-0.15476771193647321</v>
      </c>
      <c r="I1323" s="5">
        <v>286.42326000000003</v>
      </c>
      <c r="J1323" s="6">
        <f t="shared" si="86"/>
        <v>0.77475876086320628</v>
      </c>
      <c r="K1323" s="5">
        <v>2576.8418200000001</v>
      </c>
      <c r="L1323" s="5">
        <v>1358.00449</v>
      </c>
      <c r="M1323" s="6">
        <f t="shared" si="87"/>
        <v>-0.47299656522960343</v>
      </c>
    </row>
    <row r="1324" spans="1:13" x14ac:dyDescent="0.2">
      <c r="A1324" s="1" t="s">
        <v>24</v>
      </c>
      <c r="B1324" s="1" t="s">
        <v>92</v>
      </c>
      <c r="C1324" s="5">
        <v>0</v>
      </c>
      <c r="D1324" s="5">
        <v>0</v>
      </c>
      <c r="E1324" s="6" t="str">
        <f t="shared" si="84"/>
        <v/>
      </c>
      <c r="F1324" s="5">
        <v>190.94232</v>
      </c>
      <c r="G1324" s="5">
        <v>248.32772</v>
      </c>
      <c r="H1324" s="6">
        <f t="shared" si="85"/>
        <v>0.30053787971152768</v>
      </c>
      <c r="I1324" s="5">
        <v>155.11395999999999</v>
      </c>
      <c r="J1324" s="6">
        <f t="shared" si="86"/>
        <v>0.60093727218362569</v>
      </c>
      <c r="K1324" s="5">
        <v>667.47481000000005</v>
      </c>
      <c r="L1324" s="5">
        <v>1081.7661700000001</v>
      </c>
      <c r="M1324" s="6">
        <f t="shared" si="87"/>
        <v>0.62068463677303432</v>
      </c>
    </row>
    <row r="1325" spans="1:13" x14ac:dyDescent="0.2">
      <c r="A1325" s="1" t="s">
        <v>25</v>
      </c>
      <c r="B1325" s="1" t="s">
        <v>92</v>
      </c>
      <c r="C1325" s="5">
        <v>0</v>
      </c>
      <c r="D1325" s="5">
        <v>0</v>
      </c>
      <c r="E1325" s="6" t="str">
        <f t="shared" si="84"/>
        <v/>
      </c>
      <c r="F1325" s="5">
        <v>115.37820000000001</v>
      </c>
      <c r="G1325" s="5">
        <v>554.05583000000001</v>
      </c>
      <c r="H1325" s="6">
        <f t="shared" si="85"/>
        <v>3.8020841892142538</v>
      </c>
      <c r="I1325" s="5">
        <v>334.58902</v>
      </c>
      <c r="J1325" s="6">
        <f t="shared" si="86"/>
        <v>0.6559295042019011</v>
      </c>
      <c r="K1325" s="5">
        <v>1474.5020400000001</v>
      </c>
      <c r="L1325" s="5">
        <v>2004.9619</v>
      </c>
      <c r="M1325" s="6">
        <f t="shared" si="87"/>
        <v>0.35975525676451414</v>
      </c>
    </row>
    <row r="1326" spans="1:13" x14ac:dyDescent="0.2">
      <c r="A1326" s="1" t="s">
        <v>26</v>
      </c>
      <c r="B1326" s="1" t="s">
        <v>92</v>
      </c>
      <c r="C1326" s="5">
        <v>0</v>
      </c>
      <c r="D1326" s="5">
        <v>0</v>
      </c>
      <c r="E1326" s="6" t="str">
        <f t="shared" si="84"/>
        <v/>
      </c>
      <c r="F1326" s="5">
        <v>567.40117999999995</v>
      </c>
      <c r="G1326" s="5">
        <v>592.54190000000006</v>
      </c>
      <c r="H1326" s="6">
        <f t="shared" si="85"/>
        <v>4.4308543736197636E-2</v>
      </c>
      <c r="I1326" s="5">
        <v>471.59147000000002</v>
      </c>
      <c r="J1326" s="6">
        <f t="shared" si="86"/>
        <v>0.25647289591561107</v>
      </c>
      <c r="K1326" s="5">
        <v>2140.0953</v>
      </c>
      <c r="L1326" s="5">
        <v>1672.5016900000001</v>
      </c>
      <c r="M1326" s="6">
        <f t="shared" si="87"/>
        <v>-0.21849195687687362</v>
      </c>
    </row>
    <row r="1327" spans="1:13" x14ac:dyDescent="0.2">
      <c r="A1327" s="1" t="s">
        <v>27</v>
      </c>
      <c r="B1327" s="1" t="s">
        <v>92</v>
      </c>
      <c r="C1327" s="5">
        <v>0</v>
      </c>
      <c r="D1327" s="5">
        <v>0</v>
      </c>
      <c r="E1327" s="6" t="str">
        <f t="shared" si="84"/>
        <v/>
      </c>
      <c r="F1327" s="5">
        <v>95.946309999999997</v>
      </c>
      <c r="G1327" s="5">
        <v>256.83253999999999</v>
      </c>
      <c r="H1327" s="6">
        <f t="shared" si="85"/>
        <v>1.6768360346531304</v>
      </c>
      <c r="I1327" s="5">
        <v>246.37119000000001</v>
      </c>
      <c r="J1327" s="6">
        <f t="shared" si="86"/>
        <v>4.2461742381485257E-2</v>
      </c>
      <c r="K1327" s="5">
        <v>478.86113</v>
      </c>
      <c r="L1327" s="5">
        <v>1233.6703399999999</v>
      </c>
      <c r="M1327" s="6">
        <f t="shared" si="87"/>
        <v>1.5762590920670463</v>
      </c>
    </row>
    <row r="1328" spans="1:13" x14ac:dyDescent="0.2">
      <c r="A1328" s="1" t="s">
        <v>28</v>
      </c>
      <c r="B1328" s="1" t="s">
        <v>92</v>
      </c>
      <c r="C1328" s="5">
        <v>0</v>
      </c>
      <c r="D1328" s="5">
        <v>373.87225999999998</v>
      </c>
      <c r="E1328" s="6" t="str">
        <f t="shared" si="84"/>
        <v/>
      </c>
      <c r="F1328" s="5">
        <v>19178.790690000002</v>
      </c>
      <c r="G1328" s="5">
        <v>24247.015070000001</v>
      </c>
      <c r="H1328" s="6">
        <f t="shared" si="85"/>
        <v>0.26426193715345248</v>
      </c>
      <c r="I1328" s="5">
        <v>22181.943230000001</v>
      </c>
      <c r="J1328" s="6">
        <f t="shared" si="86"/>
        <v>9.3096976157034383E-2</v>
      </c>
      <c r="K1328" s="5">
        <v>86497.134399999995</v>
      </c>
      <c r="L1328" s="5">
        <v>112187.31745</v>
      </c>
      <c r="M1328" s="6">
        <f t="shared" si="87"/>
        <v>0.29700617515486161</v>
      </c>
    </row>
    <row r="1329" spans="1:13" x14ac:dyDescent="0.2">
      <c r="A1329" s="1" t="s">
        <v>29</v>
      </c>
      <c r="B1329" s="1" t="s">
        <v>92</v>
      </c>
      <c r="C1329" s="5">
        <v>0</v>
      </c>
      <c r="D1329" s="5">
        <v>0</v>
      </c>
      <c r="E1329" s="6" t="str">
        <f t="shared" si="84"/>
        <v/>
      </c>
      <c r="F1329" s="5">
        <v>43.376579999999997</v>
      </c>
      <c r="G1329" s="5">
        <v>0</v>
      </c>
      <c r="H1329" s="6">
        <f t="shared" si="85"/>
        <v>-1</v>
      </c>
      <c r="I1329" s="5">
        <v>0</v>
      </c>
      <c r="J1329" s="6" t="str">
        <f t="shared" si="86"/>
        <v/>
      </c>
      <c r="K1329" s="5">
        <v>52.996139999999997</v>
      </c>
      <c r="L1329" s="5">
        <v>34.847459999999998</v>
      </c>
      <c r="M1329" s="6">
        <f t="shared" si="87"/>
        <v>-0.34245286543510522</v>
      </c>
    </row>
    <row r="1330" spans="1:13" x14ac:dyDescent="0.2">
      <c r="A1330" s="1" t="s">
        <v>30</v>
      </c>
      <c r="B1330" s="1" t="s">
        <v>92</v>
      </c>
      <c r="C1330" s="5">
        <v>0</v>
      </c>
      <c r="D1330" s="5">
        <v>0</v>
      </c>
      <c r="E1330" s="6" t="str">
        <f t="shared" si="84"/>
        <v/>
      </c>
      <c r="F1330" s="5">
        <v>76.882859999999994</v>
      </c>
      <c r="G1330" s="5">
        <v>129.75073</v>
      </c>
      <c r="H1330" s="6">
        <f t="shared" si="85"/>
        <v>0.68764182289784759</v>
      </c>
      <c r="I1330" s="5">
        <v>68.25461</v>
      </c>
      <c r="J1330" s="6">
        <f t="shared" si="86"/>
        <v>0.90098119379775232</v>
      </c>
      <c r="K1330" s="5">
        <v>189.38329999999999</v>
      </c>
      <c r="L1330" s="5">
        <v>411.55878000000001</v>
      </c>
      <c r="M1330" s="6">
        <f t="shared" si="87"/>
        <v>1.173152437411324</v>
      </c>
    </row>
    <row r="1331" spans="1:13" x14ac:dyDescent="0.2">
      <c r="A1331" s="1" t="s">
        <v>31</v>
      </c>
      <c r="B1331" s="1" t="s">
        <v>92</v>
      </c>
      <c r="C1331" s="5">
        <v>68.397400000000005</v>
      </c>
      <c r="D1331" s="5">
        <v>42.12538</v>
      </c>
      <c r="E1331" s="6">
        <f t="shared" si="84"/>
        <v>-0.38410846026310941</v>
      </c>
      <c r="F1331" s="5">
        <v>2134.2548200000001</v>
      </c>
      <c r="G1331" s="5">
        <v>1433.4929199999999</v>
      </c>
      <c r="H1331" s="6">
        <f t="shared" si="85"/>
        <v>-0.32834031505197681</v>
      </c>
      <c r="I1331" s="5">
        <v>2873.9224599999998</v>
      </c>
      <c r="J1331" s="6">
        <f t="shared" si="86"/>
        <v>-0.50120682100796832</v>
      </c>
      <c r="K1331" s="5">
        <v>6386.7171799999996</v>
      </c>
      <c r="L1331" s="5">
        <v>11708.232410000001</v>
      </c>
      <c r="M1331" s="6">
        <f t="shared" si="87"/>
        <v>0.8332160451169377</v>
      </c>
    </row>
    <row r="1332" spans="1:13" x14ac:dyDescent="0.2">
      <c r="A1332" s="1" t="s">
        <v>32</v>
      </c>
      <c r="B1332" s="1" t="s">
        <v>92</v>
      </c>
      <c r="C1332" s="5">
        <v>0</v>
      </c>
      <c r="D1332" s="5">
        <v>0</v>
      </c>
      <c r="E1332" s="6" t="str">
        <f t="shared" si="84"/>
        <v/>
      </c>
      <c r="F1332" s="5">
        <v>102.45359000000001</v>
      </c>
      <c r="G1332" s="5">
        <v>3.9337599999999999</v>
      </c>
      <c r="H1332" s="6">
        <f t="shared" si="85"/>
        <v>-0.96160446891124074</v>
      </c>
      <c r="I1332" s="5">
        <v>0</v>
      </c>
      <c r="J1332" s="6" t="str">
        <f t="shared" si="86"/>
        <v/>
      </c>
      <c r="K1332" s="5">
        <v>227.13871</v>
      </c>
      <c r="L1332" s="5">
        <v>125.96548</v>
      </c>
      <c r="M1332" s="6">
        <f t="shared" si="87"/>
        <v>-0.44542486835467188</v>
      </c>
    </row>
    <row r="1333" spans="1:13" x14ac:dyDescent="0.2">
      <c r="A1333" s="2" t="s">
        <v>33</v>
      </c>
      <c r="B1333" s="2" t="s">
        <v>92</v>
      </c>
      <c r="C1333" s="7">
        <v>68.397400000000005</v>
      </c>
      <c r="D1333" s="7">
        <v>1173.4553900000001</v>
      </c>
      <c r="E1333" s="8">
        <f t="shared" si="84"/>
        <v>16.156432700658211</v>
      </c>
      <c r="F1333" s="7">
        <v>32786.334300000002</v>
      </c>
      <c r="G1333" s="7">
        <v>34186.371679999997</v>
      </c>
      <c r="H1333" s="8">
        <f t="shared" si="85"/>
        <v>4.2701857645610408E-2</v>
      </c>
      <c r="I1333" s="7">
        <v>32585.464520000001</v>
      </c>
      <c r="J1333" s="8">
        <f t="shared" si="86"/>
        <v>4.9129487137352434E-2</v>
      </c>
      <c r="K1333" s="7">
        <v>126384.18382999999</v>
      </c>
      <c r="L1333" s="7">
        <v>160234.96778000001</v>
      </c>
      <c r="M1333" s="8">
        <f t="shared" si="87"/>
        <v>0.26784034935520795</v>
      </c>
    </row>
    <row r="1334" spans="1:13" x14ac:dyDescent="0.2">
      <c r="A1334" s="1" t="s">
        <v>7</v>
      </c>
      <c r="B1334" s="1" t="s">
        <v>93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0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0</v>
      </c>
      <c r="L1334" s="5">
        <v>1.95842</v>
      </c>
      <c r="M1334" s="6" t="str">
        <f t="shared" si="87"/>
        <v/>
      </c>
    </row>
    <row r="1335" spans="1:13" x14ac:dyDescent="0.2">
      <c r="A1335" s="1" t="s">
        <v>9</v>
      </c>
      <c r="B1335" s="1" t="s">
        <v>93</v>
      </c>
      <c r="C1335" s="5">
        <v>0</v>
      </c>
      <c r="D1335" s="5">
        <v>0</v>
      </c>
      <c r="E1335" s="6" t="str">
        <f t="shared" si="84"/>
        <v/>
      </c>
      <c r="F1335" s="5">
        <v>0</v>
      </c>
      <c r="G1335" s="5">
        <v>0</v>
      </c>
      <c r="H1335" s="6" t="str">
        <f t="shared" si="85"/>
        <v/>
      </c>
      <c r="I1335" s="5">
        <v>0</v>
      </c>
      <c r="J1335" s="6" t="str">
        <f t="shared" si="86"/>
        <v/>
      </c>
      <c r="K1335" s="5">
        <v>0</v>
      </c>
      <c r="L1335" s="5">
        <v>4.0182000000000002</v>
      </c>
      <c r="M1335" s="6" t="str">
        <f t="shared" si="87"/>
        <v/>
      </c>
    </row>
    <row r="1336" spans="1:13" x14ac:dyDescent="0.2">
      <c r="A1336" s="1" t="s">
        <v>22</v>
      </c>
      <c r="B1336" s="1" t="s">
        <v>93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0</v>
      </c>
      <c r="H1336" s="6" t="str">
        <f t="shared" si="85"/>
        <v/>
      </c>
      <c r="I1336" s="5">
        <v>15.664</v>
      </c>
      <c r="J1336" s="6">
        <f t="shared" si="86"/>
        <v>-1</v>
      </c>
      <c r="K1336" s="5">
        <v>116.84802000000001</v>
      </c>
      <c r="L1336" s="5">
        <v>65.634479999999996</v>
      </c>
      <c r="M1336" s="6">
        <f t="shared" si="87"/>
        <v>-0.43829189403466151</v>
      </c>
    </row>
    <row r="1337" spans="1:13" x14ac:dyDescent="0.2">
      <c r="A1337" s="1" t="s">
        <v>23</v>
      </c>
      <c r="B1337" s="1" t="s">
        <v>93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1.8032699999999999</v>
      </c>
      <c r="H1337" s="6" t="str">
        <f t="shared" si="85"/>
        <v/>
      </c>
      <c r="I1337" s="5">
        <v>0</v>
      </c>
      <c r="J1337" s="6" t="str">
        <f t="shared" si="86"/>
        <v/>
      </c>
      <c r="K1337" s="5">
        <v>292.42847999999998</v>
      </c>
      <c r="L1337" s="5">
        <v>109.88791999999999</v>
      </c>
      <c r="M1337" s="6">
        <f t="shared" si="87"/>
        <v>-0.62422292110535882</v>
      </c>
    </row>
    <row r="1338" spans="1:13" x14ac:dyDescent="0.2">
      <c r="A1338" s="1" t="s">
        <v>25</v>
      </c>
      <c r="B1338" s="1" t="s">
        <v>93</v>
      </c>
      <c r="C1338" s="5">
        <v>0</v>
      </c>
      <c r="D1338" s="5">
        <v>0</v>
      </c>
      <c r="E1338" s="6" t="str">
        <f t="shared" si="84"/>
        <v/>
      </c>
      <c r="F1338" s="5">
        <v>27.2</v>
      </c>
      <c r="G1338" s="5">
        <v>0</v>
      </c>
      <c r="H1338" s="6">
        <f t="shared" si="85"/>
        <v>-1</v>
      </c>
      <c r="I1338" s="5">
        <v>0</v>
      </c>
      <c r="J1338" s="6" t="str">
        <f t="shared" si="86"/>
        <v/>
      </c>
      <c r="K1338" s="5">
        <v>97.5</v>
      </c>
      <c r="L1338" s="5">
        <v>0</v>
      </c>
      <c r="M1338" s="6">
        <f t="shared" si="87"/>
        <v>-1</v>
      </c>
    </row>
    <row r="1339" spans="1:13" x14ac:dyDescent="0.2">
      <c r="A1339" s="2" t="s">
        <v>33</v>
      </c>
      <c r="B1339" s="2" t="s">
        <v>93</v>
      </c>
      <c r="C1339" s="7">
        <v>0</v>
      </c>
      <c r="D1339" s="7">
        <v>0</v>
      </c>
      <c r="E1339" s="8" t="str">
        <f t="shared" si="84"/>
        <v/>
      </c>
      <c r="F1339" s="7">
        <v>27.2</v>
      </c>
      <c r="G1339" s="7">
        <v>1.8032699999999999</v>
      </c>
      <c r="H1339" s="8">
        <f t="shared" si="85"/>
        <v>-0.93370330882352937</v>
      </c>
      <c r="I1339" s="7">
        <v>15.664</v>
      </c>
      <c r="J1339" s="8">
        <f t="shared" si="86"/>
        <v>-0.88487806435137895</v>
      </c>
      <c r="K1339" s="7">
        <v>506.7765</v>
      </c>
      <c r="L1339" s="7">
        <v>181.49902</v>
      </c>
      <c r="M1339" s="8">
        <f t="shared" si="87"/>
        <v>-0.64185588716130293</v>
      </c>
    </row>
    <row r="1340" spans="1:13" x14ac:dyDescent="0.2">
      <c r="A1340" s="1" t="s">
        <v>7</v>
      </c>
      <c r="B1340" s="1" t="s">
        <v>94</v>
      </c>
      <c r="C1340" s="5">
        <v>0</v>
      </c>
      <c r="D1340" s="5">
        <v>0</v>
      </c>
      <c r="E1340" s="6" t="str">
        <f t="shared" si="84"/>
        <v/>
      </c>
      <c r="F1340" s="5">
        <v>10.47508</v>
      </c>
      <c r="G1340" s="5">
        <v>18.465890000000002</v>
      </c>
      <c r="H1340" s="6">
        <f t="shared" si="85"/>
        <v>0.76283999740336128</v>
      </c>
      <c r="I1340" s="5">
        <v>0</v>
      </c>
      <c r="J1340" s="6" t="str">
        <f t="shared" si="86"/>
        <v/>
      </c>
      <c r="K1340" s="5">
        <v>42.114879999999999</v>
      </c>
      <c r="L1340" s="5">
        <v>18.47589</v>
      </c>
      <c r="M1340" s="6">
        <f t="shared" si="87"/>
        <v>-0.56129781207972096</v>
      </c>
    </row>
    <row r="1341" spans="1:13" x14ac:dyDescent="0.2">
      <c r="A1341" s="1" t="s">
        <v>9</v>
      </c>
      <c r="B1341" s="1" t="s">
        <v>94</v>
      </c>
      <c r="C1341" s="5">
        <v>0</v>
      </c>
      <c r="D1341" s="5">
        <v>0</v>
      </c>
      <c r="E1341" s="6" t="str">
        <f t="shared" si="84"/>
        <v/>
      </c>
      <c r="F1341" s="5">
        <v>11.333880000000001</v>
      </c>
      <c r="G1341" s="5">
        <v>16.940010000000001</v>
      </c>
      <c r="H1341" s="6">
        <f t="shared" si="85"/>
        <v>0.49463467056294941</v>
      </c>
      <c r="I1341" s="5">
        <v>31.72824</v>
      </c>
      <c r="J1341" s="6">
        <f t="shared" si="86"/>
        <v>-0.4660904607378159</v>
      </c>
      <c r="K1341" s="5">
        <v>119.71294</v>
      </c>
      <c r="L1341" s="5">
        <v>127.34345999999999</v>
      </c>
      <c r="M1341" s="6">
        <f t="shared" si="87"/>
        <v>6.3740143713787223E-2</v>
      </c>
    </row>
    <row r="1342" spans="1:13" x14ac:dyDescent="0.2">
      <c r="A1342" s="1" t="s">
        <v>10</v>
      </c>
      <c r="B1342" s="1" t="s">
        <v>94</v>
      </c>
      <c r="C1342" s="5">
        <v>0</v>
      </c>
      <c r="D1342" s="5">
        <v>0</v>
      </c>
      <c r="E1342" s="6" t="str">
        <f t="shared" si="84"/>
        <v/>
      </c>
      <c r="F1342" s="5">
        <v>13.18862</v>
      </c>
      <c r="G1342" s="5">
        <v>57.288690000000003</v>
      </c>
      <c r="H1342" s="6">
        <f t="shared" si="85"/>
        <v>3.3437971523935026</v>
      </c>
      <c r="I1342" s="5">
        <v>33.099179999999997</v>
      </c>
      <c r="J1342" s="6">
        <f t="shared" si="86"/>
        <v>0.73081901122626025</v>
      </c>
      <c r="K1342" s="5">
        <v>61.524270000000001</v>
      </c>
      <c r="L1342" s="5">
        <v>114.77298</v>
      </c>
      <c r="M1342" s="6">
        <f t="shared" si="87"/>
        <v>0.86549113057334948</v>
      </c>
    </row>
    <row r="1343" spans="1:13" x14ac:dyDescent="0.2">
      <c r="A1343" s="1" t="s">
        <v>11</v>
      </c>
      <c r="B1343" s="1" t="s">
        <v>94</v>
      </c>
      <c r="C1343" s="5">
        <v>0</v>
      </c>
      <c r="D1343" s="5">
        <v>0</v>
      </c>
      <c r="E1343" s="6" t="str">
        <f t="shared" si="84"/>
        <v/>
      </c>
      <c r="F1343" s="5">
        <v>10.5709</v>
      </c>
      <c r="G1343" s="5">
        <v>2.5663</v>
      </c>
      <c r="H1343" s="6">
        <f t="shared" si="85"/>
        <v>-0.75722975337956089</v>
      </c>
      <c r="I1343" s="5">
        <v>0.85177999999999998</v>
      </c>
      <c r="J1343" s="6">
        <f t="shared" si="86"/>
        <v>2.012867172274531</v>
      </c>
      <c r="K1343" s="5">
        <v>42.825620000000001</v>
      </c>
      <c r="L1343" s="5">
        <v>36.288939999999997</v>
      </c>
      <c r="M1343" s="6">
        <f t="shared" si="87"/>
        <v>-0.15263480131752916</v>
      </c>
    </row>
    <row r="1344" spans="1:13" x14ac:dyDescent="0.2">
      <c r="A1344" s="1" t="s">
        <v>12</v>
      </c>
      <c r="B1344" s="1" t="s">
        <v>94</v>
      </c>
      <c r="C1344" s="5">
        <v>0</v>
      </c>
      <c r="D1344" s="5">
        <v>0</v>
      </c>
      <c r="E1344" s="6" t="str">
        <f t="shared" si="84"/>
        <v/>
      </c>
      <c r="F1344" s="5">
        <v>0</v>
      </c>
      <c r="G1344" s="5">
        <v>0</v>
      </c>
      <c r="H1344" s="6" t="str">
        <f t="shared" si="85"/>
        <v/>
      </c>
      <c r="I1344" s="5">
        <v>0</v>
      </c>
      <c r="J1344" s="6" t="str">
        <f t="shared" si="86"/>
        <v/>
      </c>
      <c r="K1344" s="5">
        <v>0</v>
      </c>
      <c r="L1344" s="5">
        <v>4.0129999999999999E-2</v>
      </c>
      <c r="M1344" s="6" t="str">
        <f t="shared" si="87"/>
        <v/>
      </c>
    </row>
    <row r="1345" spans="1:13" x14ac:dyDescent="0.2">
      <c r="A1345" s="1" t="s">
        <v>13</v>
      </c>
      <c r="B1345" s="1" t="s">
        <v>94</v>
      </c>
      <c r="C1345" s="5">
        <v>0</v>
      </c>
      <c r="D1345" s="5">
        <v>0</v>
      </c>
      <c r="E1345" s="6" t="str">
        <f t="shared" si="84"/>
        <v/>
      </c>
      <c r="F1345" s="5">
        <v>99.164820000000006</v>
      </c>
      <c r="G1345" s="5">
        <v>162.89237</v>
      </c>
      <c r="H1345" s="6">
        <f t="shared" si="85"/>
        <v>0.64264272349811136</v>
      </c>
      <c r="I1345" s="5">
        <v>8.7859300000000005</v>
      </c>
      <c r="J1345" s="6">
        <f t="shared" si="86"/>
        <v>17.540139746162328</v>
      </c>
      <c r="K1345" s="5">
        <v>342.34293000000002</v>
      </c>
      <c r="L1345" s="5">
        <v>425.46600000000001</v>
      </c>
      <c r="M1345" s="6">
        <f t="shared" si="87"/>
        <v>0.24280644557198827</v>
      </c>
    </row>
    <row r="1346" spans="1:13" x14ac:dyDescent="0.2">
      <c r="A1346" s="1" t="s">
        <v>14</v>
      </c>
      <c r="B1346" s="1" t="s">
        <v>94</v>
      </c>
      <c r="C1346" s="5">
        <v>0</v>
      </c>
      <c r="D1346" s="5">
        <v>0</v>
      </c>
      <c r="E1346" s="6" t="str">
        <f t="shared" si="84"/>
        <v/>
      </c>
      <c r="F1346" s="5">
        <v>0</v>
      </c>
      <c r="G1346" s="5">
        <v>0.57842000000000005</v>
      </c>
      <c r="H1346" s="6" t="str">
        <f t="shared" si="85"/>
        <v/>
      </c>
      <c r="I1346" s="5">
        <v>0</v>
      </c>
      <c r="J1346" s="6" t="str">
        <f t="shared" si="86"/>
        <v/>
      </c>
      <c r="K1346" s="5">
        <v>87.343999999999994</v>
      </c>
      <c r="L1346" s="5">
        <v>0.57842000000000005</v>
      </c>
      <c r="M1346" s="6">
        <f t="shared" si="87"/>
        <v>-0.99337767906209928</v>
      </c>
    </row>
    <row r="1347" spans="1:13" x14ac:dyDescent="0.2">
      <c r="A1347" s="1" t="s">
        <v>15</v>
      </c>
      <c r="B1347" s="1" t="s">
        <v>94</v>
      </c>
      <c r="C1347" s="5">
        <v>0</v>
      </c>
      <c r="D1347" s="5">
        <v>0</v>
      </c>
      <c r="E1347" s="6" t="str">
        <f t="shared" si="84"/>
        <v/>
      </c>
      <c r="F1347" s="5">
        <v>0</v>
      </c>
      <c r="G1347" s="5">
        <v>0</v>
      </c>
      <c r="H1347" s="6" t="str">
        <f t="shared" si="85"/>
        <v/>
      </c>
      <c r="I1347" s="5">
        <v>0</v>
      </c>
      <c r="J1347" s="6" t="str">
        <f t="shared" si="86"/>
        <v/>
      </c>
      <c r="K1347" s="5">
        <v>0</v>
      </c>
      <c r="L1347" s="5">
        <v>0</v>
      </c>
      <c r="M1347" s="6" t="str">
        <f t="shared" si="87"/>
        <v/>
      </c>
    </row>
    <row r="1348" spans="1:13" x14ac:dyDescent="0.2">
      <c r="A1348" s="1" t="s">
        <v>16</v>
      </c>
      <c r="B1348" s="1" t="s">
        <v>94</v>
      </c>
      <c r="C1348" s="5">
        <v>0</v>
      </c>
      <c r="D1348" s="5">
        <v>0</v>
      </c>
      <c r="E1348" s="6" t="str">
        <f t="shared" si="84"/>
        <v/>
      </c>
      <c r="F1348" s="5">
        <v>139.48401999999999</v>
      </c>
      <c r="G1348" s="5">
        <v>23.638449999999999</v>
      </c>
      <c r="H1348" s="6">
        <f t="shared" si="85"/>
        <v>-0.83052933232064863</v>
      </c>
      <c r="I1348" s="5">
        <v>68.707589999999996</v>
      </c>
      <c r="J1348" s="6">
        <f t="shared" si="86"/>
        <v>-0.65595576849660997</v>
      </c>
      <c r="K1348" s="5">
        <v>1075.1659299999999</v>
      </c>
      <c r="L1348" s="5">
        <v>473.65165000000002</v>
      </c>
      <c r="M1348" s="6">
        <f t="shared" si="87"/>
        <v>-0.5594618125594808</v>
      </c>
    </row>
    <row r="1349" spans="1:13" x14ac:dyDescent="0.2">
      <c r="A1349" s="1" t="s">
        <v>17</v>
      </c>
      <c r="B1349" s="1" t="s">
        <v>94</v>
      </c>
      <c r="C1349" s="5">
        <v>0</v>
      </c>
      <c r="D1349" s="5">
        <v>0</v>
      </c>
      <c r="E1349" s="6" t="str">
        <f t="shared" si="84"/>
        <v/>
      </c>
      <c r="F1349" s="5">
        <v>168.70742000000001</v>
      </c>
      <c r="G1349" s="5">
        <v>259.90314999999998</v>
      </c>
      <c r="H1349" s="6">
        <f t="shared" si="85"/>
        <v>0.54055553691710756</v>
      </c>
      <c r="I1349" s="5">
        <v>298.14069000000001</v>
      </c>
      <c r="J1349" s="6">
        <f t="shared" si="86"/>
        <v>-0.128253342406902</v>
      </c>
      <c r="K1349" s="5">
        <v>1019.85354</v>
      </c>
      <c r="L1349" s="5">
        <v>1856.18227</v>
      </c>
      <c r="M1349" s="6">
        <f t="shared" si="87"/>
        <v>0.82004787667844936</v>
      </c>
    </row>
    <row r="1350" spans="1:13" x14ac:dyDescent="0.2">
      <c r="A1350" s="1" t="s">
        <v>18</v>
      </c>
      <c r="B1350" s="1" t="s">
        <v>94</v>
      </c>
      <c r="C1350" s="5">
        <v>0</v>
      </c>
      <c r="D1350" s="5">
        <v>21</v>
      </c>
      <c r="E1350" s="6" t="str">
        <f t="shared" si="84"/>
        <v/>
      </c>
      <c r="F1350" s="5">
        <v>588.34397000000001</v>
      </c>
      <c r="G1350" s="5">
        <v>356.80779999999999</v>
      </c>
      <c r="H1350" s="6">
        <f t="shared" si="85"/>
        <v>-0.39353878310336043</v>
      </c>
      <c r="I1350" s="5">
        <v>396.42984999999999</v>
      </c>
      <c r="J1350" s="6">
        <f t="shared" si="86"/>
        <v>-9.9947191161311344E-2</v>
      </c>
      <c r="K1350" s="5">
        <v>2225.8524400000001</v>
      </c>
      <c r="L1350" s="5">
        <v>2679.5437200000001</v>
      </c>
      <c r="M1350" s="6">
        <f t="shared" si="87"/>
        <v>0.2038281028188913</v>
      </c>
    </row>
    <row r="1351" spans="1:13" x14ac:dyDescent="0.2">
      <c r="A1351" s="1" t="s">
        <v>19</v>
      </c>
      <c r="B1351" s="1" t="s">
        <v>94</v>
      </c>
      <c r="C1351" s="5">
        <v>0</v>
      </c>
      <c r="D1351" s="5">
        <v>0</v>
      </c>
      <c r="E1351" s="6" t="str">
        <f t="shared" si="84"/>
        <v/>
      </c>
      <c r="F1351" s="5">
        <v>369.17345</v>
      </c>
      <c r="G1351" s="5">
        <v>107.51885</v>
      </c>
      <c r="H1351" s="6">
        <f t="shared" si="85"/>
        <v>-0.70875790228143432</v>
      </c>
      <c r="I1351" s="5">
        <v>111.03453</v>
      </c>
      <c r="J1351" s="6">
        <f t="shared" si="86"/>
        <v>-3.1662943050238535E-2</v>
      </c>
      <c r="K1351" s="5">
        <v>1419.9524200000001</v>
      </c>
      <c r="L1351" s="5">
        <v>496.21262999999999</v>
      </c>
      <c r="M1351" s="6">
        <f t="shared" si="87"/>
        <v>-0.65054277663754401</v>
      </c>
    </row>
    <row r="1352" spans="1:13" x14ac:dyDescent="0.2">
      <c r="A1352" s="1" t="s">
        <v>20</v>
      </c>
      <c r="B1352" s="1" t="s">
        <v>94</v>
      </c>
      <c r="C1352" s="5">
        <v>0</v>
      </c>
      <c r="D1352" s="5">
        <v>0</v>
      </c>
      <c r="E1352" s="6" t="str">
        <f t="shared" si="84"/>
        <v/>
      </c>
      <c r="F1352" s="5">
        <v>251.86354</v>
      </c>
      <c r="G1352" s="5">
        <v>349.06858999999997</v>
      </c>
      <c r="H1352" s="6">
        <f t="shared" si="85"/>
        <v>0.38594331676589611</v>
      </c>
      <c r="I1352" s="5">
        <v>543.77527999999995</v>
      </c>
      <c r="J1352" s="6">
        <f t="shared" si="86"/>
        <v>-0.35806462184158128</v>
      </c>
      <c r="K1352" s="5">
        <v>870.44529</v>
      </c>
      <c r="L1352" s="5">
        <v>1563.4503500000001</v>
      </c>
      <c r="M1352" s="6">
        <f t="shared" si="87"/>
        <v>0.79615004867221484</v>
      </c>
    </row>
    <row r="1353" spans="1:13" x14ac:dyDescent="0.2">
      <c r="A1353" s="1" t="s">
        <v>21</v>
      </c>
      <c r="B1353" s="1" t="s">
        <v>94</v>
      </c>
      <c r="C1353" s="5">
        <v>0</v>
      </c>
      <c r="D1353" s="5">
        <v>0</v>
      </c>
      <c r="E1353" s="6" t="str">
        <f t="shared" si="84"/>
        <v/>
      </c>
      <c r="F1353" s="5">
        <v>3.2604199999999999</v>
      </c>
      <c r="G1353" s="5">
        <v>2.6948500000000002</v>
      </c>
      <c r="H1353" s="6">
        <f t="shared" si="85"/>
        <v>-0.17346538176063198</v>
      </c>
      <c r="I1353" s="5">
        <v>28.176839999999999</v>
      </c>
      <c r="J1353" s="6">
        <f t="shared" si="86"/>
        <v>-0.90435939587263869</v>
      </c>
      <c r="K1353" s="5">
        <v>163.06779</v>
      </c>
      <c r="L1353" s="5">
        <v>44.271070000000002</v>
      </c>
      <c r="M1353" s="6">
        <f t="shared" si="87"/>
        <v>-0.7285112528967248</v>
      </c>
    </row>
    <row r="1354" spans="1:13" x14ac:dyDescent="0.2">
      <c r="A1354" s="1" t="s">
        <v>22</v>
      </c>
      <c r="B1354" s="1" t="s">
        <v>94</v>
      </c>
      <c r="C1354" s="5">
        <v>0</v>
      </c>
      <c r="D1354" s="5">
        <v>0</v>
      </c>
      <c r="E1354" s="6" t="str">
        <f t="shared" si="84"/>
        <v/>
      </c>
      <c r="F1354" s="5">
        <v>281.75213000000002</v>
      </c>
      <c r="G1354" s="5">
        <v>457.44792000000001</v>
      </c>
      <c r="H1354" s="6">
        <f t="shared" si="85"/>
        <v>0.62358282792751196</v>
      </c>
      <c r="I1354" s="5">
        <v>345.11700000000002</v>
      </c>
      <c r="J1354" s="6">
        <f t="shared" si="86"/>
        <v>0.32548648719130036</v>
      </c>
      <c r="K1354" s="5">
        <v>988.01729</v>
      </c>
      <c r="L1354" s="5">
        <v>2128.9837299999999</v>
      </c>
      <c r="M1354" s="6">
        <f t="shared" si="87"/>
        <v>1.1548041229116546</v>
      </c>
    </row>
    <row r="1355" spans="1:13" x14ac:dyDescent="0.2">
      <c r="A1355" s="1" t="s">
        <v>23</v>
      </c>
      <c r="B1355" s="1" t="s">
        <v>94</v>
      </c>
      <c r="C1355" s="5">
        <v>0</v>
      </c>
      <c r="D1355" s="5">
        <v>0</v>
      </c>
      <c r="E1355" s="6" t="str">
        <f t="shared" si="84"/>
        <v/>
      </c>
      <c r="F1355" s="5">
        <v>240.65505999999999</v>
      </c>
      <c r="G1355" s="5">
        <v>177.45173</v>
      </c>
      <c r="H1355" s="6">
        <f t="shared" si="85"/>
        <v>-0.26263038059536337</v>
      </c>
      <c r="I1355" s="5">
        <v>205.02331000000001</v>
      </c>
      <c r="J1355" s="6">
        <f t="shared" si="86"/>
        <v>-0.13448022081001432</v>
      </c>
      <c r="K1355" s="5">
        <v>1054.1623199999999</v>
      </c>
      <c r="L1355" s="5">
        <v>1432.51433</v>
      </c>
      <c r="M1355" s="6">
        <f t="shared" si="87"/>
        <v>0.35891247753951228</v>
      </c>
    </row>
    <row r="1356" spans="1:13" x14ac:dyDescent="0.2">
      <c r="A1356" s="1" t="s">
        <v>24</v>
      </c>
      <c r="B1356" s="1" t="s">
        <v>94</v>
      </c>
      <c r="C1356" s="5">
        <v>0</v>
      </c>
      <c r="D1356" s="5">
        <v>0</v>
      </c>
      <c r="E1356" s="6" t="str">
        <f t="shared" si="84"/>
        <v/>
      </c>
      <c r="F1356" s="5">
        <v>151.33981</v>
      </c>
      <c r="G1356" s="5">
        <v>321.50448</v>
      </c>
      <c r="H1356" s="6">
        <f t="shared" si="85"/>
        <v>1.1243880245389497</v>
      </c>
      <c r="I1356" s="5">
        <v>248.65665999999999</v>
      </c>
      <c r="J1356" s="6">
        <f t="shared" si="86"/>
        <v>0.29296548904018915</v>
      </c>
      <c r="K1356" s="5">
        <v>699.87026000000003</v>
      </c>
      <c r="L1356" s="5">
        <v>1285.78549</v>
      </c>
      <c r="M1356" s="6">
        <f t="shared" si="87"/>
        <v>0.83717692190549697</v>
      </c>
    </row>
    <row r="1357" spans="1:13" x14ac:dyDescent="0.2">
      <c r="A1357" s="1" t="s">
        <v>25</v>
      </c>
      <c r="B1357" s="1" t="s">
        <v>94</v>
      </c>
      <c r="C1357" s="5">
        <v>0</v>
      </c>
      <c r="D1357" s="5">
        <v>0</v>
      </c>
      <c r="E1357" s="6" t="str">
        <f t="shared" si="84"/>
        <v/>
      </c>
      <c r="F1357" s="5">
        <v>9.7007200000000005</v>
      </c>
      <c r="G1357" s="5">
        <v>23.535129999999999</v>
      </c>
      <c r="H1357" s="6">
        <f t="shared" si="85"/>
        <v>1.4261219785747858</v>
      </c>
      <c r="I1357" s="5">
        <v>24.114989999999999</v>
      </c>
      <c r="J1357" s="6">
        <f t="shared" si="86"/>
        <v>-2.4045624733827431E-2</v>
      </c>
      <c r="K1357" s="5">
        <v>152.97261</v>
      </c>
      <c r="L1357" s="5">
        <v>145.19232</v>
      </c>
      <c r="M1357" s="6">
        <f t="shared" si="87"/>
        <v>-5.0860673685308777E-2</v>
      </c>
    </row>
    <row r="1358" spans="1:13" x14ac:dyDescent="0.2">
      <c r="A1358" s="1" t="s">
        <v>26</v>
      </c>
      <c r="B1358" s="1" t="s">
        <v>94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1.3969800000000001</v>
      </c>
      <c r="H1358" s="6" t="str">
        <f t="shared" si="85"/>
        <v/>
      </c>
      <c r="I1358" s="5">
        <v>6.232E-2</v>
      </c>
      <c r="J1358" s="6">
        <f t="shared" si="86"/>
        <v>21.416238767650835</v>
      </c>
      <c r="K1358" s="5">
        <v>2.5923099999999999</v>
      </c>
      <c r="L1358" s="5">
        <v>3.5103200000000001</v>
      </c>
      <c r="M1358" s="6">
        <f t="shared" si="87"/>
        <v>0.35412817139925412</v>
      </c>
    </row>
    <row r="1359" spans="1:13" x14ac:dyDescent="0.2">
      <c r="A1359" s="1" t="s">
        <v>27</v>
      </c>
      <c r="B1359" s="1" t="s">
        <v>94</v>
      </c>
      <c r="C1359" s="5">
        <v>0</v>
      </c>
      <c r="D1359" s="5">
        <v>0</v>
      </c>
      <c r="E1359" s="6" t="str">
        <f t="shared" si="84"/>
        <v/>
      </c>
      <c r="F1359" s="5">
        <v>21.325520000000001</v>
      </c>
      <c r="G1359" s="5">
        <v>16.58248</v>
      </c>
      <c r="H1359" s="6">
        <f t="shared" si="85"/>
        <v>-0.22241145819656449</v>
      </c>
      <c r="I1359" s="5">
        <v>42.275329999999997</v>
      </c>
      <c r="J1359" s="6">
        <f t="shared" si="86"/>
        <v>-0.60775043033371934</v>
      </c>
      <c r="K1359" s="5">
        <v>314.43993</v>
      </c>
      <c r="L1359" s="5">
        <v>201.63114999999999</v>
      </c>
      <c r="M1359" s="6">
        <f t="shared" si="87"/>
        <v>-0.35876098814803836</v>
      </c>
    </row>
    <row r="1360" spans="1:13" x14ac:dyDescent="0.2">
      <c r="A1360" s="1" t="s">
        <v>28</v>
      </c>
      <c r="B1360" s="1" t="s">
        <v>94</v>
      </c>
      <c r="C1360" s="5">
        <v>0</v>
      </c>
      <c r="D1360" s="5">
        <v>13.8225</v>
      </c>
      <c r="E1360" s="6" t="str">
        <f t="shared" si="84"/>
        <v/>
      </c>
      <c r="F1360" s="5">
        <v>18.752230000000001</v>
      </c>
      <c r="G1360" s="5">
        <v>130.27510000000001</v>
      </c>
      <c r="H1360" s="6">
        <f t="shared" si="85"/>
        <v>5.9471790821678274</v>
      </c>
      <c r="I1360" s="5">
        <v>99.341369999999998</v>
      </c>
      <c r="J1360" s="6">
        <f t="shared" si="86"/>
        <v>0.31138819607581425</v>
      </c>
      <c r="K1360" s="5">
        <v>500.58571999999998</v>
      </c>
      <c r="L1360" s="5">
        <v>732.53578000000005</v>
      </c>
      <c r="M1360" s="6">
        <f t="shared" si="87"/>
        <v>0.46335732469555868</v>
      </c>
    </row>
    <row r="1361" spans="1:13" x14ac:dyDescent="0.2">
      <c r="A1361" s="1" t="s">
        <v>30</v>
      </c>
      <c r="B1361" s="1" t="s">
        <v>94</v>
      </c>
      <c r="C1361" s="5">
        <v>0</v>
      </c>
      <c r="D1361" s="5">
        <v>0</v>
      </c>
      <c r="E1361" s="6" t="str">
        <f t="shared" si="84"/>
        <v/>
      </c>
      <c r="F1361" s="5">
        <v>16.150179999999999</v>
      </c>
      <c r="G1361" s="5">
        <v>2.6757499999999999</v>
      </c>
      <c r="H1361" s="6">
        <f t="shared" si="85"/>
        <v>-0.83432073202899293</v>
      </c>
      <c r="I1361" s="5">
        <v>3.6444800000000002</v>
      </c>
      <c r="J1361" s="6">
        <f t="shared" si="86"/>
        <v>-0.26580746773202224</v>
      </c>
      <c r="K1361" s="5">
        <v>45.092239999999997</v>
      </c>
      <c r="L1361" s="5">
        <v>21.72889</v>
      </c>
      <c r="M1361" s="6">
        <f t="shared" si="87"/>
        <v>-0.51812351748327423</v>
      </c>
    </row>
    <row r="1362" spans="1:13" x14ac:dyDescent="0.2">
      <c r="A1362" s="1" t="s">
        <v>31</v>
      </c>
      <c r="B1362" s="1" t="s">
        <v>94</v>
      </c>
      <c r="C1362" s="5">
        <v>0</v>
      </c>
      <c r="D1362" s="5">
        <v>8.4979999999999993</v>
      </c>
      <c r="E1362" s="6" t="str">
        <f t="shared" si="84"/>
        <v/>
      </c>
      <c r="F1362" s="5">
        <v>100.42655999999999</v>
      </c>
      <c r="G1362" s="5">
        <v>295.78419000000002</v>
      </c>
      <c r="H1362" s="6">
        <f t="shared" si="85"/>
        <v>1.9452785199453215</v>
      </c>
      <c r="I1362" s="5">
        <v>106.06497</v>
      </c>
      <c r="J1362" s="6">
        <f t="shared" si="86"/>
        <v>1.788707619490205</v>
      </c>
      <c r="K1362" s="5">
        <v>201.57721000000001</v>
      </c>
      <c r="L1362" s="5">
        <v>682.81512999999995</v>
      </c>
      <c r="M1362" s="6">
        <f t="shared" si="87"/>
        <v>2.3873627380793687</v>
      </c>
    </row>
    <row r="1363" spans="1:13" x14ac:dyDescent="0.2">
      <c r="A1363" s="1" t="s">
        <v>32</v>
      </c>
      <c r="B1363" s="1" t="s">
        <v>94</v>
      </c>
      <c r="C1363" s="5">
        <v>0</v>
      </c>
      <c r="D1363" s="5">
        <v>0</v>
      </c>
      <c r="E1363" s="6" t="str">
        <f t="shared" si="84"/>
        <v/>
      </c>
      <c r="F1363" s="5">
        <v>10.75714</v>
      </c>
      <c r="G1363" s="5">
        <v>0</v>
      </c>
      <c r="H1363" s="6">
        <f t="shared" si="85"/>
        <v>-1</v>
      </c>
      <c r="I1363" s="5">
        <v>24.264949999999999</v>
      </c>
      <c r="J1363" s="6">
        <f t="shared" si="86"/>
        <v>-1</v>
      </c>
      <c r="K1363" s="5">
        <v>30.407019999999999</v>
      </c>
      <c r="L1363" s="5">
        <v>43.484610000000004</v>
      </c>
      <c r="M1363" s="6">
        <f t="shared" si="87"/>
        <v>0.43008456599824663</v>
      </c>
    </row>
    <row r="1364" spans="1:13" x14ac:dyDescent="0.2">
      <c r="A1364" s="2" t="s">
        <v>33</v>
      </c>
      <c r="B1364" s="2" t="s">
        <v>94</v>
      </c>
      <c r="C1364" s="7">
        <v>0</v>
      </c>
      <c r="D1364" s="7">
        <v>43.320500000000003</v>
      </c>
      <c r="E1364" s="8" t="str">
        <f t="shared" si="84"/>
        <v/>
      </c>
      <c r="F1364" s="7">
        <v>2516.4254700000001</v>
      </c>
      <c r="G1364" s="7">
        <v>2785.0171300000002</v>
      </c>
      <c r="H1364" s="8">
        <f t="shared" si="85"/>
        <v>0.10673539240564112</v>
      </c>
      <c r="I1364" s="7">
        <v>2619.29529</v>
      </c>
      <c r="J1364" s="8">
        <f t="shared" si="86"/>
        <v>6.3269628526686716E-2</v>
      </c>
      <c r="K1364" s="7">
        <v>11459.918960000001</v>
      </c>
      <c r="L1364" s="7">
        <v>14514.45926</v>
      </c>
      <c r="M1364" s="8">
        <f t="shared" si="87"/>
        <v>0.26654117805384536</v>
      </c>
    </row>
    <row r="1365" spans="1:13" x14ac:dyDescent="0.2">
      <c r="A1365" s="1" t="s">
        <v>7</v>
      </c>
      <c r="B1365" s="1" t="s">
        <v>95</v>
      </c>
      <c r="C1365" s="5">
        <v>0</v>
      </c>
      <c r="D1365" s="5">
        <v>0</v>
      </c>
      <c r="E1365" s="6" t="str">
        <f t="shared" si="84"/>
        <v/>
      </c>
      <c r="F1365" s="5">
        <v>87.204530000000005</v>
      </c>
      <c r="G1365" s="5">
        <v>67.537000000000006</v>
      </c>
      <c r="H1365" s="6">
        <f t="shared" si="85"/>
        <v>-0.22553335245313511</v>
      </c>
      <c r="I1365" s="5">
        <v>25.9665</v>
      </c>
      <c r="J1365" s="6">
        <f t="shared" si="86"/>
        <v>1.6009281189224582</v>
      </c>
      <c r="K1365" s="5">
        <v>386.47007000000002</v>
      </c>
      <c r="L1365" s="5">
        <v>183.61815999999999</v>
      </c>
      <c r="M1365" s="6">
        <f t="shared" si="87"/>
        <v>-0.52488388039984579</v>
      </c>
    </row>
    <row r="1366" spans="1:13" x14ac:dyDescent="0.2">
      <c r="A1366" s="1" t="s">
        <v>9</v>
      </c>
      <c r="B1366" s="1" t="s">
        <v>95</v>
      </c>
      <c r="C1366" s="5">
        <v>0</v>
      </c>
      <c r="D1366" s="5">
        <v>2.9811999999999999</v>
      </c>
      <c r="E1366" s="6" t="str">
        <f t="shared" si="84"/>
        <v/>
      </c>
      <c r="F1366" s="5">
        <v>23.20637</v>
      </c>
      <c r="G1366" s="5">
        <v>7.0537400000000003</v>
      </c>
      <c r="H1366" s="6">
        <f t="shared" si="85"/>
        <v>-0.69604293993416455</v>
      </c>
      <c r="I1366" s="5">
        <v>0.37215999999999999</v>
      </c>
      <c r="J1366" s="6">
        <f t="shared" si="86"/>
        <v>17.953514617368874</v>
      </c>
      <c r="K1366" s="5">
        <v>37.859810000000003</v>
      </c>
      <c r="L1366" s="5">
        <v>182.30788999999999</v>
      </c>
      <c r="M1366" s="6">
        <f t="shared" si="87"/>
        <v>3.8153408588157198</v>
      </c>
    </row>
    <row r="1367" spans="1:13" x14ac:dyDescent="0.2">
      <c r="A1367" s="1" t="s">
        <v>10</v>
      </c>
      <c r="B1367" s="1" t="s">
        <v>95</v>
      </c>
      <c r="C1367" s="5">
        <v>0</v>
      </c>
      <c r="D1367" s="5">
        <v>0</v>
      </c>
      <c r="E1367" s="6" t="str">
        <f t="shared" si="84"/>
        <v/>
      </c>
      <c r="F1367" s="5">
        <v>5.92849</v>
      </c>
      <c r="G1367" s="5">
        <v>0.86099999999999999</v>
      </c>
      <c r="H1367" s="6">
        <f t="shared" si="85"/>
        <v>-0.8547690895995439</v>
      </c>
      <c r="I1367" s="5">
        <v>3.1394199999999999</v>
      </c>
      <c r="J1367" s="6">
        <f t="shared" si="86"/>
        <v>-0.72574551987309754</v>
      </c>
      <c r="K1367" s="5">
        <v>10.60299</v>
      </c>
      <c r="L1367" s="5">
        <v>42.693800000000003</v>
      </c>
      <c r="M1367" s="6">
        <f t="shared" si="87"/>
        <v>3.0265811813460166</v>
      </c>
    </row>
    <row r="1368" spans="1:13" x14ac:dyDescent="0.2">
      <c r="A1368" s="1" t="s">
        <v>11</v>
      </c>
      <c r="B1368" s="1" t="s">
        <v>95</v>
      </c>
      <c r="C1368" s="5">
        <v>0</v>
      </c>
      <c r="D1368" s="5">
        <v>0</v>
      </c>
      <c r="E1368" s="6" t="str">
        <f t="shared" si="84"/>
        <v/>
      </c>
      <c r="F1368" s="5">
        <v>99.888739999999999</v>
      </c>
      <c r="G1368" s="5">
        <v>143.42526000000001</v>
      </c>
      <c r="H1368" s="6">
        <f t="shared" si="85"/>
        <v>0.43585012685113478</v>
      </c>
      <c r="I1368" s="5">
        <v>135.09376</v>
      </c>
      <c r="J1368" s="6">
        <f t="shared" si="86"/>
        <v>6.1671982480908216E-2</v>
      </c>
      <c r="K1368" s="5">
        <v>527.77688000000001</v>
      </c>
      <c r="L1368" s="5">
        <v>498.68545</v>
      </c>
      <c r="M1368" s="6">
        <f t="shared" si="87"/>
        <v>-5.5120697973734645E-2</v>
      </c>
    </row>
    <row r="1369" spans="1:13" x14ac:dyDescent="0.2">
      <c r="A1369" s="1" t="s">
        <v>13</v>
      </c>
      <c r="B1369" s="1" t="s">
        <v>95</v>
      </c>
      <c r="C1369" s="5">
        <v>0</v>
      </c>
      <c r="D1369" s="5">
        <v>0</v>
      </c>
      <c r="E1369" s="6" t="str">
        <f t="shared" ref="E1369:E1430" si="88">IF(C1369=0,"",(D1369/C1369-1))</f>
        <v/>
      </c>
      <c r="F1369" s="5">
        <v>0</v>
      </c>
      <c r="G1369" s="5">
        <v>0</v>
      </c>
      <c r="H1369" s="6" t="str">
        <f t="shared" ref="H1369:H1430" si="89">IF(F1369=0,"",(G1369/F1369-1))</f>
        <v/>
      </c>
      <c r="I1369" s="5">
        <v>0</v>
      </c>
      <c r="J1369" s="6" t="str">
        <f t="shared" ref="J1369:J1430" si="90">IF(I1369=0,"",(G1369/I1369-1))</f>
        <v/>
      </c>
      <c r="K1369" s="5">
        <v>30.2</v>
      </c>
      <c r="L1369" s="5">
        <v>31.354990000000001</v>
      </c>
      <c r="M1369" s="6">
        <f t="shared" ref="M1369:M1430" si="91">IF(K1369=0,"",(L1369/K1369-1))</f>
        <v>3.8244701986755114E-2</v>
      </c>
    </row>
    <row r="1370" spans="1:13" x14ac:dyDescent="0.2">
      <c r="A1370" s="1" t="s">
        <v>16</v>
      </c>
      <c r="B1370" s="1" t="s">
        <v>95</v>
      </c>
      <c r="C1370" s="5">
        <v>0</v>
      </c>
      <c r="D1370" s="5">
        <v>0</v>
      </c>
      <c r="E1370" s="6" t="str">
        <f t="shared" si="88"/>
        <v/>
      </c>
      <c r="F1370" s="5">
        <v>0</v>
      </c>
      <c r="G1370" s="5">
        <v>0</v>
      </c>
      <c r="H1370" s="6" t="str">
        <f t="shared" si="89"/>
        <v/>
      </c>
      <c r="I1370" s="5">
        <v>20.470839999999999</v>
      </c>
      <c r="J1370" s="6">
        <f t="shared" si="90"/>
        <v>-1</v>
      </c>
      <c r="K1370" s="5">
        <v>17.530909999999999</v>
      </c>
      <c r="L1370" s="5">
        <v>58.775350000000003</v>
      </c>
      <c r="M1370" s="6">
        <f t="shared" si="91"/>
        <v>2.352669656053223</v>
      </c>
    </row>
    <row r="1371" spans="1:13" x14ac:dyDescent="0.2">
      <c r="A1371" s="1" t="s">
        <v>17</v>
      </c>
      <c r="B1371" s="1" t="s">
        <v>95</v>
      </c>
      <c r="C1371" s="5">
        <v>0</v>
      </c>
      <c r="D1371" s="5">
        <v>0</v>
      </c>
      <c r="E1371" s="6" t="str">
        <f t="shared" si="88"/>
        <v/>
      </c>
      <c r="F1371" s="5">
        <v>0</v>
      </c>
      <c r="G1371" s="5">
        <v>0</v>
      </c>
      <c r="H1371" s="6" t="str">
        <f t="shared" si="89"/>
        <v/>
      </c>
      <c r="I1371" s="5">
        <v>0</v>
      </c>
      <c r="J1371" s="6" t="str">
        <f t="shared" si="90"/>
        <v/>
      </c>
      <c r="K1371" s="5">
        <v>0.02</v>
      </c>
      <c r="L1371" s="5">
        <v>0</v>
      </c>
      <c r="M1371" s="6">
        <f t="shared" si="91"/>
        <v>-1</v>
      </c>
    </row>
    <row r="1372" spans="1:13" x14ac:dyDescent="0.2">
      <c r="A1372" s="1" t="s">
        <v>18</v>
      </c>
      <c r="B1372" s="1" t="s">
        <v>95</v>
      </c>
      <c r="C1372" s="5">
        <v>0</v>
      </c>
      <c r="D1372" s="5">
        <v>0</v>
      </c>
      <c r="E1372" s="6" t="str">
        <f t="shared" si="88"/>
        <v/>
      </c>
      <c r="F1372" s="5">
        <v>5.8807200000000002</v>
      </c>
      <c r="G1372" s="5">
        <v>32.629249999999999</v>
      </c>
      <c r="H1372" s="6">
        <f t="shared" si="89"/>
        <v>4.5485127671441585</v>
      </c>
      <c r="I1372" s="5">
        <v>0</v>
      </c>
      <c r="J1372" s="6" t="str">
        <f t="shared" si="90"/>
        <v/>
      </c>
      <c r="K1372" s="5">
        <v>28.77608</v>
      </c>
      <c r="L1372" s="5">
        <v>55.026359999999997</v>
      </c>
      <c r="M1372" s="6">
        <f t="shared" si="91"/>
        <v>0.91222570968665639</v>
      </c>
    </row>
    <row r="1373" spans="1:13" x14ac:dyDescent="0.2">
      <c r="A1373" s="1" t="s">
        <v>19</v>
      </c>
      <c r="B1373" s="1" t="s">
        <v>95</v>
      </c>
      <c r="C1373" s="5">
        <v>0</v>
      </c>
      <c r="D1373" s="5">
        <v>0</v>
      </c>
      <c r="E1373" s="6" t="str">
        <f t="shared" si="88"/>
        <v/>
      </c>
      <c r="F1373" s="5">
        <v>0</v>
      </c>
      <c r="G1373" s="5">
        <v>0</v>
      </c>
      <c r="H1373" s="6" t="str">
        <f t="shared" si="89"/>
        <v/>
      </c>
      <c r="I1373" s="5">
        <v>0</v>
      </c>
      <c r="J1373" s="6" t="str">
        <f t="shared" si="90"/>
        <v/>
      </c>
      <c r="K1373" s="5">
        <v>382.17270000000002</v>
      </c>
      <c r="L1373" s="5">
        <v>0</v>
      </c>
      <c r="M1373" s="6">
        <f t="shared" si="91"/>
        <v>-1</v>
      </c>
    </row>
    <row r="1374" spans="1:13" x14ac:dyDescent="0.2">
      <c r="A1374" s="1" t="s">
        <v>20</v>
      </c>
      <c r="B1374" s="1" t="s">
        <v>95</v>
      </c>
      <c r="C1374" s="5">
        <v>0</v>
      </c>
      <c r="D1374" s="5">
        <v>30.295559999999998</v>
      </c>
      <c r="E1374" s="6" t="str">
        <f t="shared" si="88"/>
        <v/>
      </c>
      <c r="F1374" s="5">
        <v>851.16084999999998</v>
      </c>
      <c r="G1374" s="5">
        <v>959.37994000000003</v>
      </c>
      <c r="H1374" s="6">
        <f t="shared" si="89"/>
        <v>0.12714293661415477</v>
      </c>
      <c r="I1374" s="5">
        <v>1953.6047100000001</v>
      </c>
      <c r="J1374" s="6">
        <f t="shared" si="90"/>
        <v>-0.50891808609531863</v>
      </c>
      <c r="K1374" s="5">
        <v>6591.5298300000004</v>
      </c>
      <c r="L1374" s="5">
        <v>6118.33122</v>
      </c>
      <c r="M1374" s="6">
        <f t="shared" si="91"/>
        <v>-7.1788890015536899E-2</v>
      </c>
    </row>
    <row r="1375" spans="1:13" x14ac:dyDescent="0.2">
      <c r="A1375" s="1" t="s">
        <v>22</v>
      </c>
      <c r="B1375" s="1" t="s">
        <v>95</v>
      </c>
      <c r="C1375" s="5">
        <v>0</v>
      </c>
      <c r="D1375" s="5">
        <v>107.02500000000001</v>
      </c>
      <c r="E1375" s="6" t="str">
        <f t="shared" si="88"/>
        <v/>
      </c>
      <c r="F1375" s="5">
        <v>415.14902000000001</v>
      </c>
      <c r="G1375" s="5">
        <v>293.46888000000001</v>
      </c>
      <c r="H1375" s="6">
        <f t="shared" si="89"/>
        <v>-0.29309990903989125</v>
      </c>
      <c r="I1375" s="5">
        <v>399.44945000000001</v>
      </c>
      <c r="J1375" s="6">
        <f t="shared" si="90"/>
        <v>-0.2653166001355115</v>
      </c>
      <c r="K1375" s="5">
        <v>1606.6164900000001</v>
      </c>
      <c r="L1375" s="5">
        <v>1397.3629100000001</v>
      </c>
      <c r="M1375" s="6">
        <f t="shared" si="91"/>
        <v>-0.13024488501297538</v>
      </c>
    </row>
    <row r="1376" spans="1:13" x14ac:dyDescent="0.2">
      <c r="A1376" s="1" t="s">
        <v>23</v>
      </c>
      <c r="B1376" s="1" t="s">
        <v>95</v>
      </c>
      <c r="C1376" s="5">
        <v>0</v>
      </c>
      <c r="D1376" s="5">
        <v>0</v>
      </c>
      <c r="E1376" s="6" t="str">
        <f t="shared" si="88"/>
        <v/>
      </c>
      <c r="F1376" s="5">
        <v>189.51862</v>
      </c>
      <c r="G1376" s="5">
        <v>0</v>
      </c>
      <c r="H1376" s="6">
        <f t="shared" si="89"/>
        <v>-1</v>
      </c>
      <c r="I1376" s="5">
        <v>0</v>
      </c>
      <c r="J1376" s="6" t="str">
        <f t="shared" si="90"/>
        <v/>
      </c>
      <c r="K1376" s="5">
        <v>406.28712000000002</v>
      </c>
      <c r="L1376" s="5">
        <v>101.42035</v>
      </c>
      <c r="M1376" s="6">
        <f t="shared" si="91"/>
        <v>-0.75037271671324457</v>
      </c>
    </row>
    <row r="1377" spans="1:13" x14ac:dyDescent="0.2">
      <c r="A1377" s="1" t="s">
        <v>24</v>
      </c>
      <c r="B1377" s="1" t="s">
        <v>95</v>
      </c>
      <c r="C1377" s="5">
        <v>0</v>
      </c>
      <c r="D1377" s="5">
        <v>154.9555</v>
      </c>
      <c r="E1377" s="6" t="str">
        <f t="shared" si="88"/>
        <v/>
      </c>
      <c r="F1377" s="5">
        <v>848.20951000000002</v>
      </c>
      <c r="G1377" s="5">
        <v>980.03499999999997</v>
      </c>
      <c r="H1377" s="6">
        <f t="shared" si="89"/>
        <v>0.15541618956854175</v>
      </c>
      <c r="I1377" s="5">
        <v>1042.9095199999999</v>
      </c>
      <c r="J1377" s="6">
        <f t="shared" si="90"/>
        <v>-6.0287607691988487E-2</v>
      </c>
      <c r="K1377" s="5">
        <v>3496.42956</v>
      </c>
      <c r="L1377" s="5">
        <v>4318.14912</v>
      </c>
      <c r="M1377" s="6">
        <f t="shared" si="91"/>
        <v>0.2350167637868843</v>
      </c>
    </row>
    <row r="1378" spans="1:13" x14ac:dyDescent="0.2">
      <c r="A1378" s="1" t="s">
        <v>25</v>
      </c>
      <c r="B1378" s="1" t="s">
        <v>95</v>
      </c>
      <c r="C1378" s="5">
        <v>0</v>
      </c>
      <c r="D1378" s="5">
        <v>0</v>
      </c>
      <c r="E1378" s="6" t="str">
        <f t="shared" si="88"/>
        <v/>
      </c>
      <c r="F1378" s="5">
        <v>0</v>
      </c>
      <c r="G1378" s="5">
        <v>0</v>
      </c>
      <c r="H1378" s="6" t="str">
        <f t="shared" si="89"/>
        <v/>
      </c>
      <c r="I1378" s="5">
        <v>0</v>
      </c>
      <c r="J1378" s="6" t="str">
        <f t="shared" si="90"/>
        <v/>
      </c>
      <c r="K1378" s="5">
        <v>0.47</v>
      </c>
      <c r="L1378" s="5">
        <v>0.39945999999999998</v>
      </c>
      <c r="M1378" s="6">
        <f t="shared" si="91"/>
        <v>-0.15008510638297867</v>
      </c>
    </row>
    <row r="1379" spans="1:13" x14ac:dyDescent="0.2">
      <c r="A1379" s="1" t="s">
        <v>27</v>
      </c>
      <c r="B1379" s="1" t="s">
        <v>95</v>
      </c>
      <c r="C1379" s="5">
        <v>0</v>
      </c>
      <c r="D1379" s="5">
        <v>0</v>
      </c>
      <c r="E1379" s="6" t="str">
        <f t="shared" si="88"/>
        <v/>
      </c>
      <c r="F1379" s="5">
        <v>971.05075999999997</v>
      </c>
      <c r="G1379" s="5">
        <v>1036.3721800000001</v>
      </c>
      <c r="H1379" s="6">
        <f t="shared" si="89"/>
        <v>6.7268800654664229E-2</v>
      </c>
      <c r="I1379" s="5">
        <v>1054.5762400000001</v>
      </c>
      <c r="J1379" s="6">
        <f t="shared" si="90"/>
        <v>-1.7261966759273828E-2</v>
      </c>
      <c r="K1379" s="5">
        <v>5165.4697800000004</v>
      </c>
      <c r="L1379" s="5">
        <v>4706.8356299999996</v>
      </c>
      <c r="M1379" s="6">
        <f t="shared" si="91"/>
        <v>-8.8788468335594617E-2</v>
      </c>
    </row>
    <row r="1380" spans="1:13" x14ac:dyDescent="0.2">
      <c r="A1380" s="1" t="s">
        <v>28</v>
      </c>
      <c r="B1380" s="1" t="s">
        <v>95</v>
      </c>
      <c r="C1380" s="5">
        <v>0</v>
      </c>
      <c r="D1380" s="5">
        <v>83.094999999999999</v>
      </c>
      <c r="E1380" s="6" t="str">
        <f t="shared" si="88"/>
        <v/>
      </c>
      <c r="F1380" s="5">
        <v>0</v>
      </c>
      <c r="G1380" s="5">
        <v>203.845</v>
      </c>
      <c r="H1380" s="6" t="str">
        <f t="shared" si="89"/>
        <v/>
      </c>
      <c r="I1380" s="5">
        <v>460.375</v>
      </c>
      <c r="J1380" s="6">
        <f t="shared" si="90"/>
        <v>-0.55721965788759165</v>
      </c>
      <c r="K1380" s="5">
        <v>87.762069999999994</v>
      </c>
      <c r="L1380" s="5">
        <v>1325.3150000000001</v>
      </c>
      <c r="M1380" s="6">
        <f t="shared" si="91"/>
        <v>14.10122767158979</v>
      </c>
    </row>
    <row r="1381" spans="1:13" x14ac:dyDescent="0.2">
      <c r="A1381" s="1" t="s">
        <v>29</v>
      </c>
      <c r="B1381" s="1" t="s">
        <v>95</v>
      </c>
      <c r="C1381" s="5">
        <v>0</v>
      </c>
      <c r="D1381" s="5">
        <v>0</v>
      </c>
      <c r="E1381" s="6" t="str">
        <f t="shared" si="88"/>
        <v/>
      </c>
      <c r="F1381" s="5">
        <v>0</v>
      </c>
      <c r="G1381" s="5">
        <v>0</v>
      </c>
      <c r="H1381" s="6" t="str">
        <f t="shared" si="89"/>
        <v/>
      </c>
      <c r="I1381" s="5">
        <v>0</v>
      </c>
      <c r="J1381" s="6" t="str">
        <f t="shared" si="90"/>
        <v/>
      </c>
      <c r="K1381" s="5">
        <v>0</v>
      </c>
      <c r="L1381" s="5">
        <v>118.88</v>
      </c>
      <c r="M1381" s="6" t="str">
        <f t="shared" si="91"/>
        <v/>
      </c>
    </row>
    <row r="1382" spans="1:13" x14ac:dyDescent="0.2">
      <c r="A1382" s="1" t="s">
        <v>30</v>
      </c>
      <c r="B1382" s="1" t="s">
        <v>95</v>
      </c>
      <c r="C1382" s="5">
        <v>0</v>
      </c>
      <c r="D1382" s="5">
        <v>0</v>
      </c>
      <c r="E1382" s="6" t="str">
        <f t="shared" si="88"/>
        <v/>
      </c>
      <c r="F1382" s="5">
        <v>178.77681999999999</v>
      </c>
      <c r="G1382" s="5">
        <v>70.966049999999996</v>
      </c>
      <c r="H1382" s="6">
        <f t="shared" si="89"/>
        <v>-0.60304669251863863</v>
      </c>
      <c r="I1382" s="5">
        <v>201.28102999999999</v>
      </c>
      <c r="J1382" s="6">
        <f t="shared" si="90"/>
        <v>-0.64742802637685237</v>
      </c>
      <c r="K1382" s="5">
        <v>1605.2512099999999</v>
      </c>
      <c r="L1382" s="5">
        <v>937.70943999999997</v>
      </c>
      <c r="M1382" s="6">
        <f t="shared" si="91"/>
        <v>-0.41584878792896218</v>
      </c>
    </row>
    <row r="1383" spans="1:13" x14ac:dyDescent="0.2">
      <c r="A1383" s="1" t="s">
        <v>31</v>
      </c>
      <c r="B1383" s="1" t="s">
        <v>95</v>
      </c>
      <c r="C1383" s="5">
        <v>0</v>
      </c>
      <c r="D1383" s="5">
        <v>8.7634299999999996</v>
      </c>
      <c r="E1383" s="6" t="str">
        <f t="shared" si="88"/>
        <v/>
      </c>
      <c r="F1383" s="5">
        <v>475.22433000000001</v>
      </c>
      <c r="G1383" s="5">
        <v>590.38716999999997</v>
      </c>
      <c r="H1383" s="6">
        <f t="shared" si="89"/>
        <v>0.24233363641125005</v>
      </c>
      <c r="I1383" s="5">
        <v>965.06628000000001</v>
      </c>
      <c r="J1383" s="6">
        <f t="shared" si="90"/>
        <v>-0.38824184179349841</v>
      </c>
      <c r="K1383" s="5">
        <v>3864.1441500000001</v>
      </c>
      <c r="L1383" s="5">
        <v>4023.28622</v>
      </c>
      <c r="M1383" s="6">
        <f t="shared" si="91"/>
        <v>4.1184299503940647E-2</v>
      </c>
    </row>
    <row r="1384" spans="1:13" x14ac:dyDescent="0.2">
      <c r="A1384" s="2" t="s">
        <v>33</v>
      </c>
      <c r="B1384" s="2" t="s">
        <v>95</v>
      </c>
      <c r="C1384" s="7">
        <v>0</v>
      </c>
      <c r="D1384" s="7">
        <v>387.11568999999997</v>
      </c>
      <c r="E1384" s="8" t="str">
        <f t="shared" si="88"/>
        <v/>
      </c>
      <c r="F1384" s="7">
        <v>4151.1987600000002</v>
      </c>
      <c r="G1384" s="7">
        <v>4385.96047</v>
      </c>
      <c r="H1384" s="8">
        <f t="shared" si="89"/>
        <v>5.6552751041966332E-2</v>
      </c>
      <c r="I1384" s="7">
        <v>6262.3049099999998</v>
      </c>
      <c r="J1384" s="8">
        <f t="shared" si="90"/>
        <v>-0.29962521259604391</v>
      </c>
      <c r="K1384" s="7">
        <v>24245.369650000001</v>
      </c>
      <c r="L1384" s="7">
        <v>24100.15135</v>
      </c>
      <c r="M1384" s="8">
        <f t="shared" si="91"/>
        <v>-5.9895271590548749E-3</v>
      </c>
    </row>
    <row r="1385" spans="1:13" x14ac:dyDescent="0.2">
      <c r="A1385" s="1" t="s">
        <v>7</v>
      </c>
      <c r="B1385" s="1" t="s">
        <v>96</v>
      </c>
      <c r="C1385" s="5">
        <v>0</v>
      </c>
      <c r="D1385" s="5">
        <v>0</v>
      </c>
      <c r="E1385" s="6" t="str">
        <f t="shared" si="88"/>
        <v/>
      </c>
      <c r="F1385" s="5">
        <v>56.508000000000003</v>
      </c>
      <c r="G1385" s="5">
        <v>2.351E-2</v>
      </c>
      <c r="H1385" s="6">
        <f t="shared" si="89"/>
        <v>-0.99958395271465983</v>
      </c>
      <c r="I1385" s="5">
        <v>2.9116399999999998</v>
      </c>
      <c r="J1385" s="6">
        <f t="shared" si="90"/>
        <v>-0.99192551276943575</v>
      </c>
      <c r="K1385" s="5">
        <v>119.71429999999999</v>
      </c>
      <c r="L1385" s="5">
        <v>35.283160000000002</v>
      </c>
      <c r="M1385" s="6">
        <f t="shared" si="91"/>
        <v>-0.70527196834463379</v>
      </c>
    </row>
    <row r="1386" spans="1:13" x14ac:dyDescent="0.2">
      <c r="A1386" s="1" t="s">
        <v>9</v>
      </c>
      <c r="B1386" s="1" t="s">
        <v>96</v>
      </c>
      <c r="C1386" s="5">
        <v>0</v>
      </c>
      <c r="D1386" s="5">
        <v>2.8420000000000001</v>
      </c>
      <c r="E1386" s="6" t="str">
        <f t="shared" si="88"/>
        <v/>
      </c>
      <c r="F1386" s="5">
        <v>262.27238</v>
      </c>
      <c r="G1386" s="5">
        <v>375.04437999999999</v>
      </c>
      <c r="H1386" s="6">
        <f t="shared" si="89"/>
        <v>0.42998046534675138</v>
      </c>
      <c r="I1386" s="5">
        <v>385.00515000000001</v>
      </c>
      <c r="J1386" s="6">
        <f t="shared" si="90"/>
        <v>-2.5871783793022018E-2</v>
      </c>
      <c r="K1386" s="5">
        <v>1305.66138</v>
      </c>
      <c r="L1386" s="5">
        <v>1205.6182100000001</v>
      </c>
      <c r="M1386" s="6">
        <f t="shared" si="91"/>
        <v>-7.6622600264089846E-2</v>
      </c>
    </row>
    <row r="1387" spans="1:13" x14ac:dyDescent="0.2">
      <c r="A1387" s="1" t="s">
        <v>10</v>
      </c>
      <c r="B1387" s="1" t="s">
        <v>96</v>
      </c>
      <c r="C1387" s="5">
        <v>0</v>
      </c>
      <c r="D1387" s="5">
        <v>0</v>
      </c>
      <c r="E1387" s="6" t="str">
        <f t="shared" si="88"/>
        <v/>
      </c>
      <c r="F1387" s="5">
        <v>6.1615099999999998</v>
      </c>
      <c r="G1387" s="5">
        <v>83.859579999999994</v>
      </c>
      <c r="H1387" s="6">
        <f t="shared" si="89"/>
        <v>12.610231907438273</v>
      </c>
      <c r="I1387" s="5">
        <v>25.537970000000001</v>
      </c>
      <c r="J1387" s="6">
        <f t="shared" si="90"/>
        <v>2.2837214547593248</v>
      </c>
      <c r="K1387" s="5">
        <v>71.564300000000003</v>
      </c>
      <c r="L1387" s="5">
        <v>129.13946000000001</v>
      </c>
      <c r="M1387" s="6">
        <f t="shared" si="91"/>
        <v>0.80452348447480104</v>
      </c>
    </row>
    <row r="1388" spans="1:13" x14ac:dyDescent="0.2">
      <c r="A1388" s="1" t="s">
        <v>11</v>
      </c>
      <c r="B1388" s="1" t="s">
        <v>96</v>
      </c>
      <c r="C1388" s="5">
        <v>0</v>
      </c>
      <c r="D1388" s="5">
        <v>0</v>
      </c>
      <c r="E1388" s="6" t="str">
        <f t="shared" si="88"/>
        <v/>
      </c>
      <c r="F1388" s="5">
        <v>12.22546</v>
      </c>
      <c r="G1388" s="5">
        <v>19.246479999999998</v>
      </c>
      <c r="H1388" s="6">
        <f t="shared" si="89"/>
        <v>0.5742949549546601</v>
      </c>
      <c r="I1388" s="5">
        <v>13.367660000000001</v>
      </c>
      <c r="J1388" s="6">
        <f t="shared" si="90"/>
        <v>0.43977928822247114</v>
      </c>
      <c r="K1388" s="5">
        <v>36.876779999999997</v>
      </c>
      <c r="L1388" s="5">
        <v>54.461419999999997</v>
      </c>
      <c r="M1388" s="6">
        <f t="shared" si="91"/>
        <v>0.47684857517386292</v>
      </c>
    </row>
    <row r="1389" spans="1:13" x14ac:dyDescent="0.2">
      <c r="A1389" s="1" t="s">
        <v>12</v>
      </c>
      <c r="B1389" s="1" t="s">
        <v>96</v>
      </c>
      <c r="C1389" s="5">
        <v>0</v>
      </c>
      <c r="D1389" s="5">
        <v>0</v>
      </c>
      <c r="E1389" s="6" t="str">
        <f t="shared" si="88"/>
        <v/>
      </c>
      <c r="F1389" s="5">
        <v>0.59099999999999997</v>
      </c>
      <c r="G1389" s="5">
        <v>2.8689399999999998</v>
      </c>
      <c r="H1389" s="6">
        <f t="shared" si="89"/>
        <v>3.8543824027072757</v>
      </c>
      <c r="I1389" s="5">
        <v>0</v>
      </c>
      <c r="J1389" s="6" t="str">
        <f t="shared" si="90"/>
        <v/>
      </c>
      <c r="K1389" s="5">
        <v>5.4891300000000003</v>
      </c>
      <c r="L1389" s="5">
        <v>2.8689399999999998</v>
      </c>
      <c r="M1389" s="6">
        <f t="shared" si="91"/>
        <v>-0.47734158236368973</v>
      </c>
    </row>
    <row r="1390" spans="1:13" x14ac:dyDescent="0.2">
      <c r="A1390" s="1" t="s">
        <v>13</v>
      </c>
      <c r="B1390" s="1" t="s">
        <v>96</v>
      </c>
      <c r="C1390" s="5">
        <v>0</v>
      </c>
      <c r="D1390" s="5">
        <v>0</v>
      </c>
      <c r="E1390" s="6" t="str">
        <f t="shared" si="88"/>
        <v/>
      </c>
      <c r="F1390" s="5">
        <v>91.423630000000003</v>
      </c>
      <c r="G1390" s="5">
        <v>12.04266</v>
      </c>
      <c r="H1390" s="6">
        <f t="shared" si="89"/>
        <v>-0.86827628699494874</v>
      </c>
      <c r="I1390" s="5">
        <v>36.252020000000002</v>
      </c>
      <c r="J1390" s="6">
        <f t="shared" si="90"/>
        <v>-0.66780720081253397</v>
      </c>
      <c r="K1390" s="5">
        <v>232.82877999999999</v>
      </c>
      <c r="L1390" s="5">
        <v>206.53802999999999</v>
      </c>
      <c r="M1390" s="6">
        <f t="shared" si="91"/>
        <v>-0.11291881527704606</v>
      </c>
    </row>
    <row r="1391" spans="1:13" x14ac:dyDescent="0.2">
      <c r="A1391" s="1" t="s">
        <v>14</v>
      </c>
      <c r="B1391" s="1" t="s">
        <v>96</v>
      </c>
      <c r="C1391" s="5">
        <v>0</v>
      </c>
      <c r="D1391" s="5">
        <v>304.88812999999999</v>
      </c>
      <c r="E1391" s="6" t="str">
        <f t="shared" si="88"/>
        <v/>
      </c>
      <c r="F1391" s="5">
        <v>12336.20109</v>
      </c>
      <c r="G1391" s="5">
        <v>9880.5026500000004</v>
      </c>
      <c r="H1391" s="6">
        <f t="shared" si="89"/>
        <v>-0.1990643977091654</v>
      </c>
      <c r="I1391" s="5">
        <v>9961.9571400000004</v>
      </c>
      <c r="J1391" s="6">
        <f t="shared" si="90"/>
        <v>-8.1765549535379733E-3</v>
      </c>
      <c r="K1391" s="5">
        <v>66762.984379999994</v>
      </c>
      <c r="L1391" s="5">
        <v>46109.927259999997</v>
      </c>
      <c r="M1391" s="6">
        <f t="shared" si="91"/>
        <v>-0.30934892009092063</v>
      </c>
    </row>
    <row r="1392" spans="1:13" x14ac:dyDescent="0.2">
      <c r="A1392" s="1" t="s">
        <v>16</v>
      </c>
      <c r="B1392" s="1" t="s">
        <v>96</v>
      </c>
      <c r="C1392" s="5">
        <v>0</v>
      </c>
      <c r="D1392" s="5">
        <v>0</v>
      </c>
      <c r="E1392" s="6" t="str">
        <f t="shared" si="88"/>
        <v/>
      </c>
      <c r="F1392" s="5">
        <v>0</v>
      </c>
      <c r="G1392" s="5">
        <v>0.58364000000000005</v>
      </c>
      <c r="H1392" s="6" t="str">
        <f t="shared" si="89"/>
        <v/>
      </c>
      <c r="I1392" s="5">
        <v>0</v>
      </c>
      <c r="J1392" s="6" t="str">
        <f t="shared" si="90"/>
        <v/>
      </c>
      <c r="K1392" s="5">
        <v>0</v>
      </c>
      <c r="L1392" s="5">
        <v>0.58364000000000005</v>
      </c>
      <c r="M1392" s="6" t="str">
        <f t="shared" si="91"/>
        <v/>
      </c>
    </row>
    <row r="1393" spans="1:13" x14ac:dyDescent="0.2">
      <c r="A1393" s="1" t="s">
        <v>17</v>
      </c>
      <c r="B1393" s="1" t="s">
        <v>96</v>
      </c>
      <c r="C1393" s="5">
        <v>0</v>
      </c>
      <c r="D1393" s="5">
        <v>0</v>
      </c>
      <c r="E1393" s="6" t="str">
        <f t="shared" si="88"/>
        <v/>
      </c>
      <c r="F1393" s="5">
        <v>0.30299999999999999</v>
      </c>
      <c r="G1393" s="5">
        <v>21.429639999999999</v>
      </c>
      <c r="H1393" s="6">
        <f t="shared" si="89"/>
        <v>69.724884488448851</v>
      </c>
      <c r="I1393" s="5">
        <v>19.463850000000001</v>
      </c>
      <c r="J1393" s="6">
        <f t="shared" si="90"/>
        <v>0.10099697644607808</v>
      </c>
      <c r="K1393" s="5">
        <v>15.875080000000001</v>
      </c>
      <c r="L1393" s="5">
        <v>43.70917</v>
      </c>
      <c r="M1393" s="6">
        <f t="shared" si="91"/>
        <v>1.7533196683103327</v>
      </c>
    </row>
    <row r="1394" spans="1:13" x14ac:dyDescent="0.2">
      <c r="A1394" s="1" t="s">
        <v>18</v>
      </c>
      <c r="B1394" s="1" t="s">
        <v>96</v>
      </c>
      <c r="C1394" s="5">
        <v>0</v>
      </c>
      <c r="D1394" s="5">
        <v>0</v>
      </c>
      <c r="E1394" s="6" t="str">
        <f t="shared" si="88"/>
        <v/>
      </c>
      <c r="F1394" s="5">
        <v>129.55425</v>
      </c>
      <c r="G1394" s="5">
        <v>153.53299999999999</v>
      </c>
      <c r="H1394" s="6">
        <f t="shared" si="89"/>
        <v>0.18508655640397742</v>
      </c>
      <c r="I1394" s="5">
        <v>95.537689999999998</v>
      </c>
      <c r="J1394" s="6">
        <f t="shared" si="90"/>
        <v>0.60704115831144745</v>
      </c>
      <c r="K1394" s="5">
        <v>566.49081999999999</v>
      </c>
      <c r="L1394" s="5">
        <v>655.25805000000003</v>
      </c>
      <c r="M1394" s="6">
        <f t="shared" si="91"/>
        <v>0.15669667868580817</v>
      </c>
    </row>
    <row r="1395" spans="1:13" x14ac:dyDescent="0.2">
      <c r="A1395" s="1" t="s">
        <v>19</v>
      </c>
      <c r="B1395" s="1" t="s">
        <v>96</v>
      </c>
      <c r="C1395" s="5">
        <v>0</v>
      </c>
      <c r="D1395" s="5">
        <v>0</v>
      </c>
      <c r="E1395" s="6" t="str">
        <f t="shared" si="88"/>
        <v/>
      </c>
      <c r="F1395" s="5">
        <v>33.690530000000003</v>
      </c>
      <c r="G1395" s="5">
        <v>4.6679000000000004</v>
      </c>
      <c r="H1395" s="6">
        <f t="shared" si="89"/>
        <v>-0.86144771245807061</v>
      </c>
      <c r="I1395" s="5">
        <v>194.3194</v>
      </c>
      <c r="J1395" s="6">
        <f t="shared" si="90"/>
        <v>-0.97597820907227995</v>
      </c>
      <c r="K1395" s="5">
        <v>134.26088999999999</v>
      </c>
      <c r="L1395" s="5">
        <v>233.39535000000001</v>
      </c>
      <c r="M1395" s="6">
        <f t="shared" si="91"/>
        <v>0.73837183710014154</v>
      </c>
    </row>
    <row r="1396" spans="1:13" x14ac:dyDescent="0.2">
      <c r="A1396" s="1" t="s">
        <v>20</v>
      </c>
      <c r="B1396" s="1" t="s">
        <v>96</v>
      </c>
      <c r="C1396" s="5">
        <v>0</v>
      </c>
      <c r="D1396" s="5">
        <v>0</v>
      </c>
      <c r="E1396" s="6" t="str">
        <f t="shared" si="88"/>
        <v/>
      </c>
      <c r="F1396" s="5">
        <v>296.09536000000003</v>
      </c>
      <c r="G1396" s="5">
        <v>624.86567000000002</v>
      </c>
      <c r="H1396" s="6">
        <f t="shared" si="89"/>
        <v>1.1103527931001689</v>
      </c>
      <c r="I1396" s="5">
        <v>429.89164</v>
      </c>
      <c r="J1396" s="6">
        <f t="shared" si="90"/>
        <v>0.453542269396074</v>
      </c>
      <c r="K1396" s="5">
        <v>1776.42527</v>
      </c>
      <c r="L1396" s="5">
        <v>2109.1052</v>
      </c>
      <c r="M1396" s="6">
        <f t="shared" si="91"/>
        <v>0.18727493670476769</v>
      </c>
    </row>
    <row r="1397" spans="1:13" x14ac:dyDescent="0.2">
      <c r="A1397" s="1" t="s">
        <v>21</v>
      </c>
      <c r="B1397" s="1" t="s">
        <v>96</v>
      </c>
      <c r="C1397" s="5">
        <v>0</v>
      </c>
      <c r="D1397" s="5">
        <v>0</v>
      </c>
      <c r="E1397" s="6" t="str">
        <f t="shared" si="88"/>
        <v/>
      </c>
      <c r="F1397" s="5">
        <v>0</v>
      </c>
      <c r="G1397" s="5">
        <v>0</v>
      </c>
      <c r="H1397" s="6" t="str">
        <f t="shared" si="89"/>
        <v/>
      </c>
      <c r="I1397" s="5">
        <v>0</v>
      </c>
      <c r="J1397" s="6" t="str">
        <f t="shared" si="90"/>
        <v/>
      </c>
      <c r="K1397" s="5">
        <v>1.6993199999999999</v>
      </c>
      <c r="L1397" s="5">
        <v>9.5175599999999996</v>
      </c>
      <c r="M1397" s="6">
        <f t="shared" si="91"/>
        <v>4.60080502789351</v>
      </c>
    </row>
    <row r="1398" spans="1:13" x14ac:dyDescent="0.2">
      <c r="A1398" s="1" t="s">
        <v>22</v>
      </c>
      <c r="B1398" s="1" t="s">
        <v>96</v>
      </c>
      <c r="C1398" s="5">
        <v>0</v>
      </c>
      <c r="D1398" s="5">
        <v>6.1928099999999997</v>
      </c>
      <c r="E1398" s="6" t="str">
        <f t="shared" si="88"/>
        <v/>
      </c>
      <c r="F1398" s="5">
        <v>498.20197999999999</v>
      </c>
      <c r="G1398" s="5">
        <v>942.08184000000006</v>
      </c>
      <c r="H1398" s="6">
        <f t="shared" si="89"/>
        <v>0.89096366096337087</v>
      </c>
      <c r="I1398" s="5">
        <v>1153.27008</v>
      </c>
      <c r="J1398" s="6">
        <f t="shared" si="90"/>
        <v>-0.1831212338396917</v>
      </c>
      <c r="K1398" s="5">
        <v>2999.3245700000002</v>
      </c>
      <c r="L1398" s="5">
        <v>5178.1550900000002</v>
      </c>
      <c r="M1398" s="6">
        <f t="shared" si="91"/>
        <v>0.72644039321159548</v>
      </c>
    </row>
    <row r="1399" spans="1:13" x14ac:dyDescent="0.2">
      <c r="A1399" s="1" t="s">
        <v>23</v>
      </c>
      <c r="B1399" s="1" t="s">
        <v>96</v>
      </c>
      <c r="C1399" s="5">
        <v>0</v>
      </c>
      <c r="D1399" s="5">
        <v>0</v>
      </c>
      <c r="E1399" s="6" t="str">
        <f t="shared" si="88"/>
        <v/>
      </c>
      <c r="F1399" s="5">
        <v>42.108690000000003</v>
      </c>
      <c r="G1399" s="5">
        <v>174.03654</v>
      </c>
      <c r="H1399" s="6">
        <f t="shared" si="89"/>
        <v>3.1330314479030337</v>
      </c>
      <c r="I1399" s="5">
        <v>151.11920000000001</v>
      </c>
      <c r="J1399" s="6">
        <f t="shared" si="90"/>
        <v>0.15165074987162441</v>
      </c>
      <c r="K1399" s="5">
        <v>217.20525000000001</v>
      </c>
      <c r="L1399" s="5">
        <v>538.93584999999996</v>
      </c>
      <c r="M1399" s="6">
        <f t="shared" si="91"/>
        <v>1.4812284693855235</v>
      </c>
    </row>
    <row r="1400" spans="1:13" x14ac:dyDescent="0.2">
      <c r="A1400" s="1" t="s">
        <v>24</v>
      </c>
      <c r="B1400" s="1" t="s">
        <v>96</v>
      </c>
      <c r="C1400" s="5">
        <v>0</v>
      </c>
      <c r="D1400" s="5">
        <v>32.638199999999998</v>
      </c>
      <c r="E1400" s="6" t="str">
        <f t="shared" si="88"/>
        <v/>
      </c>
      <c r="F1400" s="5">
        <v>23.167369999999998</v>
      </c>
      <c r="G1400" s="5">
        <v>195.84181000000001</v>
      </c>
      <c r="H1400" s="6">
        <f t="shared" si="89"/>
        <v>7.4533466681802913</v>
      </c>
      <c r="I1400" s="5">
        <v>55.594729999999998</v>
      </c>
      <c r="J1400" s="6">
        <f t="shared" si="90"/>
        <v>2.5226686054595464</v>
      </c>
      <c r="K1400" s="5">
        <v>225.50912</v>
      </c>
      <c r="L1400" s="5">
        <v>577.03169000000003</v>
      </c>
      <c r="M1400" s="6">
        <f t="shared" si="91"/>
        <v>1.5587953604714526</v>
      </c>
    </row>
    <row r="1401" spans="1:13" x14ac:dyDescent="0.2">
      <c r="A1401" s="1" t="s">
        <v>25</v>
      </c>
      <c r="B1401" s="1" t="s">
        <v>96</v>
      </c>
      <c r="C1401" s="5">
        <v>0</v>
      </c>
      <c r="D1401" s="5">
        <v>10</v>
      </c>
      <c r="E1401" s="6" t="str">
        <f t="shared" si="88"/>
        <v/>
      </c>
      <c r="F1401" s="5">
        <v>1108.8875499999999</v>
      </c>
      <c r="G1401" s="5">
        <v>957.46379000000002</v>
      </c>
      <c r="H1401" s="6">
        <f t="shared" si="89"/>
        <v>-0.13655465786409082</v>
      </c>
      <c r="I1401" s="5">
        <v>827.90455999999995</v>
      </c>
      <c r="J1401" s="6">
        <f t="shared" si="90"/>
        <v>0.15649053799148072</v>
      </c>
      <c r="K1401" s="5">
        <v>4289.2837600000003</v>
      </c>
      <c r="L1401" s="5">
        <v>5650.5533100000002</v>
      </c>
      <c r="M1401" s="6">
        <f t="shared" si="91"/>
        <v>0.31736523535575079</v>
      </c>
    </row>
    <row r="1402" spans="1:13" x14ac:dyDescent="0.2">
      <c r="A1402" s="1" t="s">
        <v>26</v>
      </c>
      <c r="B1402" s="1" t="s">
        <v>96</v>
      </c>
      <c r="C1402" s="5">
        <v>0</v>
      </c>
      <c r="D1402" s="5">
        <v>0</v>
      </c>
      <c r="E1402" s="6" t="str">
        <f t="shared" si="88"/>
        <v/>
      </c>
      <c r="F1402" s="5">
        <v>0</v>
      </c>
      <c r="G1402" s="5">
        <v>0</v>
      </c>
      <c r="H1402" s="6" t="str">
        <f t="shared" si="89"/>
        <v/>
      </c>
      <c r="I1402" s="5">
        <v>0</v>
      </c>
      <c r="J1402" s="6" t="str">
        <f t="shared" si="90"/>
        <v/>
      </c>
      <c r="K1402" s="5">
        <v>33.878509999999999</v>
      </c>
      <c r="L1402" s="5">
        <v>0</v>
      </c>
      <c r="M1402" s="6">
        <f t="shared" si="91"/>
        <v>-1</v>
      </c>
    </row>
    <row r="1403" spans="1:13" x14ac:dyDescent="0.2">
      <c r="A1403" s="1" t="s">
        <v>27</v>
      </c>
      <c r="B1403" s="1" t="s">
        <v>96</v>
      </c>
      <c r="C1403" s="5">
        <v>0</v>
      </c>
      <c r="D1403" s="5">
        <v>0</v>
      </c>
      <c r="E1403" s="6" t="str">
        <f t="shared" si="88"/>
        <v/>
      </c>
      <c r="F1403" s="5">
        <v>5.7252000000000001</v>
      </c>
      <c r="G1403" s="5">
        <v>12.097490000000001</v>
      </c>
      <c r="H1403" s="6">
        <f t="shared" si="89"/>
        <v>1.1130248724935372</v>
      </c>
      <c r="I1403" s="5">
        <v>23.476150000000001</v>
      </c>
      <c r="J1403" s="6">
        <f t="shared" si="90"/>
        <v>-0.48469020686952502</v>
      </c>
      <c r="K1403" s="5">
        <v>20.367270000000001</v>
      </c>
      <c r="L1403" s="5">
        <v>47.210549999999998</v>
      </c>
      <c r="M1403" s="6">
        <f t="shared" si="91"/>
        <v>1.3179616119391548</v>
      </c>
    </row>
    <row r="1404" spans="1:13" x14ac:dyDescent="0.2">
      <c r="A1404" s="1" t="s">
        <v>28</v>
      </c>
      <c r="B1404" s="1" t="s">
        <v>96</v>
      </c>
      <c r="C1404" s="5">
        <v>0</v>
      </c>
      <c r="D1404" s="5">
        <v>0</v>
      </c>
      <c r="E1404" s="6" t="str">
        <f t="shared" si="88"/>
        <v/>
      </c>
      <c r="F1404" s="5">
        <v>0</v>
      </c>
      <c r="G1404" s="5">
        <v>1.4293400000000001</v>
      </c>
      <c r="H1404" s="6" t="str">
        <f t="shared" si="89"/>
        <v/>
      </c>
      <c r="I1404" s="5">
        <v>273.34791999999999</v>
      </c>
      <c r="J1404" s="6">
        <f t="shared" si="90"/>
        <v>-0.99477098636784944</v>
      </c>
      <c r="K1404" s="5">
        <v>13.08306</v>
      </c>
      <c r="L1404" s="5">
        <v>631.72688000000005</v>
      </c>
      <c r="M1404" s="6">
        <f t="shared" si="91"/>
        <v>47.285865844840586</v>
      </c>
    </row>
    <row r="1405" spans="1:13" x14ac:dyDescent="0.2">
      <c r="A1405" s="1" t="s">
        <v>29</v>
      </c>
      <c r="B1405" s="1" t="s">
        <v>96</v>
      </c>
      <c r="C1405" s="5">
        <v>0</v>
      </c>
      <c r="D1405" s="5">
        <v>0</v>
      </c>
      <c r="E1405" s="6" t="str">
        <f t="shared" si="88"/>
        <v/>
      </c>
      <c r="F1405" s="5">
        <v>0</v>
      </c>
      <c r="G1405" s="5">
        <v>0</v>
      </c>
      <c r="H1405" s="6" t="str">
        <f t="shared" si="89"/>
        <v/>
      </c>
      <c r="I1405" s="5">
        <v>0</v>
      </c>
      <c r="J1405" s="6" t="str">
        <f t="shared" si="90"/>
        <v/>
      </c>
      <c r="K1405" s="5">
        <v>2.472</v>
      </c>
      <c r="L1405" s="5">
        <v>15</v>
      </c>
      <c r="M1405" s="6">
        <f t="shared" si="91"/>
        <v>5.0679611650485441</v>
      </c>
    </row>
    <row r="1406" spans="1:13" x14ac:dyDescent="0.2">
      <c r="A1406" s="1" t="s">
        <v>30</v>
      </c>
      <c r="B1406" s="1" t="s">
        <v>96</v>
      </c>
      <c r="C1406" s="5">
        <v>0</v>
      </c>
      <c r="D1406" s="5">
        <v>0</v>
      </c>
      <c r="E1406" s="6" t="str">
        <f t="shared" si="88"/>
        <v/>
      </c>
      <c r="F1406" s="5">
        <v>0</v>
      </c>
      <c r="G1406" s="5">
        <v>65.93947</v>
      </c>
      <c r="H1406" s="6" t="str">
        <f t="shared" si="89"/>
        <v/>
      </c>
      <c r="I1406" s="5">
        <v>54.175539999999998</v>
      </c>
      <c r="J1406" s="6">
        <f t="shared" si="90"/>
        <v>0.21714467451547326</v>
      </c>
      <c r="K1406" s="5">
        <v>0.15090999999999999</v>
      </c>
      <c r="L1406" s="5">
        <v>187.44374999999999</v>
      </c>
      <c r="M1406" s="6">
        <f t="shared" si="91"/>
        <v>1241.0896560864091</v>
      </c>
    </row>
    <row r="1407" spans="1:13" x14ac:dyDescent="0.2">
      <c r="A1407" s="1" t="s">
        <v>31</v>
      </c>
      <c r="B1407" s="1" t="s">
        <v>96</v>
      </c>
      <c r="C1407" s="5">
        <v>0</v>
      </c>
      <c r="D1407" s="5">
        <v>0</v>
      </c>
      <c r="E1407" s="6" t="str">
        <f t="shared" si="88"/>
        <v/>
      </c>
      <c r="F1407" s="5">
        <v>112.6738</v>
      </c>
      <c r="G1407" s="5">
        <v>99.154070000000004</v>
      </c>
      <c r="H1407" s="6">
        <f t="shared" si="89"/>
        <v>-0.11999000654988112</v>
      </c>
      <c r="I1407" s="5">
        <v>34.381779999999999</v>
      </c>
      <c r="J1407" s="6">
        <f t="shared" si="90"/>
        <v>1.8839132238063301</v>
      </c>
      <c r="K1407" s="5">
        <v>702.33141999999998</v>
      </c>
      <c r="L1407" s="5">
        <v>518.25842999999998</v>
      </c>
      <c r="M1407" s="6">
        <f t="shared" si="91"/>
        <v>-0.26208850231988767</v>
      </c>
    </row>
    <row r="1408" spans="1:13" x14ac:dyDescent="0.2">
      <c r="A1408" s="1" t="s">
        <v>32</v>
      </c>
      <c r="B1408" s="1" t="s">
        <v>96</v>
      </c>
      <c r="C1408" s="5">
        <v>0</v>
      </c>
      <c r="D1408" s="5">
        <v>0</v>
      </c>
      <c r="E1408" s="6" t="str">
        <f t="shared" si="88"/>
        <v/>
      </c>
      <c r="F1408" s="5">
        <v>0</v>
      </c>
      <c r="G1408" s="5">
        <v>5.3628400000000003</v>
      </c>
      <c r="H1408" s="6" t="str">
        <f t="shared" si="89"/>
        <v/>
      </c>
      <c r="I1408" s="5">
        <v>0.90720000000000001</v>
      </c>
      <c r="J1408" s="6">
        <f t="shared" si="90"/>
        <v>4.9114197530864203</v>
      </c>
      <c r="K1408" s="5">
        <v>5.5771899999999999</v>
      </c>
      <c r="L1408" s="5">
        <v>7.3890399999999996</v>
      </c>
      <c r="M1408" s="6">
        <f t="shared" si="91"/>
        <v>0.32486789942605498</v>
      </c>
    </row>
    <row r="1409" spans="1:13" x14ac:dyDescent="0.2">
      <c r="A1409" s="2" t="s">
        <v>33</v>
      </c>
      <c r="B1409" s="2" t="s">
        <v>96</v>
      </c>
      <c r="C1409" s="7">
        <v>0</v>
      </c>
      <c r="D1409" s="7">
        <v>356.56114000000002</v>
      </c>
      <c r="E1409" s="8" t="str">
        <f t="shared" si="88"/>
        <v/>
      </c>
      <c r="F1409" s="7">
        <v>15015.790800000001</v>
      </c>
      <c r="G1409" s="7">
        <v>13632.07524</v>
      </c>
      <c r="H1409" s="8">
        <f t="shared" si="89"/>
        <v>-9.2150695120233106E-2</v>
      </c>
      <c r="I1409" s="7">
        <v>13738.421319999999</v>
      </c>
      <c r="J1409" s="8">
        <f t="shared" si="90"/>
        <v>-7.7407787636548653E-3</v>
      </c>
      <c r="K1409" s="7">
        <v>79539.053490000006</v>
      </c>
      <c r="L1409" s="7">
        <v>64147.11004</v>
      </c>
      <c r="M1409" s="8">
        <f t="shared" si="91"/>
        <v>-0.19351428983166297</v>
      </c>
    </row>
    <row r="1410" spans="1:13" x14ac:dyDescent="0.2">
      <c r="A1410" s="1" t="s">
        <v>7</v>
      </c>
      <c r="B1410" s="1" t="s">
        <v>97</v>
      </c>
      <c r="C1410" s="5">
        <v>0</v>
      </c>
      <c r="D1410" s="5">
        <v>2266</v>
      </c>
      <c r="E1410" s="6" t="str">
        <f t="shared" si="88"/>
        <v/>
      </c>
      <c r="F1410" s="5">
        <v>3741.98702</v>
      </c>
      <c r="G1410" s="5">
        <v>9864.7368100000003</v>
      </c>
      <c r="H1410" s="6">
        <f t="shared" si="89"/>
        <v>1.6362295639390005</v>
      </c>
      <c r="I1410" s="5">
        <v>4284.1000000000004</v>
      </c>
      <c r="J1410" s="6">
        <f t="shared" si="90"/>
        <v>1.3026392497840851</v>
      </c>
      <c r="K1410" s="5">
        <v>30417.470819999999</v>
      </c>
      <c r="L1410" s="5">
        <v>39922.417520000003</v>
      </c>
      <c r="M1410" s="6">
        <f t="shared" si="91"/>
        <v>0.31248313695267327</v>
      </c>
    </row>
    <row r="1411" spans="1:13" x14ac:dyDescent="0.2">
      <c r="A1411" s="1" t="s">
        <v>9</v>
      </c>
      <c r="B1411" s="1" t="s">
        <v>97</v>
      </c>
      <c r="C1411" s="5">
        <v>0</v>
      </c>
      <c r="D1411" s="5">
        <v>0</v>
      </c>
      <c r="E1411" s="6" t="str">
        <f t="shared" si="88"/>
        <v/>
      </c>
      <c r="F1411" s="5">
        <v>0</v>
      </c>
      <c r="G1411" s="5">
        <v>0</v>
      </c>
      <c r="H1411" s="6" t="str">
        <f t="shared" si="89"/>
        <v/>
      </c>
      <c r="I1411" s="5">
        <v>0</v>
      </c>
      <c r="J1411" s="6" t="str">
        <f t="shared" si="90"/>
        <v/>
      </c>
      <c r="K1411" s="5">
        <v>3.67631</v>
      </c>
      <c r="L1411" s="5">
        <v>5.4548699999999997</v>
      </c>
      <c r="M1411" s="6">
        <f t="shared" si="91"/>
        <v>0.48378945192325995</v>
      </c>
    </row>
    <row r="1412" spans="1:13" x14ac:dyDescent="0.2">
      <c r="A1412" s="1" t="s">
        <v>10</v>
      </c>
      <c r="B1412" s="1" t="s">
        <v>97</v>
      </c>
      <c r="C1412" s="5">
        <v>0</v>
      </c>
      <c r="D1412" s="5">
        <v>0</v>
      </c>
      <c r="E1412" s="6" t="str">
        <f t="shared" si="88"/>
        <v/>
      </c>
      <c r="F1412" s="5">
        <v>3269.3227700000002</v>
      </c>
      <c r="G1412" s="5">
        <v>1795.9436800000001</v>
      </c>
      <c r="H1412" s="6">
        <f t="shared" si="89"/>
        <v>-0.45066798039032407</v>
      </c>
      <c r="I1412" s="5">
        <v>1284.6985199999999</v>
      </c>
      <c r="J1412" s="6">
        <f t="shared" si="90"/>
        <v>0.39794952048360743</v>
      </c>
      <c r="K1412" s="5">
        <v>15716.14278</v>
      </c>
      <c r="L1412" s="5">
        <v>9700.3896199999999</v>
      </c>
      <c r="M1412" s="6">
        <f t="shared" si="91"/>
        <v>-0.38277542042030244</v>
      </c>
    </row>
    <row r="1413" spans="1:13" x14ac:dyDescent="0.2">
      <c r="A1413" s="1" t="s">
        <v>11</v>
      </c>
      <c r="B1413" s="1" t="s">
        <v>97</v>
      </c>
      <c r="C1413" s="5">
        <v>0</v>
      </c>
      <c r="D1413" s="5">
        <v>0</v>
      </c>
      <c r="E1413" s="6" t="str">
        <f t="shared" si="88"/>
        <v/>
      </c>
      <c r="F1413" s="5">
        <v>213.495</v>
      </c>
      <c r="G1413" s="5">
        <v>0</v>
      </c>
      <c r="H1413" s="6">
        <f t="shared" si="89"/>
        <v>-1</v>
      </c>
      <c r="I1413" s="5">
        <v>0</v>
      </c>
      <c r="J1413" s="6" t="str">
        <f t="shared" si="90"/>
        <v/>
      </c>
      <c r="K1413" s="5">
        <v>541.70399999999995</v>
      </c>
      <c r="L1413" s="5">
        <v>57.456000000000003</v>
      </c>
      <c r="M1413" s="6">
        <f t="shared" si="91"/>
        <v>-0.89393469496256261</v>
      </c>
    </row>
    <row r="1414" spans="1:13" x14ac:dyDescent="0.2">
      <c r="A1414" s="1" t="s">
        <v>12</v>
      </c>
      <c r="B1414" s="1" t="s">
        <v>97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6.1955999999999998</v>
      </c>
      <c r="L1414" s="5">
        <v>0</v>
      </c>
      <c r="M1414" s="6">
        <f t="shared" si="91"/>
        <v>-1</v>
      </c>
    </row>
    <row r="1415" spans="1:13" x14ac:dyDescent="0.2">
      <c r="A1415" s="1" t="s">
        <v>13</v>
      </c>
      <c r="B1415" s="1" t="s">
        <v>97</v>
      </c>
      <c r="C1415" s="5">
        <v>0</v>
      </c>
      <c r="D1415" s="5">
        <v>0</v>
      </c>
      <c r="E1415" s="6" t="str">
        <f t="shared" si="88"/>
        <v/>
      </c>
      <c r="F1415" s="5">
        <v>38.908529999999999</v>
      </c>
      <c r="G1415" s="5">
        <v>0</v>
      </c>
      <c r="H1415" s="6">
        <f t="shared" si="89"/>
        <v>-1</v>
      </c>
      <c r="I1415" s="5">
        <v>0</v>
      </c>
      <c r="J1415" s="6" t="str">
        <f t="shared" si="90"/>
        <v/>
      </c>
      <c r="K1415" s="5">
        <v>138.81392</v>
      </c>
      <c r="L1415" s="5">
        <v>159.37674000000001</v>
      </c>
      <c r="M1415" s="6">
        <f t="shared" si="91"/>
        <v>0.14813226223998299</v>
      </c>
    </row>
    <row r="1416" spans="1:13" x14ac:dyDescent="0.2">
      <c r="A1416" s="1" t="s">
        <v>14</v>
      </c>
      <c r="B1416" s="1" t="s">
        <v>97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5.0167000000000002</v>
      </c>
      <c r="L1416" s="5">
        <v>8.8284000000000002</v>
      </c>
      <c r="M1416" s="6">
        <f t="shared" si="91"/>
        <v>0.75980226045009669</v>
      </c>
    </row>
    <row r="1417" spans="1:13" x14ac:dyDescent="0.2">
      <c r="A1417" s="1" t="s">
        <v>16</v>
      </c>
      <c r="B1417" s="1" t="s">
        <v>97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0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0</v>
      </c>
      <c r="L1417" s="5">
        <v>0</v>
      </c>
      <c r="M1417" s="6" t="str">
        <f t="shared" si="91"/>
        <v/>
      </c>
    </row>
    <row r="1418" spans="1:13" x14ac:dyDescent="0.2">
      <c r="A1418" s="1" t="s">
        <v>17</v>
      </c>
      <c r="B1418" s="1" t="s">
        <v>97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5.8170900000000003</v>
      </c>
      <c r="J1418" s="6">
        <f t="shared" si="90"/>
        <v>-1</v>
      </c>
      <c r="K1418" s="5">
        <v>0.13600000000000001</v>
      </c>
      <c r="L1418" s="5">
        <v>2668.8780999999999</v>
      </c>
      <c r="M1418" s="6">
        <f t="shared" si="91"/>
        <v>19623.103676470586</v>
      </c>
    </row>
    <row r="1419" spans="1:13" x14ac:dyDescent="0.2">
      <c r="A1419" s="1" t="s">
        <v>18</v>
      </c>
      <c r="B1419" s="1" t="s">
        <v>97</v>
      </c>
      <c r="C1419" s="5">
        <v>0</v>
      </c>
      <c r="D1419" s="5">
        <v>0</v>
      </c>
      <c r="E1419" s="6" t="str">
        <f t="shared" si="88"/>
        <v/>
      </c>
      <c r="F1419" s="5">
        <v>38.958260000000003</v>
      </c>
      <c r="G1419" s="5">
        <v>62.277889999999999</v>
      </c>
      <c r="H1419" s="6">
        <f t="shared" si="89"/>
        <v>0.59857986470648306</v>
      </c>
      <c r="I1419" s="5">
        <v>123.70296</v>
      </c>
      <c r="J1419" s="6">
        <f t="shared" si="90"/>
        <v>-0.49655295233032426</v>
      </c>
      <c r="K1419" s="5">
        <v>412.24763000000002</v>
      </c>
      <c r="L1419" s="5">
        <v>386.65755000000001</v>
      </c>
      <c r="M1419" s="6">
        <f t="shared" si="91"/>
        <v>-6.2074535152573218E-2</v>
      </c>
    </row>
    <row r="1420" spans="1:13" x14ac:dyDescent="0.2">
      <c r="A1420" s="1" t="s">
        <v>19</v>
      </c>
      <c r="B1420" s="1" t="s">
        <v>97</v>
      </c>
      <c r="C1420" s="5">
        <v>0</v>
      </c>
      <c r="D1420" s="5">
        <v>0</v>
      </c>
      <c r="E1420" s="6" t="str">
        <f t="shared" si="88"/>
        <v/>
      </c>
      <c r="F1420" s="5">
        <v>0.27900000000000003</v>
      </c>
      <c r="G1420" s="5">
        <v>0</v>
      </c>
      <c r="H1420" s="6">
        <f t="shared" si="89"/>
        <v>-1</v>
      </c>
      <c r="I1420" s="5">
        <v>13.15</v>
      </c>
      <c r="J1420" s="6">
        <f t="shared" si="90"/>
        <v>-1</v>
      </c>
      <c r="K1420" s="5">
        <v>1.9337899999999999</v>
      </c>
      <c r="L1420" s="5">
        <v>63.670969999999997</v>
      </c>
      <c r="M1420" s="6">
        <f t="shared" si="91"/>
        <v>31.925483118642667</v>
      </c>
    </row>
    <row r="1421" spans="1:13" x14ac:dyDescent="0.2">
      <c r="A1421" s="1" t="s">
        <v>20</v>
      </c>
      <c r="B1421" s="1" t="s">
        <v>97</v>
      </c>
      <c r="C1421" s="5">
        <v>0</v>
      </c>
      <c r="D1421" s="5">
        <v>0</v>
      </c>
      <c r="E1421" s="6" t="str">
        <f t="shared" si="88"/>
        <v/>
      </c>
      <c r="F1421" s="5">
        <v>33.521999999999998</v>
      </c>
      <c r="G1421" s="5">
        <v>99.231939999999994</v>
      </c>
      <c r="H1421" s="6">
        <f t="shared" si="89"/>
        <v>1.960203448481594</v>
      </c>
      <c r="I1421" s="5">
        <v>72.335989999999995</v>
      </c>
      <c r="J1421" s="6">
        <f t="shared" si="90"/>
        <v>0.3718197539012047</v>
      </c>
      <c r="K1421" s="5">
        <v>369.88236999999998</v>
      </c>
      <c r="L1421" s="5">
        <v>1496.2919999999999</v>
      </c>
      <c r="M1421" s="6">
        <f t="shared" si="91"/>
        <v>3.0453185157216334</v>
      </c>
    </row>
    <row r="1422" spans="1:13" x14ac:dyDescent="0.2">
      <c r="A1422" s="1" t="s">
        <v>21</v>
      </c>
      <c r="B1422" s="1" t="s">
        <v>97</v>
      </c>
      <c r="C1422" s="5">
        <v>0</v>
      </c>
      <c r="D1422" s="5">
        <v>0</v>
      </c>
      <c r="E1422" s="6" t="str">
        <f t="shared" si="88"/>
        <v/>
      </c>
      <c r="F1422" s="5">
        <v>46.341050000000003</v>
      </c>
      <c r="G1422" s="5">
        <v>36.801499999999997</v>
      </c>
      <c r="H1422" s="6">
        <f t="shared" si="89"/>
        <v>-0.20585528381424256</v>
      </c>
      <c r="I1422" s="5">
        <v>0</v>
      </c>
      <c r="J1422" s="6" t="str">
        <f t="shared" si="90"/>
        <v/>
      </c>
      <c r="K1422" s="5">
        <v>427.50945000000002</v>
      </c>
      <c r="L1422" s="5">
        <v>277.60307999999998</v>
      </c>
      <c r="M1422" s="6">
        <f t="shared" si="91"/>
        <v>-0.35065042421869275</v>
      </c>
    </row>
    <row r="1423" spans="1:13" x14ac:dyDescent="0.2">
      <c r="A1423" s="1" t="s">
        <v>22</v>
      </c>
      <c r="B1423" s="1" t="s">
        <v>97</v>
      </c>
      <c r="C1423" s="5">
        <v>0</v>
      </c>
      <c r="D1423" s="5">
        <v>0</v>
      </c>
      <c r="E1423" s="6" t="str">
        <f t="shared" si="88"/>
        <v/>
      </c>
      <c r="F1423" s="5">
        <v>37.526679999999999</v>
      </c>
      <c r="G1423" s="5">
        <v>125.70904</v>
      </c>
      <c r="H1423" s="6">
        <f t="shared" si="89"/>
        <v>2.3498577545362394</v>
      </c>
      <c r="I1423" s="5">
        <v>47.232280000000003</v>
      </c>
      <c r="J1423" s="6">
        <f t="shared" si="90"/>
        <v>1.6615069185734841</v>
      </c>
      <c r="K1423" s="5">
        <v>44.117199999999997</v>
      </c>
      <c r="L1423" s="5">
        <v>239.76410999999999</v>
      </c>
      <c r="M1423" s="6">
        <f t="shared" si="91"/>
        <v>4.4347082317100819</v>
      </c>
    </row>
    <row r="1424" spans="1:13" x14ac:dyDescent="0.2">
      <c r="A1424" s="1" t="s">
        <v>23</v>
      </c>
      <c r="B1424" s="1" t="s">
        <v>97</v>
      </c>
      <c r="C1424" s="5">
        <v>0</v>
      </c>
      <c r="D1424" s="5">
        <v>0</v>
      </c>
      <c r="E1424" s="6" t="str">
        <f t="shared" si="88"/>
        <v/>
      </c>
      <c r="F1424" s="5">
        <v>61.757350000000002</v>
      </c>
      <c r="G1424" s="5">
        <v>129.02421000000001</v>
      </c>
      <c r="H1424" s="6">
        <f t="shared" si="89"/>
        <v>1.0892122152262038</v>
      </c>
      <c r="I1424" s="5">
        <v>94.013329999999996</v>
      </c>
      <c r="J1424" s="6">
        <f t="shared" si="90"/>
        <v>0.3724033602468928</v>
      </c>
      <c r="K1424" s="5">
        <v>464.76217000000003</v>
      </c>
      <c r="L1424" s="5">
        <v>619.26841000000002</v>
      </c>
      <c r="M1424" s="6">
        <f t="shared" si="91"/>
        <v>0.33244151519474996</v>
      </c>
    </row>
    <row r="1425" spans="1:13" x14ac:dyDescent="0.2">
      <c r="A1425" s="1" t="s">
        <v>24</v>
      </c>
      <c r="B1425" s="1" t="s">
        <v>97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23.131440000000001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25.310199999999998</v>
      </c>
      <c r="L1425" s="5">
        <v>139.14201</v>
      </c>
      <c r="M1425" s="6">
        <f t="shared" si="91"/>
        <v>4.4974678192981488</v>
      </c>
    </row>
    <row r="1426" spans="1:13" x14ac:dyDescent="0.2">
      <c r="A1426" s="1" t="s">
        <v>25</v>
      </c>
      <c r="B1426" s="1" t="s">
        <v>97</v>
      </c>
      <c r="C1426" s="5">
        <v>0</v>
      </c>
      <c r="D1426" s="5">
        <v>0</v>
      </c>
      <c r="E1426" s="6" t="str">
        <f t="shared" si="88"/>
        <v/>
      </c>
      <c r="F1426" s="5">
        <v>11.28</v>
      </c>
      <c r="G1426" s="5">
        <v>0</v>
      </c>
      <c r="H1426" s="6">
        <f t="shared" si="89"/>
        <v>-1</v>
      </c>
      <c r="I1426" s="5">
        <v>55.948680000000003</v>
      </c>
      <c r="J1426" s="6">
        <f t="shared" si="90"/>
        <v>-1</v>
      </c>
      <c r="K1426" s="5">
        <v>66.698989999999995</v>
      </c>
      <c r="L1426" s="5">
        <v>98.630049999999997</v>
      </c>
      <c r="M1426" s="6">
        <f t="shared" si="91"/>
        <v>0.47873378592389493</v>
      </c>
    </row>
    <row r="1427" spans="1:13" x14ac:dyDescent="0.2">
      <c r="A1427" s="1" t="s">
        <v>26</v>
      </c>
      <c r="B1427" s="1" t="s">
        <v>97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0</v>
      </c>
      <c r="M1427" s="6" t="str">
        <f t="shared" si="91"/>
        <v/>
      </c>
    </row>
    <row r="1428" spans="1:13" x14ac:dyDescent="0.2">
      <c r="A1428" s="1" t="s">
        <v>27</v>
      </c>
      <c r="B1428" s="1" t="s">
        <v>97</v>
      </c>
      <c r="C1428" s="5">
        <v>0</v>
      </c>
      <c r="D1428" s="5">
        <v>0</v>
      </c>
      <c r="E1428" s="6" t="str">
        <f t="shared" si="88"/>
        <v/>
      </c>
      <c r="F1428" s="5">
        <v>81.317350000000005</v>
      </c>
      <c r="G1428" s="5">
        <v>78.454980000000006</v>
      </c>
      <c r="H1428" s="6">
        <f t="shared" si="89"/>
        <v>-3.5199991145800968E-2</v>
      </c>
      <c r="I1428" s="5">
        <v>45.665399999999998</v>
      </c>
      <c r="J1428" s="6">
        <f t="shared" si="90"/>
        <v>0.71803991643563858</v>
      </c>
      <c r="K1428" s="5">
        <v>343.18941000000001</v>
      </c>
      <c r="L1428" s="5">
        <v>355.32323000000002</v>
      </c>
      <c r="M1428" s="6">
        <f t="shared" si="91"/>
        <v>3.535604434880435E-2</v>
      </c>
    </row>
    <row r="1429" spans="1:13" x14ac:dyDescent="0.2">
      <c r="A1429" s="1" t="s">
        <v>28</v>
      </c>
      <c r="B1429" s="1" t="s">
        <v>97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10.8</v>
      </c>
      <c r="H1429" s="6" t="str">
        <f t="shared" si="89"/>
        <v/>
      </c>
      <c r="I1429" s="5">
        <v>7.31</v>
      </c>
      <c r="J1429" s="6">
        <f t="shared" si="90"/>
        <v>0.47742818057455549</v>
      </c>
      <c r="K1429" s="5">
        <v>149.52000000000001</v>
      </c>
      <c r="L1429" s="5">
        <v>31.31</v>
      </c>
      <c r="M1429" s="6">
        <f t="shared" si="91"/>
        <v>-0.79059657570893527</v>
      </c>
    </row>
    <row r="1430" spans="1:13" x14ac:dyDescent="0.2">
      <c r="A1430" s="1" t="s">
        <v>30</v>
      </c>
      <c r="B1430" s="1" t="s">
        <v>97</v>
      </c>
      <c r="C1430" s="5">
        <v>0</v>
      </c>
      <c r="D1430" s="5">
        <v>0</v>
      </c>
      <c r="E1430" s="6" t="str">
        <f t="shared" si="88"/>
        <v/>
      </c>
      <c r="F1430" s="5">
        <v>1504.2134900000001</v>
      </c>
      <c r="G1430" s="5">
        <v>1122.48866</v>
      </c>
      <c r="H1430" s="6">
        <f t="shared" si="89"/>
        <v>-0.25377038069243751</v>
      </c>
      <c r="I1430" s="5">
        <v>1777.6306300000001</v>
      </c>
      <c r="J1430" s="6">
        <f t="shared" si="90"/>
        <v>-0.36854786306196807</v>
      </c>
      <c r="K1430" s="5">
        <v>7940.6721600000001</v>
      </c>
      <c r="L1430" s="5">
        <v>6410.56621</v>
      </c>
      <c r="M1430" s="6">
        <f t="shared" si="91"/>
        <v>-0.19269224558944642</v>
      </c>
    </row>
    <row r="1431" spans="1:13" x14ac:dyDescent="0.2">
      <c r="A1431" s="1" t="s">
        <v>31</v>
      </c>
      <c r="B1431" s="1" t="s">
        <v>97</v>
      </c>
      <c r="C1431" s="5">
        <v>0</v>
      </c>
      <c r="D1431" s="5">
        <v>0</v>
      </c>
      <c r="E1431" s="6" t="str">
        <f t="shared" ref="E1431:E1492" si="92">IF(C1431=0,"",(D1431/C1431-1))</f>
        <v/>
      </c>
      <c r="F1431" s="5">
        <v>212.04362</v>
      </c>
      <c r="G1431" s="5">
        <v>242.72991999999999</v>
      </c>
      <c r="H1431" s="6">
        <f t="shared" ref="H1431:H1492" si="93">IF(F1431=0,"",(G1431/F1431-1))</f>
        <v>0.14471692192389463</v>
      </c>
      <c r="I1431" s="5">
        <v>560.93367999999998</v>
      </c>
      <c r="J1431" s="6">
        <f t="shared" ref="J1431:J1492" si="94">IF(I1431=0,"",(G1431/I1431-1))</f>
        <v>-0.56727519017934525</v>
      </c>
      <c r="K1431" s="5">
        <v>1063.45325</v>
      </c>
      <c r="L1431" s="5">
        <v>5223.1468299999997</v>
      </c>
      <c r="M1431" s="6">
        <f t="shared" ref="M1431:M1492" si="95">IF(K1431=0,"",(L1431/K1431-1))</f>
        <v>3.9114964198003062</v>
      </c>
    </row>
    <row r="1432" spans="1:13" x14ac:dyDescent="0.2">
      <c r="A1432" s="2" t="s">
        <v>33</v>
      </c>
      <c r="B1432" s="2" t="s">
        <v>97</v>
      </c>
      <c r="C1432" s="7">
        <v>0</v>
      </c>
      <c r="D1432" s="7">
        <v>2266</v>
      </c>
      <c r="E1432" s="8" t="str">
        <f t="shared" si="92"/>
        <v/>
      </c>
      <c r="F1432" s="7">
        <v>9290.9521199999999</v>
      </c>
      <c r="G1432" s="7">
        <v>13591.33007</v>
      </c>
      <c r="H1432" s="8">
        <f t="shared" si="93"/>
        <v>0.46285653983114061</v>
      </c>
      <c r="I1432" s="7">
        <v>8372.5385600000009</v>
      </c>
      <c r="J1432" s="8">
        <f t="shared" si="94"/>
        <v>0.62332248130010393</v>
      </c>
      <c r="K1432" s="7">
        <v>58697.238259999998</v>
      </c>
      <c r="L1432" s="7">
        <v>67864.175700000007</v>
      </c>
      <c r="M1432" s="8">
        <f t="shared" si="95"/>
        <v>0.15617323253600057</v>
      </c>
    </row>
    <row r="1433" spans="1:13" x14ac:dyDescent="0.2">
      <c r="A1433" s="1" t="s">
        <v>7</v>
      </c>
      <c r="B1433" s="1" t="s">
        <v>98</v>
      </c>
      <c r="C1433" s="5">
        <v>0</v>
      </c>
      <c r="D1433" s="5">
        <v>0.14471999999999999</v>
      </c>
      <c r="E1433" s="6" t="str">
        <f t="shared" si="92"/>
        <v/>
      </c>
      <c r="F1433" s="5">
        <v>15.287000000000001</v>
      </c>
      <c r="G1433" s="5">
        <v>42.876420000000003</v>
      </c>
      <c r="H1433" s="6">
        <f t="shared" si="93"/>
        <v>1.8047635245633544</v>
      </c>
      <c r="I1433" s="5">
        <v>42.501179999999998</v>
      </c>
      <c r="J1433" s="6">
        <f t="shared" si="94"/>
        <v>8.8289313379064094E-3</v>
      </c>
      <c r="K1433" s="5">
        <v>1327.2482399999999</v>
      </c>
      <c r="L1433" s="5">
        <v>434.09163000000001</v>
      </c>
      <c r="M1433" s="6">
        <f t="shared" si="95"/>
        <v>-0.67293862827047324</v>
      </c>
    </row>
    <row r="1434" spans="1:13" x14ac:dyDescent="0.2">
      <c r="A1434" s="1" t="s">
        <v>9</v>
      </c>
      <c r="B1434" s="1" t="s">
        <v>98</v>
      </c>
      <c r="C1434" s="5">
        <v>0</v>
      </c>
      <c r="D1434" s="5">
        <v>13.132</v>
      </c>
      <c r="E1434" s="6" t="str">
        <f t="shared" si="92"/>
        <v/>
      </c>
      <c r="F1434" s="5">
        <v>383.67088000000001</v>
      </c>
      <c r="G1434" s="5">
        <v>187.81370999999999</v>
      </c>
      <c r="H1434" s="6">
        <f t="shared" si="93"/>
        <v>-0.51048223936098569</v>
      </c>
      <c r="I1434" s="5">
        <v>230.55959999999999</v>
      </c>
      <c r="J1434" s="6">
        <f t="shared" si="94"/>
        <v>-0.18540060791222746</v>
      </c>
      <c r="K1434" s="5">
        <v>1107.36771</v>
      </c>
      <c r="L1434" s="5">
        <v>1084.0341599999999</v>
      </c>
      <c r="M1434" s="6">
        <f t="shared" si="95"/>
        <v>-2.1071185107971124E-2</v>
      </c>
    </row>
    <row r="1435" spans="1:13" x14ac:dyDescent="0.2">
      <c r="A1435" s="1" t="s">
        <v>10</v>
      </c>
      <c r="B1435" s="1" t="s">
        <v>98</v>
      </c>
      <c r="C1435" s="5">
        <v>0</v>
      </c>
      <c r="D1435" s="5">
        <v>7.9716399999999998</v>
      </c>
      <c r="E1435" s="6" t="str">
        <f t="shared" si="92"/>
        <v/>
      </c>
      <c r="F1435" s="5">
        <v>91.456159999999997</v>
      </c>
      <c r="G1435" s="5">
        <v>62.23854</v>
      </c>
      <c r="H1435" s="6">
        <f t="shared" si="93"/>
        <v>-0.31947131827970909</v>
      </c>
      <c r="I1435" s="5">
        <v>117.6895</v>
      </c>
      <c r="J1435" s="6">
        <f t="shared" si="94"/>
        <v>-0.47116318787997225</v>
      </c>
      <c r="K1435" s="5">
        <v>903.30241999999998</v>
      </c>
      <c r="L1435" s="5">
        <v>347.60237000000001</v>
      </c>
      <c r="M1435" s="6">
        <f t="shared" si="95"/>
        <v>-0.61518715957829495</v>
      </c>
    </row>
    <row r="1436" spans="1:13" x14ac:dyDescent="0.2">
      <c r="A1436" s="1" t="s">
        <v>11</v>
      </c>
      <c r="B1436" s="1" t="s">
        <v>98</v>
      </c>
      <c r="C1436" s="5">
        <v>0</v>
      </c>
      <c r="D1436" s="5">
        <v>0</v>
      </c>
      <c r="E1436" s="6" t="str">
        <f t="shared" si="92"/>
        <v/>
      </c>
      <c r="F1436" s="5">
        <v>65.070239999999998</v>
      </c>
      <c r="G1436" s="5">
        <v>58.878230000000002</v>
      </c>
      <c r="H1436" s="6">
        <f t="shared" si="93"/>
        <v>-9.515886217724101E-2</v>
      </c>
      <c r="I1436" s="5">
        <v>1.1160000000000001</v>
      </c>
      <c r="J1436" s="6">
        <f t="shared" si="94"/>
        <v>51.758270609318991</v>
      </c>
      <c r="K1436" s="5">
        <v>183.08552</v>
      </c>
      <c r="L1436" s="5">
        <v>89.274829999999994</v>
      </c>
      <c r="M1436" s="6">
        <f t="shared" si="95"/>
        <v>-0.51238727125990091</v>
      </c>
    </row>
    <row r="1437" spans="1:13" x14ac:dyDescent="0.2">
      <c r="A1437" s="1" t="s">
        <v>12</v>
      </c>
      <c r="B1437" s="1" t="s">
        <v>98</v>
      </c>
      <c r="C1437" s="5">
        <v>0</v>
      </c>
      <c r="D1437" s="5">
        <v>0</v>
      </c>
      <c r="E1437" s="6" t="str">
        <f t="shared" si="92"/>
        <v/>
      </c>
      <c r="F1437" s="5">
        <v>29.203199999999999</v>
      </c>
      <c r="G1437" s="5">
        <v>1.29484</v>
      </c>
      <c r="H1437" s="6">
        <f t="shared" si="93"/>
        <v>-0.955661023449485</v>
      </c>
      <c r="I1437" s="5">
        <v>0</v>
      </c>
      <c r="J1437" s="6" t="str">
        <f t="shared" si="94"/>
        <v/>
      </c>
      <c r="K1437" s="5">
        <v>32.686839999999997</v>
      </c>
      <c r="L1437" s="5">
        <v>3.1657500000000001</v>
      </c>
      <c r="M1437" s="6">
        <f t="shared" si="95"/>
        <v>-0.90314909608882354</v>
      </c>
    </row>
    <row r="1438" spans="1:13" x14ac:dyDescent="0.2">
      <c r="A1438" s="1" t="s">
        <v>13</v>
      </c>
      <c r="B1438" s="1" t="s">
        <v>98</v>
      </c>
      <c r="C1438" s="5">
        <v>0</v>
      </c>
      <c r="D1438" s="5">
        <v>0</v>
      </c>
      <c r="E1438" s="6" t="str">
        <f t="shared" si="92"/>
        <v/>
      </c>
      <c r="F1438" s="5">
        <v>251.28056000000001</v>
      </c>
      <c r="G1438" s="5">
        <v>206.78028</v>
      </c>
      <c r="H1438" s="6">
        <f t="shared" si="93"/>
        <v>-0.17709400201909775</v>
      </c>
      <c r="I1438" s="5">
        <v>105.46925</v>
      </c>
      <c r="J1438" s="6">
        <f t="shared" si="94"/>
        <v>0.96057410098203988</v>
      </c>
      <c r="K1438" s="5">
        <v>1914.3327899999999</v>
      </c>
      <c r="L1438" s="5">
        <v>765.76808000000005</v>
      </c>
      <c r="M1438" s="6">
        <f t="shared" si="95"/>
        <v>-0.59998173567303303</v>
      </c>
    </row>
    <row r="1439" spans="1:13" x14ac:dyDescent="0.2">
      <c r="A1439" s="1" t="s">
        <v>14</v>
      </c>
      <c r="B1439" s="1" t="s">
        <v>98</v>
      </c>
      <c r="C1439" s="5">
        <v>0</v>
      </c>
      <c r="D1439" s="5">
        <v>0</v>
      </c>
      <c r="E1439" s="6" t="str">
        <f t="shared" si="92"/>
        <v/>
      </c>
      <c r="F1439" s="5">
        <v>1.9226000000000001</v>
      </c>
      <c r="G1439" s="5">
        <v>0</v>
      </c>
      <c r="H1439" s="6">
        <f t="shared" si="93"/>
        <v>-1</v>
      </c>
      <c r="I1439" s="5">
        <v>0</v>
      </c>
      <c r="J1439" s="6" t="str">
        <f t="shared" si="94"/>
        <v/>
      </c>
      <c r="K1439" s="5">
        <v>1.9226000000000001</v>
      </c>
      <c r="L1439" s="5">
        <v>0</v>
      </c>
      <c r="M1439" s="6">
        <f t="shared" si="95"/>
        <v>-1</v>
      </c>
    </row>
    <row r="1440" spans="1:13" x14ac:dyDescent="0.2">
      <c r="A1440" s="1" t="s">
        <v>15</v>
      </c>
      <c r="B1440" s="1" t="s">
        <v>98</v>
      </c>
      <c r="C1440" s="5">
        <v>0</v>
      </c>
      <c r="D1440" s="5">
        <v>0</v>
      </c>
      <c r="E1440" s="6" t="str">
        <f t="shared" si="92"/>
        <v/>
      </c>
      <c r="F1440" s="5">
        <v>0</v>
      </c>
      <c r="G1440" s="5">
        <v>0</v>
      </c>
      <c r="H1440" s="6" t="str">
        <f t="shared" si="93"/>
        <v/>
      </c>
      <c r="I1440" s="5">
        <v>0</v>
      </c>
      <c r="J1440" s="6" t="str">
        <f t="shared" si="94"/>
        <v/>
      </c>
      <c r="K1440" s="5">
        <v>14.522</v>
      </c>
      <c r="L1440" s="5">
        <v>0</v>
      </c>
      <c r="M1440" s="6">
        <f t="shared" si="95"/>
        <v>-1</v>
      </c>
    </row>
    <row r="1441" spans="1:13" x14ac:dyDescent="0.2">
      <c r="A1441" s="1" t="s">
        <v>16</v>
      </c>
      <c r="B1441" s="1" t="s">
        <v>98</v>
      </c>
      <c r="C1441" s="5">
        <v>0</v>
      </c>
      <c r="D1441" s="5">
        <v>1.907</v>
      </c>
      <c r="E1441" s="6" t="str">
        <f t="shared" si="92"/>
        <v/>
      </c>
      <c r="F1441" s="5">
        <v>0.3</v>
      </c>
      <c r="G1441" s="5">
        <v>1.907</v>
      </c>
      <c r="H1441" s="6">
        <f t="shared" si="93"/>
        <v>5.3566666666666674</v>
      </c>
      <c r="I1441" s="5">
        <v>0.11969</v>
      </c>
      <c r="J1441" s="6">
        <f t="shared" si="94"/>
        <v>14.932826468376639</v>
      </c>
      <c r="K1441" s="5">
        <v>1.5015000000000001</v>
      </c>
      <c r="L1441" s="5">
        <v>14.43726</v>
      </c>
      <c r="M1441" s="6">
        <f t="shared" si="95"/>
        <v>8.6152247752247746</v>
      </c>
    </row>
    <row r="1442" spans="1:13" x14ac:dyDescent="0.2">
      <c r="A1442" s="1" t="s">
        <v>17</v>
      </c>
      <c r="B1442" s="1" t="s">
        <v>98</v>
      </c>
      <c r="C1442" s="5">
        <v>0</v>
      </c>
      <c r="D1442" s="5">
        <v>0</v>
      </c>
      <c r="E1442" s="6" t="str">
        <f t="shared" si="92"/>
        <v/>
      </c>
      <c r="F1442" s="5">
        <v>166.11598000000001</v>
      </c>
      <c r="G1442" s="5">
        <v>133.37179</v>
      </c>
      <c r="H1442" s="6">
        <f t="shared" si="93"/>
        <v>-0.19711643635970488</v>
      </c>
      <c r="I1442" s="5">
        <v>97.057469999999995</v>
      </c>
      <c r="J1442" s="6">
        <f t="shared" si="94"/>
        <v>0.37415275712420715</v>
      </c>
      <c r="K1442" s="5">
        <v>456.95799</v>
      </c>
      <c r="L1442" s="5">
        <v>343.83431999999999</v>
      </c>
      <c r="M1442" s="6">
        <f t="shared" si="95"/>
        <v>-0.24755813986314146</v>
      </c>
    </row>
    <row r="1443" spans="1:13" x14ac:dyDescent="0.2">
      <c r="A1443" s="1" t="s">
        <v>18</v>
      </c>
      <c r="B1443" s="1" t="s">
        <v>98</v>
      </c>
      <c r="C1443" s="5">
        <v>0</v>
      </c>
      <c r="D1443" s="5">
        <v>0.48909999999999998</v>
      </c>
      <c r="E1443" s="6" t="str">
        <f t="shared" si="92"/>
        <v/>
      </c>
      <c r="F1443" s="5">
        <v>624.42906000000005</v>
      </c>
      <c r="G1443" s="5">
        <v>468.06828000000002</v>
      </c>
      <c r="H1443" s="6">
        <f t="shared" si="93"/>
        <v>-0.25040599487794502</v>
      </c>
      <c r="I1443" s="5">
        <v>513.31152999999995</v>
      </c>
      <c r="J1443" s="6">
        <f t="shared" si="94"/>
        <v>-8.8139944957012606E-2</v>
      </c>
      <c r="K1443" s="5">
        <v>3488.1069000000002</v>
      </c>
      <c r="L1443" s="5">
        <v>2314.6211400000002</v>
      </c>
      <c r="M1443" s="6">
        <f t="shared" si="95"/>
        <v>-0.33642482688818964</v>
      </c>
    </row>
    <row r="1444" spans="1:13" x14ac:dyDescent="0.2">
      <c r="A1444" s="1" t="s">
        <v>19</v>
      </c>
      <c r="B1444" s="1" t="s">
        <v>98</v>
      </c>
      <c r="C1444" s="5">
        <v>0</v>
      </c>
      <c r="D1444" s="5">
        <v>0</v>
      </c>
      <c r="E1444" s="6" t="str">
        <f t="shared" si="92"/>
        <v/>
      </c>
      <c r="F1444" s="5">
        <v>9.0231999999999992</v>
      </c>
      <c r="G1444" s="5">
        <v>61.532850000000003</v>
      </c>
      <c r="H1444" s="6">
        <f t="shared" si="93"/>
        <v>5.8194044241510783</v>
      </c>
      <c r="I1444" s="5">
        <v>89.181280000000001</v>
      </c>
      <c r="J1444" s="6">
        <f t="shared" si="94"/>
        <v>-0.31002504112970786</v>
      </c>
      <c r="K1444" s="5">
        <v>275.86147999999997</v>
      </c>
      <c r="L1444" s="5">
        <v>414.49923999999999</v>
      </c>
      <c r="M1444" s="6">
        <f t="shared" si="95"/>
        <v>0.50256295297190468</v>
      </c>
    </row>
    <row r="1445" spans="1:13" x14ac:dyDescent="0.2">
      <c r="A1445" s="1" t="s">
        <v>20</v>
      </c>
      <c r="B1445" s="1" t="s">
        <v>98</v>
      </c>
      <c r="C1445" s="5">
        <v>0</v>
      </c>
      <c r="D1445" s="5">
        <v>150.46844999999999</v>
      </c>
      <c r="E1445" s="6" t="str">
        <f t="shared" si="92"/>
        <v/>
      </c>
      <c r="F1445" s="5">
        <v>2007.63329</v>
      </c>
      <c r="G1445" s="5">
        <v>1634.5309500000001</v>
      </c>
      <c r="H1445" s="6">
        <f t="shared" si="93"/>
        <v>-0.1858418775273446</v>
      </c>
      <c r="I1445" s="5">
        <v>1628.62904</v>
      </c>
      <c r="J1445" s="6">
        <f t="shared" si="94"/>
        <v>3.6238516292206313E-3</v>
      </c>
      <c r="K1445" s="5">
        <v>6668.5811700000004</v>
      </c>
      <c r="L1445" s="5">
        <v>5647.8674600000004</v>
      </c>
      <c r="M1445" s="6">
        <f t="shared" si="95"/>
        <v>-0.15306310052757444</v>
      </c>
    </row>
    <row r="1446" spans="1:13" x14ac:dyDescent="0.2">
      <c r="A1446" s="1" t="s">
        <v>21</v>
      </c>
      <c r="B1446" s="1" t="s">
        <v>98</v>
      </c>
      <c r="C1446" s="5">
        <v>0</v>
      </c>
      <c r="D1446" s="5">
        <v>0</v>
      </c>
      <c r="E1446" s="6" t="str">
        <f t="shared" si="92"/>
        <v/>
      </c>
      <c r="F1446" s="5">
        <v>16.616150000000001</v>
      </c>
      <c r="G1446" s="5">
        <v>15.5154</v>
      </c>
      <c r="H1446" s="6">
        <f t="shared" si="93"/>
        <v>-6.6245790992498388E-2</v>
      </c>
      <c r="I1446" s="5">
        <v>34.668300000000002</v>
      </c>
      <c r="J1446" s="6">
        <f t="shared" si="94"/>
        <v>-0.55246147056532924</v>
      </c>
      <c r="K1446" s="5">
        <v>131.39743000000001</v>
      </c>
      <c r="L1446" s="5">
        <v>90.118949999999998</v>
      </c>
      <c r="M1446" s="6">
        <f t="shared" si="95"/>
        <v>-0.31414982774016209</v>
      </c>
    </row>
    <row r="1447" spans="1:13" x14ac:dyDescent="0.2">
      <c r="A1447" s="1" t="s">
        <v>22</v>
      </c>
      <c r="B1447" s="1" t="s">
        <v>98</v>
      </c>
      <c r="C1447" s="5">
        <v>0</v>
      </c>
      <c r="D1447" s="5">
        <v>0</v>
      </c>
      <c r="E1447" s="6" t="str">
        <f t="shared" si="92"/>
        <v/>
      </c>
      <c r="F1447" s="5">
        <v>15117.994570000001</v>
      </c>
      <c r="G1447" s="5">
        <v>10998.53104</v>
      </c>
      <c r="H1447" s="6">
        <f t="shared" si="93"/>
        <v>-0.27248743283547827</v>
      </c>
      <c r="I1447" s="5">
        <v>6600.3049499999997</v>
      </c>
      <c r="J1447" s="6">
        <f t="shared" si="94"/>
        <v>0.66636710323513171</v>
      </c>
      <c r="K1447" s="5">
        <v>64789.86634</v>
      </c>
      <c r="L1447" s="5">
        <v>36155.367550000003</v>
      </c>
      <c r="M1447" s="6">
        <f t="shared" si="95"/>
        <v>-0.44195952866662447</v>
      </c>
    </row>
    <row r="1448" spans="1:13" x14ac:dyDescent="0.2">
      <c r="A1448" s="1" t="s">
        <v>23</v>
      </c>
      <c r="B1448" s="1" t="s">
        <v>98</v>
      </c>
      <c r="C1448" s="5">
        <v>0</v>
      </c>
      <c r="D1448" s="5">
        <v>0</v>
      </c>
      <c r="E1448" s="6" t="str">
        <f t="shared" si="92"/>
        <v/>
      </c>
      <c r="F1448" s="5">
        <v>22.778009999999998</v>
      </c>
      <c r="G1448" s="5">
        <v>54.052100000000003</v>
      </c>
      <c r="H1448" s="6">
        <f t="shared" si="93"/>
        <v>1.3729948314185485</v>
      </c>
      <c r="I1448" s="5">
        <v>17.30498</v>
      </c>
      <c r="J1448" s="6">
        <f t="shared" si="94"/>
        <v>2.123499709332227</v>
      </c>
      <c r="K1448" s="5">
        <v>312.32652000000002</v>
      </c>
      <c r="L1448" s="5">
        <v>186.2458</v>
      </c>
      <c r="M1448" s="6">
        <f t="shared" si="95"/>
        <v>-0.4036824026342688</v>
      </c>
    </row>
    <row r="1449" spans="1:13" x14ac:dyDescent="0.2">
      <c r="A1449" s="1" t="s">
        <v>24</v>
      </c>
      <c r="B1449" s="1" t="s">
        <v>98</v>
      </c>
      <c r="C1449" s="5">
        <v>0</v>
      </c>
      <c r="D1449" s="5">
        <v>2.5892300000000001</v>
      </c>
      <c r="E1449" s="6" t="str">
        <f t="shared" si="92"/>
        <v/>
      </c>
      <c r="F1449" s="5">
        <v>101.04</v>
      </c>
      <c r="G1449" s="5">
        <v>140.81994</v>
      </c>
      <c r="H1449" s="6">
        <f t="shared" si="93"/>
        <v>0.39370486935866977</v>
      </c>
      <c r="I1449" s="5">
        <v>117.40115</v>
      </c>
      <c r="J1449" s="6">
        <f t="shared" si="94"/>
        <v>0.19947666611442894</v>
      </c>
      <c r="K1449" s="5">
        <v>500.13096999999999</v>
      </c>
      <c r="L1449" s="5">
        <v>564.69740000000002</v>
      </c>
      <c r="M1449" s="6">
        <f t="shared" si="95"/>
        <v>0.12909904379646808</v>
      </c>
    </row>
    <row r="1450" spans="1:13" x14ac:dyDescent="0.2">
      <c r="A1450" s="1" t="s">
        <v>25</v>
      </c>
      <c r="B1450" s="1" t="s">
        <v>98</v>
      </c>
      <c r="C1450" s="5">
        <v>0</v>
      </c>
      <c r="D1450" s="5">
        <v>0</v>
      </c>
      <c r="E1450" s="6" t="str">
        <f t="shared" si="92"/>
        <v/>
      </c>
      <c r="F1450" s="5">
        <v>190.42347000000001</v>
      </c>
      <c r="G1450" s="5">
        <v>166.69825</v>
      </c>
      <c r="H1450" s="6">
        <f t="shared" si="93"/>
        <v>-0.12459188985475378</v>
      </c>
      <c r="I1450" s="5">
        <v>95.665790000000001</v>
      </c>
      <c r="J1450" s="6">
        <f t="shared" si="94"/>
        <v>0.74250638603412988</v>
      </c>
      <c r="K1450" s="5">
        <v>1226.65254</v>
      </c>
      <c r="L1450" s="5">
        <v>592.00445999999999</v>
      </c>
      <c r="M1450" s="6">
        <f t="shared" si="95"/>
        <v>-0.51738211050376171</v>
      </c>
    </row>
    <row r="1451" spans="1:13" x14ac:dyDescent="0.2">
      <c r="A1451" s="1" t="s">
        <v>27</v>
      </c>
      <c r="B1451" s="1" t="s">
        <v>98</v>
      </c>
      <c r="C1451" s="5">
        <v>0</v>
      </c>
      <c r="D1451" s="5">
        <v>0</v>
      </c>
      <c r="E1451" s="6" t="str">
        <f t="shared" si="92"/>
        <v/>
      </c>
      <c r="F1451" s="5">
        <v>0</v>
      </c>
      <c r="G1451" s="5">
        <v>10.467420000000001</v>
      </c>
      <c r="H1451" s="6" t="str">
        <f t="shared" si="93"/>
        <v/>
      </c>
      <c r="I1451" s="5">
        <v>3.0236000000000001</v>
      </c>
      <c r="J1451" s="6">
        <f t="shared" si="94"/>
        <v>2.4619063368170395</v>
      </c>
      <c r="K1451" s="5">
        <v>26.570599999999999</v>
      </c>
      <c r="L1451" s="5">
        <v>20.06307</v>
      </c>
      <c r="M1451" s="6">
        <f t="shared" si="95"/>
        <v>-0.24491468013518702</v>
      </c>
    </row>
    <row r="1452" spans="1:13" x14ac:dyDescent="0.2">
      <c r="A1452" s="1" t="s">
        <v>28</v>
      </c>
      <c r="B1452" s="1" t="s">
        <v>98</v>
      </c>
      <c r="C1452" s="5">
        <v>0</v>
      </c>
      <c r="D1452" s="5">
        <v>0</v>
      </c>
      <c r="E1452" s="6" t="str">
        <f t="shared" si="92"/>
        <v/>
      </c>
      <c r="F1452" s="5">
        <v>35.54325</v>
      </c>
      <c r="G1452" s="5">
        <v>8.4749999999999996</v>
      </c>
      <c r="H1452" s="6">
        <f t="shared" si="93"/>
        <v>-0.76155810174927729</v>
      </c>
      <c r="I1452" s="5">
        <v>23.793030000000002</v>
      </c>
      <c r="J1452" s="6">
        <f t="shared" si="94"/>
        <v>-0.64380324826220114</v>
      </c>
      <c r="K1452" s="5">
        <v>220.88628</v>
      </c>
      <c r="L1452" s="5">
        <v>87.781270000000006</v>
      </c>
      <c r="M1452" s="6">
        <f t="shared" si="95"/>
        <v>-0.60259519061120503</v>
      </c>
    </row>
    <row r="1453" spans="1:13" x14ac:dyDescent="0.2">
      <c r="A1453" s="1" t="s">
        <v>29</v>
      </c>
      <c r="B1453" s="1" t="s">
        <v>98</v>
      </c>
      <c r="C1453" s="5">
        <v>0</v>
      </c>
      <c r="D1453" s="5">
        <v>0</v>
      </c>
      <c r="E1453" s="6" t="str">
        <f t="shared" si="92"/>
        <v/>
      </c>
      <c r="F1453" s="5">
        <v>0</v>
      </c>
      <c r="G1453" s="5">
        <v>3.3239999999999998</v>
      </c>
      <c r="H1453" s="6" t="str">
        <f t="shared" si="93"/>
        <v/>
      </c>
      <c r="I1453" s="5">
        <v>20.2</v>
      </c>
      <c r="J1453" s="6">
        <f t="shared" si="94"/>
        <v>-0.83544554455445541</v>
      </c>
      <c r="K1453" s="5">
        <v>0</v>
      </c>
      <c r="L1453" s="5">
        <v>167.4615</v>
      </c>
      <c r="M1453" s="6" t="str">
        <f t="shared" si="95"/>
        <v/>
      </c>
    </row>
    <row r="1454" spans="1:13" x14ac:dyDescent="0.2">
      <c r="A1454" s="1" t="s">
        <v>30</v>
      </c>
      <c r="B1454" s="1" t="s">
        <v>98</v>
      </c>
      <c r="C1454" s="5">
        <v>0</v>
      </c>
      <c r="D1454" s="5">
        <v>29.680140000000002</v>
      </c>
      <c r="E1454" s="6" t="str">
        <f t="shared" si="92"/>
        <v/>
      </c>
      <c r="F1454" s="5">
        <v>140.47993</v>
      </c>
      <c r="G1454" s="5">
        <v>400.99081999999999</v>
      </c>
      <c r="H1454" s="6">
        <f t="shared" si="93"/>
        <v>1.8544349360082966</v>
      </c>
      <c r="I1454" s="5">
        <v>165.71191999999999</v>
      </c>
      <c r="J1454" s="6">
        <f t="shared" si="94"/>
        <v>1.4198067344823473</v>
      </c>
      <c r="K1454" s="5">
        <v>645.42777000000001</v>
      </c>
      <c r="L1454" s="5">
        <v>1482.5957100000001</v>
      </c>
      <c r="M1454" s="6">
        <f t="shared" si="95"/>
        <v>1.297074558784479</v>
      </c>
    </row>
    <row r="1455" spans="1:13" x14ac:dyDescent="0.2">
      <c r="A1455" s="1" t="s">
        <v>31</v>
      </c>
      <c r="B1455" s="1" t="s">
        <v>98</v>
      </c>
      <c r="C1455" s="5">
        <v>37.950600000000001</v>
      </c>
      <c r="D1455" s="5">
        <v>0</v>
      </c>
      <c r="E1455" s="6">
        <f t="shared" si="92"/>
        <v>-1</v>
      </c>
      <c r="F1455" s="5">
        <v>1679.6234400000001</v>
      </c>
      <c r="G1455" s="5">
        <v>4624.7623100000001</v>
      </c>
      <c r="H1455" s="6">
        <f t="shared" si="93"/>
        <v>1.7534518749035795</v>
      </c>
      <c r="I1455" s="5">
        <v>2273.1624400000001</v>
      </c>
      <c r="J1455" s="6">
        <f t="shared" si="94"/>
        <v>1.0345058622383361</v>
      </c>
      <c r="K1455" s="5">
        <v>10104.39287</v>
      </c>
      <c r="L1455" s="5">
        <v>12210.327569999999</v>
      </c>
      <c r="M1455" s="6">
        <f t="shared" si="95"/>
        <v>0.20841773742314906</v>
      </c>
    </row>
    <row r="1456" spans="1:13" x14ac:dyDescent="0.2">
      <c r="A1456" s="1" t="s">
        <v>32</v>
      </c>
      <c r="B1456" s="1" t="s">
        <v>98</v>
      </c>
      <c r="C1456" s="5">
        <v>0</v>
      </c>
      <c r="D1456" s="5">
        <v>0</v>
      </c>
      <c r="E1456" s="6" t="str">
        <f t="shared" si="92"/>
        <v/>
      </c>
      <c r="F1456" s="5">
        <v>0</v>
      </c>
      <c r="G1456" s="5">
        <v>6.24986</v>
      </c>
      <c r="H1456" s="6" t="str">
        <f t="shared" si="93"/>
        <v/>
      </c>
      <c r="I1456" s="5">
        <v>2.5203799999999998</v>
      </c>
      <c r="J1456" s="6">
        <f t="shared" si="94"/>
        <v>1.4797292471770129</v>
      </c>
      <c r="K1456" s="5">
        <v>3.5649999999999999</v>
      </c>
      <c r="L1456" s="5">
        <v>27.331849999999999</v>
      </c>
      <c r="M1456" s="6">
        <f t="shared" si="95"/>
        <v>6.6667180925666196</v>
      </c>
    </row>
    <row r="1457" spans="1:13" x14ac:dyDescent="0.2">
      <c r="A1457" s="2" t="s">
        <v>33</v>
      </c>
      <c r="B1457" s="2" t="s">
        <v>98</v>
      </c>
      <c r="C1457" s="7">
        <v>37.950600000000001</v>
      </c>
      <c r="D1457" s="7">
        <v>206.38228000000001</v>
      </c>
      <c r="E1457" s="8">
        <f t="shared" si="92"/>
        <v>4.4381822685280339</v>
      </c>
      <c r="F1457" s="7">
        <v>20955.020990000001</v>
      </c>
      <c r="G1457" s="7">
        <v>19289.929029999999</v>
      </c>
      <c r="H1457" s="8">
        <f t="shared" si="93"/>
        <v>-7.9460285952211884E-2</v>
      </c>
      <c r="I1457" s="7">
        <v>12179.391079999999</v>
      </c>
      <c r="J1457" s="8">
        <f t="shared" si="94"/>
        <v>0.58381719605640581</v>
      </c>
      <c r="K1457" s="7">
        <v>94389.269480000003</v>
      </c>
      <c r="L1457" s="7">
        <v>63048.079169999997</v>
      </c>
      <c r="M1457" s="8">
        <f t="shared" si="95"/>
        <v>-0.33204187809336572</v>
      </c>
    </row>
    <row r="1458" spans="1:13" x14ac:dyDescent="0.2">
      <c r="A1458" s="1" t="s">
        <v>7</v>
      </c>
      <c r="B1458" s="1" t="s">
        <v>99</v>
      </c>
      <c r="C1458" s="5">
        <v>0</v>
      </c>
      <c r="D1458" s="5">
        <v>13.53767</v>
      </c>
      <c r="E1458" s="6" t="str">
        <f t="shared" si="92"/>
        <v/>
      </c>
      <c r="F1458" s="5">
        <v>375.76990999999998</v>
      </c>
      <c r="G1458" s="5">
        <v>1412.7803799999999</v>
      </c>
      <c r="H1458" s="6">
        <f t="shared" si="93"/>
        <v>2.7596953412262306</v>
      </c>
      <c r="I1458" s="5">
        <v>2108.7257800000002</v>
      </c>
      <c r="J1458" s="6">
        <f t="shared" si="94"/>
        <v>-0.33003124759066593</v>
      </c>
      <c r="K1458" s="5">
        <v>3990.3254000000002</v>
      </c>
      <c r="L1458" s="5">
        <v>8320.5272299999997</v>
      </c>
      <c r="M1458" s="6">
        <f t="shared" si="95"/>
        <v>1.0851751162950269</v>
      </c>
    </row>
    <row r="1459" spans="1:13" x14ac:dyDescent="0.2">
      <c r="A1459" s="1" t="s">
        <v>9</v>
      </c>
      <c r="B1459" s="1" t="s">
        <v>99</v>
      </c>
      <c r="C1459" s="5">
        <v>0</v>
      </c>
      <c r="D1459" s="5">
        <v>138.95877999999999</v>
      </c>
      <c r="E1459" s="6" t="str">
        <f t="shared" si="92"/>
        <v/>
      </c>
      <c r="F1459" s="5">
        <v>2680.8038900000001</v>
      </c>
      <c r="G1459" s="5">
        <v>2082.2786900000001</v>
      </c>
      <c r="H1459" s="6">
        <f t="shared" si="93"/>
        <v>-0.22326332867265419</v>
      </c>
      <c r="I1459" s="5">
        <v>3088.3484199999998</v>
      </c>
      <c r="J1459" s="6">
        <f t="shared" si="94"/>
        <v>-0.32576302708746829</v>
      </c>
      <c r="K1459" s="5">
        <v>12181.58783</v>
      </c>
      <c r="L1459" s="5">
        <v>12578.85219</v>
      </c>
      <c r="M1459" s="6">
        <f t="shared" si="95"/>
        <v>3.261187010626343E-2</v>
      </c>
    </row>
    <row r="1460" spans="1:13" x14ac:dyDescent="0.2">
      <c r="A1460" s="1" t="s">
        <v>10</v>
      </c>
      <c r="B1460" s="1" t="s">
        <v>99</v>
      </c>
      <c r="C1460" s="5">
        <v>0</v>
      </c>
      <c r="D1460" s="5">
        <v>420.7944</v>
      </c>
      <c r="E1460" s="6" t="str">
        <f t="shared" si="92"/>
        <v/>
      </c>
      <c r="F1460" s="5">
        <v>7003.2297099999996</v>
      </c>
      <c r="G1460" s="5">
        <v>7186.1899800000001</v>
      </c>
      <c r="H1460" s="6">
        <f t="shared" si="93"/>
        <v>2.6125127630577172E-2</v>
      </c>
      <c r="I1460" s="5">
        <v>7793.3099300000003</v>
      </c>
      <c r="J1460" s="6">
        <f t="shared" si="94"/>
        <v>-7.7902708278406729E-2</v>
      </c>
      <c r="K1460" s="5">
        <v>31459.88177</v>
      </c>
      <c r="L1460" s="5">
        <v>33962.565649999997</v>
      </c>
      <c r="M1460" s="6">
        <f t="shared" si="95"/>
        <v>7.9551598391146783E-2</v>
      </c>
    </row>
    <row r="1461" spans="1:13" x14ac:dyDescent="0.2">
      <c r="A1461" s="1" t="s">
        <v>11</v>
      </c>
      <c r="B1461" s="1" t="s">
        <v>99</v>
      </c>
      <c r="C1461" s="5">
        <v>0</v>
      </c>
      <c r="D1461" s="5">
        <v>0</v>
      </c>
      <c r="E1461" s="6" t="str">
        <f t="shared" si="92"/>
        <v/>
      </c>
      <c r="F1461" s="5">
        <v>9.0327599999999997</v>
      </c>
      <c r="G1461" s="5">
        <v>6.3265200000000004</v>
      </c>
      <c r="H1461" s="6">
        <f t="shared" si="93"/>
        <v>-0.29960277921698342</v>
      </c>
      <c r="I1461" s="5">
        <v>22.836089999999999</v>
      </c>
      <c r="J1461" s="6">
        <f t="shared" si="94"/>
        <v>-0.7229595784567322</v>
      </c>
      <c r="K1461" s="5">
        <v>11.43308</v>
      </c>
      <c r="L1461" s="5">
        <v>44.01144</v>
      </c>
      <c r="M1461" s="6">
        <f t="shared" si="95"/>
        <v>2.849482379201405</v>
      </c>
    </row>
    <row r="1462" spans="1:13" x14ac:dyDescent="0.2">
      <c r="A1462" s="1" t="s">
        <v>12</v>
      </c>
      <c r="B1462" s="1" t="s">
        <v>99</v>
      </c>
      <c r="C1462" s="5">
        <v>0</v>
      </c>
      <c r="D1462" s="5">
        <v>0</v>
      </c>
      <c r="E1462" s="6" t="str">
        <f t="shared" si="92"/>
        <v/>
      </c>
      <c r="F1462" s="5">
        <v>0</v>
      </c>
      <c r="G1462" s="5">
        <v>5.0472200000000003</v>
      </c>
      <c r="H1462" s="6" t="str">
        <f t="shared" si="93"/>
        <v/>
      </c>
      <c r="I1462" s="5">
        <v>4.81E-3</v>
      </c>
      <c r="J1462" s="6">
        <f t="shared" si="94"/>
        <v>1048.3180873180875</v>
      </c>
      <c r="K1462" s="5">
        <v>4.2190599999999998</v>
      </c>
      <c r="L1462" s="5">
        <v>5.8188399999999998</v>
      </c>
      <c r="M1462" s="6">
        <f t="shared" si="95"/>
        <v>0.37917924845818729</v>
      </c>
    </row>
    <row r="1463" spans="1:13" x14ac:dyDescent="0.2">
      <c r="A1463" s="1" t="s">
        <v>13</v>
      </c>
      <c r="B1463" s="1" t="s">
        <v>99</v>
      </c>
      <c r="C1463" s="5">
        <v>0</v>
      </c>
      <c r="D1463" s="5">
        <v>3.1920099999999998</v>
      </c>
      <c r="E1463" s="6" t="str">
        <f t="shared" si="92"/>
        <v/>
      </c>
      <c r="F1463" s="5">
        <v>653.58655999999996</v>
      </c>
      <c r="G1463" s="5">
        <v>1537.94389</v>
      </c>
      <c r="H1463" s="6">
        <f t="shared" si="93"/>
        <v>1.3530837139613152</v>
      </c>
      <c r="I1463" s="5">
        <v>1201.7801400000001</v>
      </c>
      <c r="J1463" s="6">
        <f t="shared" si="94"/>
        <v>0.27972150546604957</v>
      </c>
      <c r="K1463" s="5">
        <v>4115.8548700000001</v>
      </c>
      <c r="L1463" s="5">
        <v>6035.0912799999996</v>
      </c>
      <c r="M1463" s="6">
        <f t="shared" si="95"/>
        <v>0.46630322754796238</v>
      </c>
    </row>
    <row r="1464" spans="1:13" x14ac:dyDescent="0.2">
      <c r="A1464" s="1" t="s">
        <v>14</v>
      </c>
      <c r="B1464" s="1" t="s">
        <v>99</v>
      </c>
      <c r="C1464" s="5">
        <v>0</v>
      </c>
      <c r="D1464" s="5">
        <v>0</v>
      </c>
      <c r="E1464" s="6" t="str">
        <f t="shared" si="92"/>
        <v/>
      </c>
      <c r="F1464" s="5">
        <v>0</v>
      </c>
      <c r="G1464" s="5">
        <v>562.00945000000002</v>
      </c>
      <c r="H1464" s="6" t="str">
        <f t="shared" si="93"/>
        <v/>
      </c>
      <c r="I1464" s="5">
        <v>488.40499999999997</v>
      </c>
      <c r="J1464" s="6">
        <f t="shared" si="94"/>
        <v>0.15070371924939363</v>
      </c>
      <c r="K1464" s="5">
        <v>1580.3976</v>
      </c>
      <c r="L1464" s="5">
        <v>3009.6568299999999</v>
      </c>
      <c r="M1464" s="6">
        <f t="shared" si="95"/>
        <v>0.9043668694510798</v>
      </c>
    </row>
    <row r="1465" spans="1:13" x14ac:dyDescent="0.2">
      <c r="A1465" s="1" t="s">
        <v>15</v>
      </c>
      <c r="B1465" s="1" t="s">
        <v>99</v>
      </c>
      <c r="C1465" s="5">
        <v>0</v>
      </c>
      <c r="D1465" s="5">
        <v>0</v>
      </c>
      <c r="E1465" s="6" t="str">
        <f t="shared" si="92"/>
        <v/>
      </c>
      <c r="F1465" s="5">
        <v>0</v>
      </c>
      <c r="G1465" s="5">
        <v>7.8207199999999997</v>
      </c>
      <c r="H1465" s="6" t="str">
        <f t="shared" si="93"/>
        <v/>
      </c>
      <c r="I1465" s="5">
        <v>10.50057</v>
      </c>
      <c r="J1465" s="6">
        <f t="shared" si="94"/>
        <v>-0.25520995526909496</v>
      </c>
      <c r="K1465" s="5">
        <v>5.9285699999999997</v>
      </c>
      <c r="L1465" s="5">
        <v>47.613630000000001</v>
      </c>
      <c r="M1465" s="6">
        <f t="shared" si="95"/>
        <v>7.0312166340281053</v>
      </c>
    </row>
    <row r="1466" spans="1:13" x14ac:dyDescent="0.2">
      <c r="A1466" s="1" t="s">
        <v>16</v>
      </c>
      <c r="B1466" s="1" t="s">
        <v>99</v>
      </c>
      <c r="C1466" s="5">
        <v>0</v>
      </c>
      <c r="D1466" s="5">
        <v>0</v>
      </c>
      <c r="E1466" s="6" t="str">
        <f t="shared" si="92"/>
        <v/>
      </c>
      <c r="F1466" s="5">
        <v>0.34787000000000001</v>
      </c>
      <c r="G1466" s="5">
        <v>3.87757</v>
      </c>
      <c r="H1466" s="6">
        <f t="shared" si="93"/>
        <v>10.14660649093052</v>
      </c>
      <c r="I1466" s="5">
        <v>9.0856899999999996</v>
      </c>
      <c r="J1466" s="6">
        <f t="shared" si="94"/>
        <v>-0.57322228691491783</v>
      </c>
      <c r="K1466" s="5">
        <v>20.963730000000002</v>
      </c>
      <c r="L1466" s="5">
        <v>30.342099999999999</v>
      </c>
      <c r="M1466" s="6">
        <f t="shared" si="95"/>
        <v>0.44736170519273033</v>
      </c>
    </row>
    <row r="1467" spans="1:13" x14ac:dyDescent="0.2">
      <c r="A1467" s="1" t="s">
        <v>17</v>
      </c>
      <c r="B1467" s="1" t="s">
        <v>99</v>
      </c>
      <c r="C1467" s="5">
        <v>0</v>
      </c>
      <c r="D1467" s="5">
        <v>0</v>
      </c>
      <c r="E1467" s="6" t="str">
        <f t="shared" si="92"/>
        <v/>
      </c>
      <c r="F1467" s="5">
        <v>1590.10439</v>
      </c>
      <c r="G1467" s="5">
        <v>946.60451</v>
      </c>
      <c r="H1467" s="6">
        <f t="shared" si="93"/>
        <v>-0.40469033608541893</v>
      </c>
      <c r="I1467" s="5">
        <v>1266.26027</v>
      </c>
      <c r="J1467" s="6">
        <f t="shared" si="94"/>
        <v>-0.25244080350084741</v>
      </c>
      <c r="K1467" s="5">
        <v>7125.0262599999996</v>
      </c>
      <c r="L1467" s="5">
        <v>5442.63645</v>
      </c>
      <c r="M1467" s="6">
        <f t="shared" si="95"/>
        <v>-0.23612401535205008</v>
      </c>
    </row>
    <row r="1468" spans="1:13" x14ac:dyDescent="0.2">
      <c r="A1468" s="1" t="s">
        <v>18</v>
      </c>
      <c r="B1468" s="1" t="s">
        <v>99</v>
      </c>
      <c r="C1468" s="5">
        <v>0</v>
      </c>
      <c r="D1468" s="5">
        <v>142.67311000000001</v>
      </c>
      <c r="E1468" s="6" t="str">
        <f t="shared" si="92"/>
        <v/>
      </c>
      <c r="F1468" s="5">
        <v>2358.55836</v>
      </c>
      <c r="G1468" s="5">
        <v>2454.9148500000001</v>
      </c>
      <c r="H1468" s="6">
        <f t="shared" si="93"/>
        <v>4.0853977427126376E-2</v>
      </c>
      <c r="I1468" s="5">
        <v>2653.8892599999999</v>
      </c>
      <c r="J1468" s="6">
        <f t="shared" si="94"/>
        <v>-7.4974646832098757E-2</v>
      </c>
      <c r="K1468" s="5">
        <v>17410.591680000001</v>
      </c>
      <c r="L1468" s="5">
        <v>14225.965249999999</v>
      </c>
      <c r="M1468" s="6">
        <f t="shared" si="95"/>
        <v>-0.18291316507400868</v>
      </c>
    </row>
    <row r="1469" spans="1:13" x14ac:dyDescent="0.2">
      <c r="A1469" s="1" t="s">
        <v>19</v>
      </c>
      <c r="B1469" s="1" t="s">
        <v>99</v>
      </c>
      <c r="C1469" s="5">
        <v>0</v>
      </c>
      <c r="D1469" s="5">
        <v>32.051349999999999</v>
      </c>
      <c r="E1469" s="6" t="str">
        <f t="shared" si="92"/>
        <v/>
      </c>
      <c r="F1469" s="5">
        <v>3510.5955100000001</v>
      </c>
      <c r="G1469" s="5">
        <v>2358.5077099999999</v>
      </c>
      <c r="H1469" s="6">
        <f t="shared" si="93"/>
        <v>-0.32817446405268158</v>
      </c>
      <c r="I1469" s="5">
        <v>2493.19661</v>
      </c>
      <c r="J1469" s="6">
        <f t="shared" si="94"/>
        <v>-5.4022574657680122E-2</v>
      </c>
      <c r="K1469" s="5">
        <v>15637.63348</v>
      </c>
      <c r="L1469" s="5">
        <v>11897.82972</v>
      </c>
      <c r="M1469" s="6">
        <f t="shared" si="95"/>
        <v>-0.23915407435422265</v>
      </c>
    </row>
    <row r="1470" spans="1:13" x14ac:dyDescent="0.2">
      <c r="A1470" s="1" t="s">
        <v>20</v>
      </c>
      <c r="B1470" s="1" t="s">
        <v>99</v>
      </c>
      <c r="C1470" s="5">
        <v>0</v>
      </c>
      <c r="D1470" s="5">
        <v>83.715140000000005</v>
      </c>
      <c r="E1470" s="6" t="str">
        <f t="shared" si="92"/>
        <v/>
      </c>
      <c r="F1470" s="5">
        <v>6958.4471999999996</v>
      </c>
      <c r="G1470" s="5">
        <v>2610.2212100000002</v>
      </c>
      <c r="H1470" s="6">
        <f t="shared" si="93"/>
        <v>-0.62488452739858391</v>
      </c>
      <c r="I1470" s="5">
        <v>3463.3993399999999</v>
      </c>
      <c r="J1470" s="6">
        <f t="shared" si="94"/>
        <v>-0.24634125211792635</v>
      </c>
      <c r="K1470" s="5">
        <v>32447.397970000002</v>
      </c>
      <c r="L1470" s="5">
        <v>14672.945110000001</v>
      </c>
      <c r="M1470" s="6">
        <f t="shared" si="95"/>
        <v>-0.54779285773342401</v>
      </c>
    </row>
    <row r="1471" spans="1:13" x14ac:dyDescent="0.2">
      <c r="A1471" s="1" t="s">
        <v>21</v>
      </c>
      <c r="B1471" s="1" t="s">
        <v>99</v>
      </c>
      <c r="C1471" s="5">
        <v>0</v>
      </c>
      <c r="D1471" s="5">
        <v>0</v>
      </c>
      <c r="E1471" s="6" t="str">
        <f t="shared" si="92"/>
        <v/>
      </c>
      <c r="F1471" s="5">
        <v>0.14913000000000001</v>
      </c>
      <c r="G1471" s="5">
        <v>21.78678</v>
      </c>
      <c r="H1471" s="6">
        <f t="shared" si="93"/>
        <v>145.09253671293501</v>
      </c>
      <c r="I1471" s="5">
        <v>316.58999999999997</v>
      </c>
      <c r="J1471" s="6">
        <f t="shared" si="94"/>
        <v>-0.93118298114280296</v>
      </c>
      <c r="K1471" s="5">
        <v>28.991040000000002</v>
      </c>
      <c r="L1471" s="5">
        <v>867.89101000000005</v>
      </c>
      <c r="M1471" s="6">
        <f t="shared" si="95"/>
        <v>28.936525561000916</v>
      </c>
    </row>
    <row r="1472" spans="1:13" x14ac:dyDescent="0.2">
      <c r="A1472" s="1" t="s">
        <v>22</v>
      </c>
      <c r="B1472" s="1" t="s">
        <v>99</v>
      </c>
      <c r="C1472" s="5">
        <v>0</v>
      </c>
      <c r="D1472" s="5">
        <v>0</v>
      </c>
      <c r="E1472" s="6" t="str">
        <f t="shared" si="92"/>
        <v/>
      </c>
      <c r="F1472" s="5">
        <v>306.96492000000001</v>
      </c>
      <c r="G1472" s="5">
        <v>384.34215</v>
      </c>
      <c r="H1472" s="6">
        <f t="shared" si="93"/>
        <v>0.25207189798756158</v>
      </c>
      <c r="I1472" s="5">
        <v>196.93518</v>
      </c>
      <c r="J1472" s="6">
        <f t="shared" si="94"/>
        <v>0.95161753222557799</v>
      </c>
      <c r="K1472" s="5">
        <v>650.03264999999999</v>
      </c>
      <c r="L1472" s="5">
        <v>775.08970999999997</v>
      </c>
      <c r="M1472" s="6">
        <f t="shared" si="95"/>
        <v>0.19238581323568904</v>
      </c>
    </row>
    <row r="1473" spans="1:13" x14ac:dyDescent="0.2">
      <c r="A1473" s="1" t="s">
        <v>23</v>
      </c>
      <c r="B1473" s="1" t="s">
        <v>99</v>
      </c>
      <c r="C1473" s="5">
        <v>0</v>
      </c>
      <c r="D1473" s="5">
        <v>12.28851</v>
      </c>
      <c r="E1473" s="6" t="str">
        <f t="shared" si="92"/>
        <v/>
      </c>
      <c r="F1473" s="5">
        <v>1860.87157</v>
      </c>
      <c r="G1473" s="5">
        <v>1725.2917500000001</v>
      </c>
      <c r="H1473" s="6">
        <f t="shared" si="93"/>
        <v>-7.2858235993148002E-2</v>
      </c>
      <c r="I1473" s="5">
        <v>1613.43208</v>
      </c>
      <c r="J1473" s="6">
        <f t="shared" si="94"/>
        <v>6.9330262727886227E-2</v>
      </c>
      <c r="K1473" s="5">
        <v>17220.298999999999</v>
      </c>
      <c r="L1473" s="5">
        <v>8784.4938700000002</v>
      </c>
      <c r="M1473" s="6">
        <f t="shared" si="95"/>
        <v>-0.48987564791993443</v>
      </c>
    </row>
    <row r="1474" spans="1:13" x14ac:dyDescent="0.2">
      <c r="A1474" s="1" t="s">
        <v>24</v>
      </c>
      <c r="B1474" s="1" t="s">
        <v>99</v>
      </c>
      <c r="C1474" s="5">
        <v>0</v>
      </c>
      <c r="D1474" s="5">
        <v>95.27158</v>
      </c>
      <c r="E1474" s="6" t="str">
        <f t="shared" si="92"/>
        <v/>
      </c>
      <c r="F1474" s="5">
        <v>469.38535000000002</v>
      </c>
      <c r="G1474" s="5">
        <v>1575.2339400000001</v>
      </c>
      <c r="H1474" s="6">
        <f t="shared" si="93"/>
        <v>2.355950372119624</v>
      </c>
      <c r="I1474" s="5">
        <v>1217.6457800000001</v>
      </c>
      <c r="J1474" s="6">
        <f t="shared" si="94"/>
        <v>0.29367174417505892</v>
      </c>
      <c r="K1474" s="5">
        <v>1839.2437500000001</v>
      </c>
      <c r="L1474" s="5">
        <v>5250.0337600000003</v>
      </c>
      <c r="M1474" s="6">
        <f t="shared" si="95"/>
        <v>1.8544524128463125</v>
      </c>
    </row>
    <row r="1475" spans="1:13" x14ac:dyDescent="0.2">
      <c r="A1475" s="1" t="s">
        <v>25</v>
      </c>
      <c r="B1475" s="1" t="s">
        <v>99</v>
      </c>
      <c r="C1475" s="5">
        <v>0</v>
      </c>
      <c r="D1475" s="5">
        <v>23.981110000000001</v>
      </c>
      <c r="E1475" s="6" t="str">
        <f t="shared" si="92"/>
        <v/>
      </c>
      <c r="F1475" s="5">
        <v>1461.6878300000001</v>
      </c>
      <c r="G1475" s="5">
        <v>1055.52288</v>
      </c>
      <c r="H1475" s="6">
        <f t="shared" si="93"/>
        <v>-0.27787393564055329</v>
      </c>
      <c r="I1475" s="5">
        <v>1285.2545299999999</v>
      </c>
      <c r="J1475" s="6">
        <f t="shared" si="94"/>
        <v>-0.17874408892377136</v>
      </c>
      <c r="K1475" s="5">
        <v>5453.4302399999997</v>
      </c>
      <c r="L1475" s="5">
        <v>5652.4218000000001</v>
      </c>
      <c r="M1475" s="6">
        <f t="shared" si="95"/>
        <v>3.6489246445371215E-2</v>
      </c>
    </row>
    <row r="1476" spans="1:13" x14ac:dyDescent="0.2">
      <c r="A1476" s="1" t="s">
        <v>26</v>
      </c>
      <c r="B1476" s="1" t="s">
        <v>99</v>
      </c>
      <c r="C1476" s="5">
        <v>0</v>
      </c>
      <c r="D1476" s="5">
        <v>0</v>
      </c>
      <c r="E1476" s="6" t="str">
        <f t="shared" si="92"/>
        <v/>
      </c>
      <c r="F1476" s="5">
        <v>0</v>
      </c>
      <c r="G1476" s="5">
        <v>453.84255999999999</v>
      </c>
      <c r="H1476" s="6" t="str">
        <f t="shared" si="93"/>
        <v/>
      </c>
      <c r="I1476" s="5">
        <v>206.45778000000001</v>
      </c>
      <c r="J1476" s="6">
        <f t="shared" si="94"/>
        <v>1.1982342346217223</v>
      </c>
      <c r="K1476" s="5">
        <v>726.84739000000002</v>
      </c>
      <c r="L1476" s="5">
        <v>1670.91317</v>
      </c>
      <c r="M1476" s="6">
        <f t="shared" si="95"/>
        <v>1.2988500653486561</v>
      </c>
    </row>
    <row r="1477" spans="1:13" x14ac:dyDescent="0.2">
      <c r="A1477" s="1" t="s">
        <v>27</v>
      </c>
      <c r="B1477" s="1" t="s">
        <v>99</v>
      </c>
      <c r="C1477" s="5">
        <v>0</v>
      </c>
      <c r="D1477" s="5">
        <v>1660.2942800000001</v>
      </c>
      <c r="E1477" s="6" t="str">
        <f t="shared" si="92"/>
        <v/>
      </c>
      <c r="F1477" s="5">
        <v>107905.96759</v>
      </c>
      <c r="G1477" s="5">
        <v>114929.11384000001</v>
      </c>
      <c r="H1477" s="6">
        <f t="shared" si="93"/>
        <v>6.5085800228261492E-2</v>
      </c>
      <c r="I1477" s="5">
        <v>115072.98421</v>
      </c>
      <c r="J1477" s="6">
        <f t="shared" si="94"/>
        <v>-1.2502532283115153E-3</v>
      </c>
      <c r="K1477" s="5">
        <v>642143.51433000003</v>
      </c>
      <c r="L1477" s="5">
        <v>576547.47265000001</v>
      </c>
      <c r="M1477" s="6">
        <f t="shared" si="95"/>
        <v>-0.10215168450068624</v>
      </c>
    </row>
    <row r="1478" spans="1:13" x14ac:dyDescent="0.2">
      <c r="A1478" s="1" t="s">
        <v>28</v>
      </c>
      <c r="B1478" s="1" t="s">
        <v>99</v>
      </c>
      <c r="C1478" s="5">
        <v>0</v>
      </c>
      <c r="D1478" s="5">
        <v>0</v>
      </c>
      <c r="E1478" s="6" t="str">
        <f t="shared" si="92"/>
        <v/>
      </c>
      <c r="F1478" s="5">
        <v>74.417699999999996</v>
      </c>
      <c r="G1478" s="5">
        <v>11.88767</v>
      </c>
      <c r="H1478" s="6">
        <f t="shared" si="93"/>
        <v>-0.84025749250514326</v>
      </c>
      <c r="I1478" s="5">
        <v>89.373649999999998</v>
      </c>
      <c r="J1478" s="6">
        <f t="shared" si="94"/>
        <v>-0.8669890957793488</v>
      </c>
      <c r="K1478" s="5">
        <v>1766.2261900000001</v>
      </c>
      <c r="L1478" s="5">
        <v>359.68534</v>
      </c>
      <c r="M1478" s="6">
        <f t="shared" si="95"/>
        <v>-0.79635375013887666</v>
      </c>
    </row>
    <row r="1479" spans="1:13" x14ac:dyDescent="0.2">
      <c r="A1479" s="1" t="s">
        <v>29</v>
      </c>
      <c r="B1479" s="1" t="s">
        <v>99</v>
      </c>
      <c r="C1479" s="5">
        <v>0</v>
      </c>
      <c r="D1479" s="5">
        <v>0</v>
      </c>
      <c r="E1479" s="6" t="str">
        <f t="shared" si="92"/>
        <v/>
      </c>
      <c r="F1479" s="5">
        <v>271.51049999999998</v>
      </c>
      <c r="G1479" s="5">
        <v>190.28073000000001</v>
      </c>
      <c r="H1479" s="6">
        <f t="shared" si="93"/>
        <v>-0.29917726938737166</v>
      </c>
      <c r="I1479" s="5">
        <v>322.35692</v>
      </c>
      <c r="J1479" s="6">
        <f t="shared" si="94"/>
        <v>-0.40972034972911386</v>
      </c>
      <c r="K1479" s="5">
        <v>2618.4253100000001</v>
      </c>
      <c r="L1479" s="5">
        <v>2877.0903600000001</v>
      </c>
      <c r="M1479" s="6">
        <f t="shared" si="95"/>
        <v>9.8786491641420948E-2</v>
      </c>
    </row>
    <row r="1480" spans="1:13" x14ac:dyDescent="0.2">
      <c r="A1480" s="1" t="s">
        <v>30</v>
      </c>
      <c r="B1480" s="1" t="s">
        <v>99</v>
      </c>
      <c r="C1480" s="5">
        <v>0</v>
      </c>
      <c r="D1480" s="5">
        <v>0</v>
      </c>
      <c r="E1480" s="6" t="str">
        <f t="shared" si="92"/>
        <v/>
      </c>
      <c r="F1480" s="5">
        <v>950.60217</v>
      </c>
      <c r="G1480" s="5">
        <v>451.46825999999999</v>
      </c>
      <c r="H1480" s="6">
        <f t="shared" si="93"/>
        <v>-0.52507129244192652</v>
      </c>
      <c r="I1480" s="5">
        <v>487.13839000000002</v>
      </c>
      <c r="J1480" s="6">
        <f t="shared" si="94"/>
        <v>-7.3223812231263508E-2</v>
      </c>
      <c r="K1480" s="5">
        <v>4649.9378299999998</v>
      </c>
      <c r="L1480" s="5">
        <v>2971.07449</v>
      </c>
      <c r="M1480" s="6">
        <f t="shared" si="95"/>
        <v>-0.3610507067790194</v>
      </c>
    </row>
    <row r="1481" spans="1:13" x14ac:dyDescent="0.2">
      <c r="A1481" s="1" t="s">
        <v>31</v>
      </c>
      <c r="B1481" s="1" t="s">
        <v>99</v>
      </c>
      <c r="C1481" s="5">
        <v>0</v>
      </c>
      <c r="D1481" s="5">
        <v>0</v>
      </c>
      <c r="E1481" s="6" t="str">
        <f t="shared" si="92"/>
        <v/>
      </c>
      <c r="F1481" s="5">
        <v>0.69352999999999998</v>
      </c>
      <c r="G1481" s="5">
        <v>83.01</v>
      </c>
      <c r="H1481" s="6">
        <f t="shared" si="93"/>
        <v>118.69201043934655</v>
      </c>
      <c r="I1481" s="5">
        <v>7.0789999999999997</v>
      </c>
      <c r="J1481" s="6">
        <f t="shared" si="94"/>
        <v>10.726232518717334</v>
      </c>
      <c r="K1481" s="5">
        <v>95.825900000000004</v>
      </c>
      <c r="L1481" s="5">
        <v>90.088999999999999</v>
      </c>
      <c r="M1481" s="6">
        <f t="shared" si="95"/>
        <v>-5.9867948018228923E-2</v>
      </c>
    </row>
    <row r="1482" spans="1:13" x14ac:dyDescent="0.2">
      <c r="A1482" s="1" t="s">
        <v>32</v>
      </c>
      <c r="B1482" s="1" t="s">
        <v>99</v>
      </c>
      <c r="C1482" s="5">
        <v>0</v>
      </c>
      <c r="D1482" s="5">
        <v>0</v>
      </c>
      <c r="E1482" s="6" t="str">
        <f t="shared" si="92"/>
        <v/>
      </c>
      <c r="F1482" s="5">
        <v>36.832230000000003</v>
      </c>
      <c r="G1482" s="5">
        <v>3.6383000000000001</v>
      </c>
      <c r="H1482" s="6">
        <f t="shared" si="93"/>
        <v>-0.9012196654940523</v>
      </c>
      <c r="I1482" s="5">
        <v>0</v>
      </c>
      <c r="J1482" s="6" t="str">
        <f t="shared" si="94"/>
        <v/>
      </c>
      <c r="K1482" s="5">
        <v>106.72454999999999</v>
      </c>
      <c r="L1482" s="5">
        <v>8.5142000000000007</v>
      </c>
      <c r="M1482" s="6">
        <f t="shared" si="95"/>
        <v>-0.92022266666854069</v>
      </c>
    </row>
    <row r="1483" spans="1:13" x14ac:dyDescent="0.2">
      <c r="A1483" s="2" t="s">
        <v>33</v>
      </c>
      <c r="B1483" s="2" t="s">
        <v>99</v>
      </c>
      <c r="C1483" s="7">
        <v>0</v>
      </c>
      <c r="D1483" s="7">
        <v>2630.32015</v>
      </c>
      <c r="E1483" s="8" t="str">
        <f t="shared" si="92"/>
        <v/>
      </c>
      <c r="F1483" s="7">
        <v>138819.55867999999</v>
      </c>
      <c r="G1483" s="7">
        <v>142106.97003999999</v>
      </c>
      <c r="H1483" s="8">
        <f t="shared" si="93"/>
        <v>2.3681182905774589E-2</v>
      </c>
      <c r="I1483" s="7">
        <v>145452.54146000001</v>
      </c>
      <c r="J1483" s="8">
        <f t="shared" si="94"/>
        <v>-2.3001120409574027E-2</v>
      </c>
      <c r="K1483" s="7">
        <v>805633.85566999996</v>
      </c>
      <c r="L1483" s="7">
        <v>716445.68542999995</v>
      </c>
      <c r="M1483" s="8">
        <f t="shared" si="95"/>
        <v>-0.11070558866450231</v>
      </c>
    </row>
    <row r="1484" spans="1:13" x14ac:dyDescent="0.2">
      <c r="A1484" s="1" t="s">
        <v>7</v>
      </c>
      <c r="B1484" s="1" t="s">
        <v>100</v>
      </c>
      <c r="C1484" s="5">
        <v>0</v>
      </c>
      <c r="D1484" s="5">
        <v>113.43419</v>
      </c>
      <c r="E1484" s="6" t="str">
        <f t="shared" si="92"/>
        <v/>
      </c>
      <c r="F1484" s="5">
        <v>5131.01253</v>
      </c>
      <c r="G1484" s="5">
        <v>2791.9610600000001</v>
      </c>
      <c r="H1484" s="6">
        <f t="shared" si="93"/>
        <v>-0.45586547612659989</v>
      </c>
      <c r="I1484" s="5">
        <v>1993.6664599999999</v>
      </c>
      <c r="J1484" s="6">
        <f t="shared" si="94"/>
        <v>0.4004153232331551</v>
      </c>
      <c r="K1484" s="5">
        <v>19994.492859999998</v>
      </c>
      <c r="L1484" s="5">
        <v>8240.3660199999995</v>
      </c>
      <c r="M1484" s="6">
        <f t="shared" si="95"/>
        <v>-0.58786821562825076</v>
      </c>
    </row>
    <row r="1485" spans="1:13" x14ac:dyDescent="0.2">
      <c r="A1485" s="1" t="s">
        <v>9</v>
      </c>
      <c r="B1485" s="1" t="s">
        <v>100</v>
      </c>
      <c r="C1485" s="5">
        <v>0</v>
      </c>
      <c r="D1485" s="5">
        <v>3.17658</v>
      </c>
      <c r="E1485" s="6" t="str">
        <f t="shared" si="92"/>
        <v/>
      </c>
      <c r="F1485" s="5">
        <v>333.33476000000002</v>
      </c>
      <c r="G1485" s="5">
        <v>214.91418999999999</v>
      </c>
      <c r="H1485" s="6">
        <f t="shared" si="93"/>
        <v>-0.35526018948638904</v>
      </c>
      <c r="I1485" s="5">
        <v>212.1807</v>
      </c>
      <c r="J1485" s="6">
        <f t="shared" si="94"/>
        <v>1.2882839956697145E-2</v>
      </c>
      <c r="K1485" s="5">
        <v>1547.0973799999999</v>
      </c>
      <c r="L1485" s="5">
        <v>1273.6529499999999</v>
      </c>
      <c r="M1485" s="6">
        <f t="shared" si="95"/>
        <v>-0.17674674751242869</v>
      </c>
    </row>
    <row r="1486" spans="1:13" x14ac:dyDescent="0.2">
      <c r="A1486" s="1" t="s">
        <v>10</v>
      </c>
      <c r="B1486" s="1" t="s">
        <v>100</v>
      </c>
      <c r="C1486" s="5">
        <v>0</v>
      </c>
      <c r="D1486" s="5">
        <v>17.587230000000002</v>
      </c>
      <c r="E1486" s="6" t="str">
        <f t="shared" si="92"/>
        <v/>
      </c>
      <c r="F1486" s="5">
        <v>1181.77001</v>
      </c>
      <c r="G1486" s="5">
        <v>864.53206999999998</v>
      </c>
      <c r="H1486" s="6">
        <f t="shared" si="93"/>
        <v>-0.26844304502193284</v>
      </c>
      <c r="I1486" s="5">
        <v>1554.26936</v>
      </c>
      <c r="J1486" s="6">
        <f t="shared" si="94"/>
        <v>-0.44376946991993715</v>
      </c>
      <c r="K1486" s="5">
        <v>5973.1247300000005</v>
      </c>
      <c r="L1486" s="5">
        <v>6053.6178099999997</v>
      </c>
      <c r="M1486" s="6">
        <f t="shared" si="95"/>
        <v>1.3475874628186224E-2</v>
      </c>
    </row>
    <row r="1487" spans="1:13" x14ac:dyDescent="0.2">
      <c r="A1487" s="1" t="s">
        <v>11</v>
      </c>
      <c r="B1487" s="1" t="s">
        <v>100</v>
      </c>
      <c r="C1487" s="5">
        <v>0</v>
      </c>
      <c r="D1487" s="5">
        <v>0</v>
      </c>
      <c r="E1487" s="6" t="str">
        <f t="shared" si="92"/>
        <v/>
      </c>
      <c r="F1487" s="5">
        <v>1.56047</v>
      </c>
      <c r="G1487" s="5">
        <v>25.645569999999999</v>
      </c>
      <c r="H1487" s="6">
        <f t="shared" si="93"/>
        <v>15.43451652386781</v>
      </c>
      <c r="I1487" s="5">
        <v>1.9198</v>
      </c>
      <c r="J1487" s="6">
        <f t="shared" si="94"/>
        <v>12.35845921450151</v>
      </c>
      <c r="K1487" s="5">
        <v>92.957980000000006</v>
      </c>
      <c r="L1487" s="5">
        <v>65.909180000000006</v>
      </c>
      <c r="M1487" s="6">
        <f t="shared" si="95"/>
        <v>-0.29097878417753908</v>
      </c>
    </row>
    <row r="1488" spans="1:13" x14ac:dyDescent="0.2">
      <c r="A1488" s="1" t="s">
        <v>12</v>
      </c>
      <c r="B1488" s="1" t="s">
        <v>100</v>
      </c>
      <c r="C1488" s="5">
        <v>0</v>
      </c>
      <c r="D1488" s="5">
        <v>0</v>
      </c>
      <c r="E1488" s="6" t="str">
        <f t="shared" si="92"/>
        <v/>
      </c>
      <c r="F1488" s="5">
        <v>6.4472399999999999</v>
      </c>
      <c r="G1488" s="5">
        <v>16.519870000000001</v>
      </c>
      <c r="H1488" s="6">
        <f t="shared" si="93"/>
        <v>1.5623165881834709</v>
      </c>
      <c r="I1488" s="5">
        <v>21.585180000000001</v>
      </c>
      <c r="J1488" s="6">
        <f t="shared" si="94"/>
        <v>-0.23466609961093676</v>
      </c>
      <c r="K1488" s="5">
        <v>27.25948</v>
      </c>
      <c r="L1488" s="5">
        <v>93.719260000000006</v>
      </c>
      <c r="M1488" s="6">
        <f t="shared" si="95"/>
        <v>2.4380428386748392</v>
      </c>
    </row>
    <row r="1489" spans="1:13" x14ac:dyDescent="0.2">
      <c r="A1489" s="1" t="s">
        <v>13</v>
      </c>
      <c r="B1489" s="1" t="s">
        <v>100</v>
      </c>
      <c r="C1489" s="5">
        <v>0</v>
      </c>
      <c r="D1489" s="5">
        <v>178.1781</v>
      </c>
      <c r="E1489" s="6" t="str">
        <f t="shared" si="92"/>
        <v/>
      </c>
      <c r="F1489" s="5">
        <v>2459.2862799999998</v>
      </c>
      <c r="G1489" s="5">
        <v>1672.7420999999999</v>
      </c>
      <c r="H1489" s="6">
        <f t="shared" si="93"/>
        <v>-0.31982619770480725</v>
      </c>
      <c r="I1489" s="5">
        <v>2192.7952</v>
      </c>
      <c r="J1489" s="6">
        <f t="shared" si="94"/>
        <v>-0.23716446478905107</v>
      </c>
      <c r="K1489" s="5">
        <v>15209.10133</v>
      </c>
      <c r="L1489" s="5">
        <v>7699.1942499999996</v>
      </c>
      <c r="M1489" s="6">
        <f t="shared" si="95"/>
        <v>-0.49377717440718771</v>
      </c>
    </row>
    <row r="1490" spans="1:13" x14ac:dyDescent="0.2">
      <c r="A1490" s="1" t="s">
        <v>14</v>
      </c>
      <c r="B1490" s="1" t="s">
        <v>100</v>
      </c>
      <c r="C1490" s="5">
        <v>0</v>
      </c>
      <c r="D1490" s="5">
        <v>0</v>
      </c>
      <c r="E1490" s="6" t="str">
        <f t="shared" si="92"/>
        <v/>
      </c>
      <c r="F1490" s="5">
        <v>3137.4776000000002</v>
      </c>
      <c r="G1490" s="5">
        <v>1255.3592599999999</v>
      </c>
      <c r="H1490" s="6">
        <f t="shared" si="93"/>
        <v>-0.59988263820592702</v>
      </c>
      <c r="I1490" s="5">
        <v>803.90698999999995</v>
      </c>
      <c r="J1490" s="6">
        <f t="shared" si="94"/>
        <v>0.56157276353574193</v>
      </c>
      <c r="K1490" s="5">
        <v>18109.05141</v>
      </c>
      <c r="L1490" s="5">
        <v>6774.4760399999996</v>
      </c>
      <c r="M1490" s="6">
        <f t="shared" si="95"/>
        <v>-0.62590663162737137</v>
      </c>
    </row>
    <row r="1491" spans="1:13" x14ac:dyDescent="0.2">
      <c r="A1491" s="1" t="s">
        <v>15</v>
      </c>
      <c r="B1491" s="1" t="s">
        <v>100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12.417299999999999</v>
      </c>
      <c r="L1491" s="5">
        <v>0</v>
      </c>
      <c r="M1491" s="6">
        <f t="shared" si="95"/>
        <v>-1</v>
      </c>
    </row>
    <row r="1492" spans="1:13" x14ac:dyDescent="0.2">
      <c r="A1492" s="1" t="s">
        <v>16</v>
      </c>
      <c r="B1492" s="1" t="s">
        <v>100</v>
      </c>
      <c r="C1492" s="5">
        <v>0</v>
      </c>
      <c r="D1492" s="5">
        <v>0</v>
      </c>
      <c r="E1492" s="6" t="str">
        <f t="shared" si="92"/>
        <v/>
      </c>
      <c r="F1492" s="5">
        <v>23.246099999999998</v>
      </c>
      <c r="G1492" s="5">
        <v>51.7684</v>
      </c>
      <c r="H1492" s="6">
        <f t="shared" si="93"/>
        <v>1.226971405956268</v>
      </c>
      <c r="I1492" s="5">
        <v>70.496200000000002</v>
      </c>
      <c r="J1492" s="6">
        <f t="shared" si="94"/>
        <v>-0.26565687228531465</v>
      </c>
      <c r="K1492" s="5">
        <v>50.41534</v>
      </c>
      <c r="L1492" s="5">
        <v>265.6114</v>
      </c>
      <c r="M1492" s="6">
        <f t="shared" si="95"/>
        <v>4.2684639238771371</v>
      </c>
    </row>
    <row r="1493" spans="1:13" x14ac:dyDescent="0.2">
      <c r="A1493" s="1" t="s">
        <v>17</v>
      </c>
      <c r="B1493" s="1" t="s">
        <v>100</v>
      </c>
      <c r="C1493" s="5">
        <v>0</v>
      </c>
      <c r="D1493" s="5">
        <v>0</v>
      </c>
      <c r="E1493" s="6" t="str">
        <f t="shared" ref="E1493:E1553" si="96">IF(C1493=0,"",(D1493/C1493-1))</f>
        <v/>
      </c>
      <c r="F1493" s="5">
        <v>132.50395</v>
      </c>
      <c r="G1493" s="5">
        <v>323.35028999999997</v>
      </c>
      <c r="H1493" s="6">
        <f t="shared" ref="H1493:H1553" si="97">IF(F1493=0,"",(G1493/F1493-1))</f>
        <v>1.440306798401104</v>
      </c>
      <c r="I1493" s="5">
        <v>222.92227</v>
      </c>
      <c r="J1493" s="6">
        <f t="shared" ref="J1493:J1553" si="98">IF(I1493=0,"",(G1493/I1493-1))</f>
        <v>0.45050689641730268</v>
      </c>
      <c r="K1493" s="5">
        <v>1432.6969899999999</v>
      </c>
      <c r="L1493" s="5">
        <v>1295.3710900000001</v>
      </c>
      <c r="M1493" s="6">
        <f t="shared" ref="M1493:M1553" si="99">IF(K1493=0,"",(L1493/K1493-1))</f>
        <v>-9.5851321639197296E-2</v>
      </c>
    </row>
    <row r="1494" spans="1:13" x14ac:dyDescent="0.2">
      <c r="A1494" s="1" t="s">
        <v>18</v>
      </c>
      <c r="B1494" s="1" t="s">
        <v>100</v>
      </c>
      <c r="C1494" s="5">
        <v>0</v>
      </c>
      <c r="D1494" s="5">
        <v>177.02778000000001</v>
      </c>
      <c r="E1494" s="6" t="str">
        <f t="shared" si="96"/>
        <v/>
      </c>
      <c r="F1494" s="5">
        <v>5459.9211699999996</v>
      </c>
      <c r="G1494" s="5">
        <v>4731.99323</v>
      </c>
      <c r="H1494" s="6">
        <f t="shared" si="97"/>
        <v>-0.13332206039890493</v>
      </c>
      <c r="I1494" s="5">
        <v>6283.0868799999998</v>
      </c>
      <c r="J1494" s="6">
        <f t="shared" si="98"/>
        <v>-0.2468680888270639</v>
      </c>
      <c r="K1494" s="5">
        <v>23526.61319</v>
      </c>
      <c r="L1494" s="5">
        <v>26059.454839999999</v>
      </c>
      <c r="M1494" s="6">
        <f t="shared" si="99"/>
        <v>0.10765857497400377</v>
      </c>
    </row>
    <row r="1495" spans="1:13" x14ac:dyDescent="0.2">
      <c r="A1495" s="1" t="s">
        <v>19</v>
      </c>
      <c r="B1495" s="1" t="s">
        <v>100</v>
      </c>
      <c r="C1495" s="5">
        <v>0</v>
      </c>
      <c r="D1495" s="5">
        <v>47.66</v>
      </c>
      <c r="E1495" s="6" t="str">
        <f t="shared" si="96"/>
        <v/>
      </c>
      <c r="F1495" s="5">
        <v>1091.09781</v>
      </c>
      <c r="G1495" s="5">
        <v>1286.19219</v>
      </c>
      <c r="H1495" s="6">
        <f t="shared" si="97"/>
        <v>0.17880558297518712</v>
      </c>
      <c r="I1495" s="5">
        <v>1556.5340000000001</v>
      </c>
      <c r="J1495" s="6">
        <f t="shared" si="98"/>
        <v>-0.17368191764522978</v>
      </c>
      <c r="K1495" s="5">
        <v>5965.08788</v>
      </c>
      <c r="L1495" s="5">
        <v>5917.4949800000004</v>
      </c>
      <c r="M1495" s="6">
        <f t="shared" si="99"/>
        <v>-7.9785748269646239E-3</v>
      </c>
    </row>
    <row r="1496" spans="1:13" x14ac:dyDescent="0.2">
      <c r="A1496" s="1" t="s">
        <v>20</v>
      </c>
      <c r="B1496" s="1" t="s">
        <v>100</v>
      </c>
      <c r="C1496" s="5">
        <v>0</v>
      </c>
      <c r="D1496" s="5">
        <v>62.525379999999998</v>
      </c>
      <c r="E1496" s="6" t="str">
        <f t="shared" si="96"/>
        <v/>
      </c>
      <c r="F1496" s="5">
        <v>2010.9434900000001</v>
      </c>
      <c r="G1496" s="5">
        <v>2078.38346</v>
      </c>
      <c r="H1496" s="6">
        <f t="shared" si="97"/>
        <v>3.3536481922721739E-2</v>
      </c>
      <c r="I1496" s="5">
        <v>1950.4824000000001</v>
      </c>
      <c r="J1496" s="6">
        <f t="shared" si="98"/>
        <v>6.5574065164597073E-2</v>
      </c>
      <c r="K1496" s="5">
        <v>8689.3377700000001</v>
      </c>
      <c r="L1496" s="5">
        <v>10038.57015</v>
      </c>
      <c r="M1496" s="6">
        <f t="shared" si="99"/>
        <v>0.15527447726318488</v>
      </c>
    </row>
    <row r="1497" spans="1:13" x14ac:dyDescent="0.2">
      <c r="A1497" s="1" t="s">
        <v>21</v>
      </c>
      <c r="B1497" s="1" t="s">
        <v>100</v>
      </c>
      <c r="C1497" s="5">
        <v>0</v>
      </c>
      <c r="D1497" s="5">
        <v>0</v>
      </c>
      <c r="E1497" s="6" t="str">
        <f t="shared" si="96"/>
        <v/>
      </c>
      <c r="F1497" s="5">
        <v>1.56199</v>
      </c>
      <c r="G1497" s="5">
        <v>0</v>
      </c>
      <c r="H1497" s="6">
        <f t="shared" si="97"/>
        <v>-1</v>
      </c>
      <c r="I1497" s="5">
        <v>0</v>
      </c>
      <c r="J1497" s="6" t="str">
        <f t="shared" si="98"/>
        <v/>
      </c>
      <c r="K1497" s="5">
        <v>168.55148</v>
      </c>
      <c r="L1497" s="5">
        <v>74.771010000000004</v>
      </c>
      <c r="M1497" s="6">
        <f t="shared" si="99"/>
        <v>-0.55639066473934251</v>
      </c>
    </row>
    <row r="1498" spans="1:13" x14ac:dyDescent="0.2">
      <c r="A1498" s="1" t="s">
        <v>22</v>
      </c>
      <c r="B1498" s="1" t="s">
        <v>100</v>
      </c>
      <c r="C1498" s="5">
        <v>0</v>
      </c>
      <c r="D1498" s="5">
        <v>0</v>
      </c>
      <c r="E1498" s="6" t="str">
        <f t="shared" si="96"/>
        <v/>
      </c>
      <c r="F1498" s="5">
        <v>177.27841000000001</v>
      </c>
      <c r="G1498" s="5">
        <v>63.671500000000002</v>
      </c>
      <c r="H1498" s="6">
        <f t="shared" si="97"/>
        <v>-0.64083894931142482</v>
      </c>
      <c r="I1498" s="5">
        <v>63.410780000000003</v>
      </c>
      <c r="J1498" s="6">
        <f t="shared" si="98"/>
        <v>4.1116037367778802E-3</v>
      </c>
      <c r="K1498" s="5">
        <v>722.23996</v>
      </c>
      <c r="L1498" s="5">
        <v>500.64915999999999</v>
      </c>
      <c r="M1498" s="6">
        <f t="shared" si="99"/>
        <v>-0.30681049550346118</v>
      </c>
    </row>
    <row r="1499" spans="1:13" x14ac:dyDescent="0.2">
      <c r="A1499" s="1" t="s">
        <v>23</v>
      </c>
      <c r="B1499" s="1" t="s">
        <v>100</v>
      </c>
      <c r="C1499" s="5">
        <v>0</v>
      </c>
      <c r="D1499" s="5">
        <v>26.818239999999999</v>
      </c>
      <c r="E1499" s="6" t="str">
        <f t="shared" si="96"/>
        <v/>
      </c>
      <c r="F1499" s="5">
        <v>3334.8594600000001</v>
      </c>
      <c r="G1499" s="5">
        <v>2079.8752399999998</v>
      </c>
      <c r="H1499" s="6">
        <f t="shared" si="97"/>
        <v>-0.37632297104358337</v>
      </c>
      <c r="I1499" s="5">
        <v>2653.9636</v>
      </c>
      <c r="J1499" s="6">
        <f t="shared" si="98"/>
        <v>-0.21631357717189492</v>
      </c>
      <c r="K1499" s="5">
        <v>11884.141809999999</v>
      </c>
      <c r="L1499" s="5">
        <v>12146.705120000001</v>
      </c>
      <c r="M1499" s="6">
        <f t="shared" si="99"/>
        <v>2.2093586074432903E-2</v>
      </c>
    </row>
    <row r="1500" spans="1:13" x14ac:dyDescent="0.2">
      <c r="A1500" s="1" t="s">
        <v>24</v>
      </c>
      <c r="B1500" s="1" t="s">
        <v>100</v>
      </c>
      <c r="C1500" s="5">
        <v>0</v>
      </c>
      <c r="D1500" s="5">
        <v>0</v>
      </c>
      <c r="E1500" s="6" t="str">
        <f t="shared" si="96"/>
        <v/>
      </c>
      <c r="F1500" s="5">
        <v>513.75977999999998</v>
      </c>
      <c r="G1500" s="5">
        <v>239.02314999999999</v>
      </c>
      <c r="H1500" s="6">
        <f t="shared" si="97"/>
        <v>-0.53475698311767417</v>
      </c>
      <c r="I1500" s="5">
        <v>330.29899999999998</v>
      </c>
      <c r="J1500" s="6">
        <f t="shared" si="98"/>
        <v>-0.27634310125068495</v>
      </c>
      <c r="K1500" s="5">
        <v>2069.6011199999998</v>
      </c>
      <c r="L1500" s="5">
        <v>1318.19183</v>
      </c>
      <c r="M1500" s="6">
        <f t="shared" si="99"/>
        <v>-0.36306961894183742</v>
      </c>
    </row>
    <row r="1501" spans="1:13" x14ac:dyDescent="0.2">
      <c r="A1501" s="1" t="s">
        <v>25</v>
      </c>
      <c r="B1501" s="1" t="s">
        <v>100</v>
      </c>
      <c r="C1501" s="5">
        <v>0</v>
      </c>
      <c r="D1501" s="5">
        <v>31.589359999999999</v>
      </c>
      <c r="E1501" s="6" t="str">
        <f t="shared" si="96"/>
        <v/>
      </c>
      <c r="F1501" s="5">
        <v>385.56779</v>
      </c>
      <c r="G1501" s="5">
        <v>841.67163000000005</v>
      </c>
      <c r="H1501" s="6">
        <f t="shared" si="97"/>
        <v>1.1829407223046302</v>
      </c>
      <c r="I1501" s="5">
        <v>1322.06936</v>
      </c>
      <c r="J1501" s="6">
        <f t="shared" si="98"/>
        <v>-0.36336802329342233</v>
      </c>
      <c r="K1501" s="5">
        <v>5161.8733499999998</v>
      </c>
      <c r="L1501" s="5">
        <v>5880.1078299999999</v>
      </c>
      <c r="M1501" s="6">
        <f t="shared" si="99"/>
        <v>0.13914221277823491</v>
      </c>
    </row>
    <row r="1502" spans="1:13" x14ac:dyDescent="0.2">
      <c r="A1502" s="1" t="s">
        <v>26</v>
      </c>
      <c r="B1502" s="1" t="s">
        <v>100</v>
      </c>
      <c r="C1502" s="5">
        <v>0</v>
      </c>
      <c r="D1502" s="5">
        <v>0</v>
      </c>
      <c r="E1502" s="6" t="str">
        <f t="shared" si="96"/>
        <v/>
      </c>
      <c r="F1502" s="5">
        <v>383.66016000000002</v>
      </c>
      <c r="G1502" s="5">
        <v>172.58849000000001</v>
      </c>
      <c r="H1502" s="6">
        <f t="shared" si="97"/>
        <v>-0.5501526924244623</v>
      </c>
      <c r="I1502" s="5">
        <v>0</v>
      </c>
      <c r="J1502" s="6" t="str">
        <f t="shared" si="98"/>
        <v/>
      </c>
      <c r="K1502" s="5">
        <v>699.14125000000001</v>
      </c>
      <c r="L1502" s="5">
        <v>172.78563</v>
      </c>
      <c r="M1502" s="6">
        <f t="shared" si="99"/>
        <v>-0.75286019813592753</v>
      </c>
    </row>
    <row r="1503" spans="1:13" x14ac:dyDescent="0.2">
      <c r="A1503" s="1" t="s">
        <v>27</v>
      </c>
      <c r="B1503" s="1" t="s">
        <v>100</v>
      </c>
      <c r="C1503" s="5">
        <v>0</v>
      </c>
      <c r="D1503" s="5">
        <v>162.24167</v>
      </c>
      <c r="E1503" s="6" t="str">
        <f t="shared" si="96"/>
        <v/>
      </c>
      <c r="F1503" s="5">
        <v>3160.0081</v>
      </c>
      <c r="G1503" s="5">
        <v>5209.5774000000001</v>
      </c>
      <c r="H1503" s="6">
        <f t="shared" si="97"/>
        <v>0.64859621720589899</v>
      </c>
      <c r="I1503" s="5">
        <v>4152.2236700000003</v>
      </c>
      <c r="J1503" s="6">
        <f t="shared" si="98"/>
        <v>0.25464758501316465</v>
      </c>
      <c r="K1503" s="5">
        <v>12469.67446</v>
      </c>
      <c r="L1503" s="5">
        <v>21654.872090000001</v>
      </c>
      <c r="M1503" s="6">
        <f t="shared" si="99"/>
        <v>0.73660284071281201</v>
      </c>
    </row>
    <row r="1504" spans="1:13" x14ac:dyDescent="0.2">
      <c r="A1504" s="1" t="s">
        <v>28</v>
      </c>
      <c r="B1504" s="1" t="s">
        <v>100</v>
      </c>
      <c r="C1504" s="5">
        <v>0</v>
      </c>
      <c r="D1504" s="5">
        <v>301.23964999999998</v>
      </c>
      <c r="E1504" s="6" t="str">
        <f t="shared" si="96"/>
        <v/>
      </c>
      <c r="F1504" s="5">
        <v>6321.8140000000003</v>
      </c>
      <c r="G1504" s="5">
        <v>6148.0619900000002</v>
      </c>
      <c r="H1504" s="6">
        <f t="shared" si="97"/>
        <v>-2.7484517893123783E-2</v>
      </c>
      <c r="I1504" s="5">
        <v>5260.2565000000004</v>
      </c>
      <c r="J1504" s="6">
        <f t="shared" si="98"/>
        <v>0.16877608344764172</v>
      </c>
      <c r="K1504" s="5">
        <v>30671.151959999999</v>
      </c>
      <c r="L1504" s="5">
        <v>29907.456620000001</v>
      </c>
      <c r="M1504" s="6">
        <f t="shared" si="99"/>
        <v>-2.4899467127807218E-2</v>
      </c>
    </row>
    <row r="1505" spans="1:13" x14ac:dyDescent="0.2">
      <c r="A1505" s="1" t="s">
        <v>29</v>
      </c>
      <c r="B1505" s="1" t="s">
        <v>100</v>
      </c>
      <c r="C1505" s="5">
        <v>0</v>
      </c>
      <c r="D1505" s="5">
        <v>0</v>
      </c>
      <c r="E1505" s="6" t="str">
        <f t="shared" si="96"/>
        <v/>
      </c>
      <c r="F1505" s="5">
        <v>0</v>
      </c>
      <c r="G1505" s="5">
        <v>0</v>
      </c>
      <c r="H1505" s="6" t="str">
        <f t="shared" si="97"/>
        <v/>
      </c>
      <c r="I1505" s="5">
        <v>0</v>
      </c>
      <c r="J1505" s="6" t="str">
        <f t="shared" si="98"/>
        <v/>
      </c>
      <c r="K1505" s="5">
        <v>20.67</v>
      </c>
      <c r="L1505" s="5">
        <v>0</v>
      </c>
      <c r="M1505" s="6">
        <f t="shared" si="99"/>
        <v>-1</v>
      </c>
    </row>
    <row r="1506" spans="1:13" x14ac:dyDescent="0.2">
      <c r="A1506" s="1" t="s">
        <v>30</v>
      </c>
      <c r="B1506" s="1" t="s">
        <v>100</v>
      </c>
      <c r="C1506" s="5">
        <v>0</v>
      </c>
      <c r="D1506" s="5">
        <v>0</v>
      </c>
      <c r="E1506" s="6" t="str">
        <f t="shared" si="96"/>
        <v/>
      </c>
      <c r="F1506" s="5">
        <v>0.59325000000000006</v>
      </c>
      <c r="G1506" s="5">
        <v>0.92142999999999997</v>
      </c>
      <c r="H1506" s="6">
        <f t="shared" si="97"/>
        <v>0.55319005478297489</v>
      </c>
      <c r="I1506" s="5">
        <v>6.8086599999999997</v>
      </c>
      <c r="J1506" s="6">
        <f t="shared" si="98"/>
        <v>-0.86466793759711891</v>
      </c>
      <c r="K1506" s="5">
        <v>57.327869999999997</v>
      </c>
      <c r="L1506" s="5">
        <v>31.506219999999999</v>
      </c>
      <c r="M1506" s="6">
        <f t="shared" si="99"/>
        <v>-0.45042053716630326</v>
      </c>
    </row>
    <row r="1507" spans="1:13" x14ac:dyDescent="0.2">
      <c r="A1507" s="1" t="s">
        <v>31</v>
      </c>
      <c r="B1507" s="1" t="s">
        <v>100</v>
      </c>
      <c r="C1507" s="5">
        <v>0</v>
      </c>
      <c r="D1507" s="5">
        <v>0</v>
      </c>
      <c r="E1507" s="6" t="str">
        <f t="shared" si="96"/>
        <v/>
      </c>
      <c r="F1507" s="5">
        <v>11.812200000000001</v>
      </c>
      <c r="G1507" s="5">
        <v>0</v>
      </c>
      <c r="H1507" s="6">
        <f t="shared" si="97"/>
        <v>-1</v>
      </c>
      <c r="I1507" s="5">
        <v>0</v>
      </c>
      <c r="J1507" s="6" t="str">
        <f t="shared" si="98"/>
        <v/>
      </c>
      <c r="K1507" s="5">
        <v>27.31474</v>
      </c>
      <c r="L1507" s="5">
        <v>0</v>
      </c>
      <c r="M1507" s="6">
        <f t="shared" si="99"/>
        <v>-1</v>
      </c>
    </row>
    <row r="1508" spans="1:13" x14ac:dyDescent="0.2">
      <c r="A1508" s="1" t="s">
        <v>32</v>
      </c>
      <c r="B1508" s="1" t="s">
        <v>100</v>
      </c>
      <c r="C1508" s="5">
        <v>0</v>
      </c>
      <c r="D1508" s="5">
        <v>0</v>
      </c>
      <c r="E1508" s="6" t="str">
        <f t="shared" si="96"/>
        <v/>
      </c>
      <c r="F1508" s="5">
        <v>0</v>
      </c>
      <c r="G1508" s="5">
        <v>0</v>
      </c>
      <c r="H1508" s="6" t="str">
        <f t="shared" si="97"/>
        <v/>
      </c>
      <c r="I1508" s="5">
        <v>0</v>
      </c>
      <c r="J1508" s="6" t="str">
        <f t="shared" si="98"/>
        <v/>
      </c>
      <c r="K1508" s="5">
        <v>0</v>
      </c>
      <c r="L1508" s="5">
        <v>2.5256500000000002</v>
      </c>
      <c r="M1508" s="6" t="str">
        <f t="shared" si="99"/>
        <v/>
      </c>
    </row>
    <row r="1509" spans="1:13" x14ac:dyDescent="0.2">
      <c r="A1509" s="2" t="s">
        <v>33</v>
      </c>
      <c r="B1509" s="2" t="s">
        <v>100</v>
      </c>
      <c r="C1509" s="7">
        <v>0</v>
      </c>
      <c r="D1509" s="7">
        <v>1277.4781800000001</v>
      </c>
      <c r="E1509" s="8" t="str">
        <f t="shared" si="96"/>
        <v/>
      </c>
      <c r="F1509" s="7">
        <v>36121.536549999997</v>
      </c>
      <c r="G1509" s="7">
        <v>30655.452519999999</v>
      </c>
      <c r="H1509" s="8">
        <f t="shared" si="97"/>
        <v>-0.15132479268797883</v>
      </c>
      <c r="I1509" s="7">
        <v>31863.422009999998</v>
      </c>
      <c r="J1509" s="8">
        <f t="shared" si="98"/>
        <v>-3.7910852438287734E-2</v>
      </c>
      <c r="K1509" s="7">
        <v>167747.06164</v>
      </c>
      <c r="L1509" s="7">
        <v>149570.66714999999</v>
      </c>
      <c r="M1509" s="8">
        <f t="shared" si="99"/>
        <v>-0.10835596351015764</v>
      </c>
    </row>
    <row r="1510" spans="1:13" x14ac:dyDescent="0.2">
      <c r="A1510" s="1" t="s">
        <v>7</v>
      </c>
      <c r="B1510" s="1" t="s">
        <v>101</v>
      </c>
      <c r="C1510" s="5">
        <v>0</v>
      </c>
      <c r="D1510" s="5">
        <v>0</v>
      </c>
      <c r="E1510" s="6" t="str">
        <f t="shared" si="96"/>
        <v/>
      </c>
      <c r="F1510" s="5">
        <v>0</v>
      </c>
      <c r="G1510" s="5">
        <v>88.367410000000007</v>
      </c>
      <c r="H1510" s="6" t="str">
        <f t="shared" si="97"/>
        <v/>
      </c>
      <c r="I1510" s="5">
        <v>1.9246799999999999</v>
      </c>
      <c r="J1510" s="6">
        <f t="shared" si="98"/>
        <v>44.912780306336643</v>
      </c>
      <c r="K1510" s="5">
        <v>0</v>
      </c>
      <c r="L1510" s="5">
        <v>150.08600000000001</v>
      </c>
      <c r="M1510" s="6" t="str">
        <f t="shared" si="99"/>
        <v/>
      </c>
    </row>
    <row r="1511" spans="1:13" x14ac:dyDescent="0.2">
      <c r="A1511" s="1" t="s">
        <v>9</v>
      </c>
      <c r="B1511" s="1" t="s">
        <v>101</v>
      </c>
      <c r="C1511" s="5">
        <v>0</v>
      </c>
      <c r="D1511" s="5">
        <v>0</v>
      </c>
      <c r="E1511" s="6" t="str">
        <f t="shared" si="96"/>
        <v/>
      </c>
      <c r="F1511" s="5">
        <v>4.9860000000000002E-2</v>
      </c>
      <c r="G1511" s="5">
        <v>1428.3145099999999</v>
      </c>
      <c r="H1511" s="6">
        <f t="shared" si="97"/>
        <v>28645.500401123143</v>
      </c>
      <c r="I1511" s="5">
        <v>8.7359500000000008</v>
      </c>
      <c r="J1511" s="6">
        <f t="shared" si="98"/>
        <v>162.49847583834611</v>
      </c>
      <c r="K1511" s="5">
        <v>8.4498599999999993</v>
      </c>
      <c r="L1511" s="5">
        <v>1482.1611399999999</v>
      </c>
      <c r="M1511" s="6">
        <f t="shared" si="99"/>
        <v>174.4065913518094</v>
      </c>
    </row>
    <row r="1512" spans="1:13" x14ac:dyDescent="0.2">
      <c r="A1512" s="1" t="s">
        <v>10</v>
      </c>
      <c r="B1512" s="1" t="s">
        <v>101</v>
      </c>
      <c r="C1512" s="5">
        <v>0</v>
      </c>
      <c r="D1512" s="5">
        <v>0</v>
      </c>
      <c r="E1512" s="6" t="str">
        <f t="shared" si="96"/>
        <v/>
      </c>
      <c r="F1512" s="5">
        <v>8.1259999999999999E-2</v>
      </c>
      <c r="G1512" s="5">
        <v>407.47111000000001</v>
      </c>
      <c r="H1512" s="6">
        <f t="shared" si="97"/>
        <v>5013.4118877676592</v>
      </c>
      <c r="I1512" s="5">
        <v>214.40601000000001</v>
      </c>
      <c r="J1512" s="6">
        <f t="shared" si="98"/>
        <v>0.90046496364537543</v>
      </c>
      <c r="K1512" s="5">
        <v>8.1259999999999999E-2</v>
      </c>
      <c r="L1512" s="5">
        <v>4481.0319300000001</v>
      </c>
      <c r="M1512" s="6">
        <f t="shared" si="99"/>
        <v>55143.375215358115</v>
      </c>
    </row>
    <row r="1513" spans="1:13" x14ac:dyDescent="0.2">
      <c r="A1513" s="1" t="s">
        <v>11</v>
      </c>
      <c r="B1513" s="1" t="s">
        <v>101</v>
      </c>
      <c r="C1513" s="5">
        <v>0</v>
      </c>
      <c r="D1513" s="5">
        <v>0</v>
      </c>
      <c r="E1513" s="6" t="str">
        <f t="shared" si="96"/>
        <v/>
      </c>
      <c r="F1513" s="5">
        <v>0.86094000000000004</v>
      </c>
      <c r="G1513" s="5">
        <v>1976.82671</v>
      </c>
      <c r="H1513" s="6">
        <f t="shared" si="97"/>
        <v>2295.1259901967614</v>
      </c>
      <c r="I1513" s="5">
        <v>2174.4895799999999</v>
      </c>
      <c r="J1513" s="6">
        <f t="shared" si="98"/>
        <v>-9.0900812686349974E-2</v>
      </c>
      <c r="K1513" s="5">
        <v>1.2875000000000001</v>
      </c>
      <c r="L1513" s="5">
        <v>7879.1649299999999</v>
      </c>
      <c r="M1513" s="6">
        <f t="shared" si="99"/>
        <v>6118.7397514563099</v>
      </c>
    </row>
    <row r="1514" spans="1:13" x14ac:dyDescent="0.2">
      <c r="A1514" s="1" t="s">
        <v>12</v>
      </c>
      <c r="B1514" s="1" t="s">
        <v>101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0.70792999999999995</v>
      </c>
      <c r="H1514" s="6" t="str">
        <f t="shared" si="97"/>
        <v/>
      </c>
      <c r="I1514" s="5">
        <v>4.8151200000000003</v>
      </c>
      <c r="J1514" s="6">
        <f t="shared" si="98"/>
        <v>-0.85297770356709701</v>
      </c>
      <c r="K1514" s="5">
        <v>0</v>
      </c>
      <c r="L1514" s="5">
        <v>61.390909999999998</v>
      </c>
      <c r="M1514" s="6" t="str">
        <f t="shared" si="99"/>
        <v/>
      </c>
    </row>
    <row r="1515" spans="1:13" x14ac:dyDescent="0.2">
      <c r="A1515" s="1" t="s">
        <v>13</v>
      </c>
      <c r="B1515" s="1" t="s">
        <v>101</v>
      </c>
      <c r="C1515" s="5">
        <v>0</v>
      </c>
      <c r="D1515" s="5">
        <v>0</v>
      </c>
      <c r="E1515" s="6" t="str">
        <f t="shared" si="96"/>
        <v/>
      </c>
      <c r="F1515" s="5">
        <v>1.49536</v>
      </c>
      <c r="G1515" s="5">
        <v>153.33411000000001</v>
      </c>
      <c r="H1515" s="6">
        <f t="shared" si="97"/>
        <v>101.53993018403595</v>
      </c>
      <c r="I1515" s="5">
        <v>365.84455000000003</v>
      </c>
      <c r="J1515" s="6">
        <f t="shared" si="98"/>
        <v>-0.58087633121772619</v>
      </c>
      <c r="K1515" s="5">
        <v>6.4145300000000001</v>
      </c>
      <c r="L1515" s="5">
        <v>998.62093000000004</v>
      </c>
      <c r="M1515" s="6">
        <f t="shared" si="99"/>
        <v>154.68107562050534</v>
      </c>
    </row>
    <row r="1516" spans="1:13" x14ac:dyDescent="0.2">
      <c r="A1516" s="1" t="s">
        <v>16</v>
      </c>
      <c r="B1516" s="1" t="s">
        <v>101</v>
      </c>
      <c r="C1516" s="5">
        <v>0</v>
      </c>
      <c r="D1516" s="5">
        <v>0</v>
      </c>
      <c r="E1516" s="6" t="str">
        <f t="shared" si="96"/>
        <v/>
      </c>
      <c r="F1516" s="5">
        <v>0</v>
      </c>
      <c r="G1516" s="5">
        <v>0.495</v>
      </c>
      <c r="H1516" s="6" t="str">
        <f t="shared" si="97"/>
        <v/>
      </c>
      <c r="I1516" s="5">
        <v>0.78090000000000004</v>
      </c>
      <c r="J1516" s="6">
        <f t="shared" si="98"/>
        <v>-0.36611601997694976</v>
      </c>
      <c r="K1516" s="5">
        <v>0</v>
      </c>
      <c r="L1516" s="5">
        <v>440.47401000000002</v>
      </c>
      <c r="M1516" s="6" t="str">
        <f t="shared" si="99"/>
        <v/>
      </c>
    </row>
    <row r="1517" spans="1:13" x14ac:dyDescent="0.2">
      <c r="A1517" s="1" t="s">
        <v>17</v>
      </c>
      <c r="B1517" s="1" t="s">
        <v>101</v>
      </c>
      <c r="C1517" s="5">
        <v>0</v>
      </c>
      <c r="D1517" s="5">
        <v>28.547270000000001</v>
      </c>
      <c r="E1517" s="6" t="str">
        <f t="shared" si="96"/>
        <v/>
      </c>
      <c r="F1517" s="5">
        <v>1.7417899999999999</v>
      </c>
      <c r="G1517" s="5">
        <v>1298.7840100000001</v>
      </c>
      <c r="H1517" s="6">
        <f t="shared" si="97"/>
        <v>744.66050442361029</v>
      </c>
      <c r="I1517" s="5">
        <v>387.56515999999999</v>
      </c>
      <c r="J1517" s="6">
        <f t="shared" si="98"/>
        <v>2.3511371610389338</v>
      </c>
      <c r="K1517" s="5">
        <v>7.3035500000000004</v>
      </c>
      <c r="L1517" s="5">
        <v>2509.4902200000001</v>
      </c>
      <c r="M1517" s="6">
        <f t="shared" si="99"/>
        <v>342.5986910475043</v>
      </c>
    </row>
    <row r="1518" spans="1:13" x14ac:dyDescent="0.2">
      <c r="A1518" s="1" t="s">
        <v>18</v>
      </c>
      <c r="B1518" s="1" t="s">
        <v>101</v>
      </c>
      <c r="C1518" s="5">
        <v>0</v>
      </c>
      <c r="D1518" s="5">
        <v>0</v>
      </c>
      <c r="E1518" s="6" t="str">
        <f t="shared" si="96"/>
        <v/>
      </c>
      <c r="F1518" s="5">
        <v>38.754620000000003</v>
      </c>
      <c r="G1518" s="5">
        <v>0</v>
      </c>
      <c r="H1518" s="6">
        <f t="shared" si="97"/>
        <v>-1</v>
      </c>
      <c r="I1518" s="5">
        <v>19.512699999999999</v>
      </c>
      <c r="J1518" s="6">
        <f t="shared" si="98"/>
        <v>-1</v>
      </c>
      <c r="K1518" s="5">
        <v>124.47403</v>
      </c>
      <c r="L1518" s="5">
        <v>43.647179999999999</v>
      </c>
      <c r="M1518" s="6">
        <f t="shared" si="99"/>
        <v>-0.64934709673977775</v>
      </c>
    </row>
    <row r="1519" spans="1:13" x14ac:dyDescent="0.2">
      <c r="A1519" s="1" t="s">
        <v>19</v>
      </c>
      <c r="B1519" s="1" t="s">
        <v>101</v>
      </c>
      <c r="C1519" s="5">
        <v>0</v>
      </c>
      <c r="D1519" s="5">
        <v>0</v>
      </c>
      <c r="E1519" s="6" t="str">
        <f t="shared" si="96"/>
        <v/>
      </c>
      <c r="F1519" s="5">
        <v>19.818850000000001</v>
      </c>
      <c r="G1519" s="5">
        <v>61.936880000000002</v>
      </c>
      <c r="H1519" s="6">
        <f t="shared" si="97"/>
        <v>2.1251500465465956</v>
      </c>
      <c r="I1519" s="5">
        <v>5.8997999999999999</v>
      </c>
      <c r="J1519" s="6">
        <f t="shared" si="98"/>
        <v>9.4981321400725456</v>
      </c>
      <c r="K1519" s="5">
        <v>19.818850000000001</v>
      </c>
      <c r="L1519" s="5">
        <v>448.01819</v>
      </c>
      <c r="M1519" s="6">
        <f t="shared" si="99"/>
        <v>21.605660267876289</v>
      </c>
    </row>
    <row r="1520" spans="1:13" x14ac:dyDescent="0.2">
      <c r="A1520" s="1" t="s">
        <v>20</v>
      </c>
      <c r="B1520" s="1" t="s">
        <v>101</v>
      </c>
      <c r="C1520" s="5">
        <v>0</v>
      </c>
      <c r="D1520" s="5">
        <v>0</v>
      </c>
      <c r="E1520" s="6" t="str">
        <f t="shared" si="96"/>
        <v/>
      </c>
      <c r="F1520" s="5">
        <v>7.2049099999999999</v>
      </c>
      <c r="G1520" s="5">
        <v>707.48500999999999</v>
      </c>
      <c r="H1520" s="6">
        <f t="shared" si="97"/>
        <v>97.194843516435313</v>
      </c>
      <c r="I1520" s="5">
        <v>392.24426</v>
      </c>
      <c r="J1520" s="6">
        <f t="shared" si="98"/>
        <v>0.80368480089421834</v>
      </c>
      <c r="K1520" s="5">
        <v>61.942869999999999</v>
      </c>
      <c r="L1520" s="5">
        <v>2416.5250299999998</v>
      </c>
      <c r="M1520" s="6">
        <f t="shared" si="99"/>
        <v>38.012157977181232</v>
      </c>
    </row>
    <row r="1521" spans="1:13" x14ac:dyDescent="0.2">
      <c r="A1521" s="1" t="s">
        <v>21</v>
      </c>
      <c r="B1521" s="1" t="s">
        <v>101</v>
      </c>
      <c r="C1521" s="5">
        <v>0</v>
      </c>
      <c r="D1521" s="5">
        <v>0</v>
      </c>
      <c r="E1521" s="6" t="str">
        <f t="shared" si="96"/>
        <v/>
      </c>
      <c r="F1521" s="5">
        <v>3.8432499999999998</v>
      </c>
      <c r="G1521" s="5">
        <v>11.566649999999999</v>
      </c>
      <c r="H1521" s="6">
        <f t="shared" si="97"/>
        <v>2.009601248942952</v>
      </c>
      <c r="I1521" s="5">
        <v>0</v>
      </c>
      <c r="J1521" s="6" t="str">
        <f t="shared" si="98"/>
        <v/>
      </c>
      <c r="K1521" s="5">
        <v>3.8432499999999998</v>
      </c>
      <c r="L1521" s="5">
        <v>11.566649999999999</v>
      </c>
      <c r="M1521" s="6">
        <f t="shared" si="99"/>
        <v>2.009601248942952</v>
      </c>
    </row>
    <row r="1522" spans="1:13" x14ac:dyDescent="0.2">
      <c r="A1522" s="1" t="s">
        <v>22</v>
      </c>
      <c r="B1522" s="1" t="s">
        <v>101</v>
      </c>
      <c r="C1522" s="5">
        <v>0</v>
      </c>
      <c r="D1522" s="5">
        <v>0</v>
      </c>
      <c r="E1522" s="6" t="str">
        <f t="shared" si="96"/>
        <v/>
      </c>
      <c r="F1522" s="5">
        <v>0</v>
      </c>
      <c r="G1522" s="5">
        <v>4.1118300000000003</v>
      </c>
      <c r="H1522" s="6" t="str">
        <f t="shared" si="97"/>
        <v/>
      </c>
      <c r="I1522" s="5">
        <v>6.1902799999999996</v>
      </c>
      <c r="J1522" s="6">
        <f t="shared" si="98"/>
        <v>-0.33576025640197205</v>
      </c>
      <c r="K1522" s="5">
        <v>0</v>
      </c>
      <c r="L1522" s="5">
        <v>11.42797</v>
      </c>
      <c r="M1522" s="6" t="str">
        <f t="shared" si="99"/>
        <v/>
      </c>
    </row>
    <row r="1523" spans="1:13" x14ac:dyDescent="0.2">
      <c r="A1523" s="1" t="s">
        <v>23</v>
      </c>
      <c r="B1523" s="1" t="s">
        <v>101</v>
      </c>
      <c r="C1523" s="5">
        <v>0</v>
      </c>
      <c r="D1523" s="5">
        <v>1340.91949</v>
      </c>
      <c r="E1523" s="6" t="str">
        <f t="shared" si="96"/>
        <v/>
      </c>
      <c r="F1523" s="5">
        <v>16</v>
      </c>
      <c r="G1523" s="5">
        <v>6659.8956900000003</v>
      </c>
      <c r="H1523" s="6">
        <f t="shared" si="97"/>
        <v>415.24348062500002</v>
      </c>
      <c r="I1523" s="5">
        <v>4510.3955699999997</v>
      </c>
      <c r="J1523" s="6">
        <f t="shared" si="98"/>
        <v>0.47656576604876388</v>
      </c>
      <c r="K1523" s="5">
        <v>26.8</v>
      </c>
      <c r="L1523" s="5">
        <v>12582.063749999999</v>
      </c>
      <c r="M1523" s="6">
        <f t="shared" si="99"/>
        <v>468.47999067164176</v>
      </c>
    </row>
    <row r="1524" spans="1:13" x14ac:dyDescent="0.2">
      <c r="A1524" s="1" t="s">
        <v>24</v>
      </c>
      <c r="B1524" s="1" t="s">
        <v>101</v>
      </c>
      <c r="C1524" s="5">
        <v>0</v>
      </c>
      <c r="D1524" s="5">
        <v>2.4365700000000001</v>
      </c>
      <c r="E1524" s="6" t="str">
        <f t="shared" si="96"/>
        <v/>
      </c>
      <c r="F1524" s="5">
        <v>5.4390799999999997</v>
      </c>
      <c r="G1524" s="5">
        <v>45.321579999999997</v>
      </c>
      <c r="H1524" s="6">
        <f t="shared" si="97"/>
        <v>7.3325819807761601</v>
      </c>
      <c r="I1524" s="5">
        <v>27.428619999999999</v>
      </c>
      <c r="J1524" s="6">
        <f t="shared" si="98"/>
        <v>0.65234634480334774</v>
      </c>
      <c r="K1524" s="5">
        <v>121.77329</v>
      </c>
      <c r="L1524" s="5">
        <v>97.639210000000006</v>
      </c>
      <c r="M1524" s="6">
        <f t="shared" si="99"/>
        <v>-0.19818861755315964</v>
      </c>
    </row>
    <row r="1525" spans="1:13" x14ac:dyDescent="0.2">
      <c r="A1525" s="1" t="s">
        <v>25</v>
      </c>
      <c r="B1525" s="1" t="s">
        <v>101</v>
      </c>
      <c r="C1525" s="5">
        <v>0</v>
      </c>
      <c r="D1525" s="5">
        <v>0</v>
      </c>
      <c r="E1525" s="6" t="str">
        <f t="shared" si="96"/>
        <v/>
      </c>
      <c r="F1525" s="5">
        <v>2.2159999999999999E-2</v>
      </c>
      <c r="G1525" s="5">
        <v>116.0698</v>
      </c>
      <c r="H1525" s="6">
        <f t="shared" si="97"/>
        <v>5236.8068592057762</v>
      </c>
      <c r="I1525" s="5">
        <v>122.36358</v>
      </c>
      <c r="J1525" s="6">
        <f t="shared" si="98"/>
        <v>-5.1435075698177513E-2</v>
      </c>
      <c r="K1525" s="5">
        <v>12.805099999999999</v>
      </c>
      <c r="L1525" s="5">
        <v>790.99874</v>
      </c>
      <c r="M1525" s="6">
        <f t="shared" si="99"/>
        <v>60.772164215820261</v>
      </c>
    </row>
    <row r="1526" spans="1:13" x14ac:dyDescent="0.2">
      <c r="A1526" s="1" t="s">
        <v>26</v>
      </c>
      <c r="B1526" s="1" t="s">
        <v>101</v>
      </c>
      <c r="C1526" s="5">
        <v>0</v>
      </c>
      <c r="D1526" s="5">
        <v>0</v>
      </c>
      <c r="E1526" s="6" t="str">
        <f t="shared" si="96"/>
        <v/>
      </c>
      <c r="F1526" s="5">
        <v>0</v>
      </c>
      <c r="G1526" s="5">
        <v>0.22786000000000001</v>
      </c>
      <c r="H1526" s="6" t="str">
        <f t="shared" si="97"/>
        <v/>
      </c>
      <c r="I1526" s="5">
        <v>1.63914</v>
      </c>
      <c r="J1526" s="6">
        <f t="shared" si="98"/>
        <v>-0.86098807911465769</v>
      </c>
      <c r="K1526" s="5">
        <v>0</v>
      </c>
      <c r="L1526" s="5">
        <v>29.04449</v>
      </c>
      <c r="M1526" s="6" t="str">
        <f t="shared" si="99"/>
        <v/>
      </c>
    </row>
    <row r="1527" spans="1:13" x14ac:dyDescent="0.2">
      <c r="A1527" s="1" t="s">
        <v>27</v>
      </c>
      <c r="B1527" s="1" t="s">
        <v>101</v>
      </c>
      <c r="C1527" s="5">
        <v>0</v>
      </c>
      <c r="D1527" s="5">
        <v>0</v>
      </c>
      <c r="E1527" s="6" t="str">
        <f t="shared" si="96"/>
        <v/>
      </c>
      <c r="F1527" s="5">
        <v>0</v>
      </c>
      <c r="G1527" s="5">
        <v>258.81155000000001</v>
      </c>
      <c r="H1527" s="6" t="str">
        <f t="shared" si="97"/>
        <v/>
      </c>
      <c r="I1527" s="5">
        <v>419.14186999999998</v>
      </c>
      <c r="J1527" s="6">
        <f t="shared" si="98"/>
        <v>-0.382520410094081</v>
      </c>
      <c r="K1527" s="5">
        <v>1.00122</v>
      </c>
      <c r="L1527" s="5">
        <v>846.22896000000003</v>
      </c>
      <c r="M1527" s="6">
        <f t="shared" si="99"/>
        <v>844.19781866123333</v>
      </c>
    </row>
    <row r="1528" spans="1:13" x14ac:dyDescent="0.2">
      <c r="A1528" s="1" t="s">
        <v>30</v>
      </c>
      <c r="B1528" s="1" t="s">
        <v>101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942.85158000000001</v>
      </c>
      <c r="H1528" s="6" t="str">
        <f t="shared" si="97"/>
        <v/>
      </c>
      <c r="I1528" s="5">
        <v>550.05213000000003</v>
      </c>
      <c r="J1528" s="6">
        <f t="shared" si="98"/>
        <v>0.71411313324066206</v>
      </c>
      <c r="K1528" s="5">
        <v>9.4109999999999999E-2</v>
      </c>
      <c r="L1528" s="5">
        <v>3050.9775300000001</v>
      </c>
      <c r="M1528" s="6">
        <f t="shared" si="99"/>
        <v>32418.270321963661</v>
      </c>
    </row>
    <row r="1529" spans="1:13" x14ac:dyDescent="0.2">
      <c r="A1529" s="2" t="s">
        <v>33</v>
      </c>
      <c r="B1529" s="2" t="s">
        <v>101</v>
      </c>
      <c r="C1529" s="7">
        <v>0</v>
      </c>
      <c r="D1529" s="7">
        <v>1371.9033300000001</v>
      </c>
      <c r="E1529" s="8" t="str">
        <f t="shared" si="96"/>
        <v/>
      </c>
      <c r="F1529" s="7">
        <v>95.312079999999995</v>
      </c>
      <c r="G1529" s="7">
        <v>14162.57922</v>
      </c>
      <c r="H1529" s="8">
        <f t="shared" si="97"/>
        <v>147.59164987271288</v>
      </c>
      <c r="I1529" s="7">
        <v>9214.1298999999999</v>
      </c>
      <c r="J1529" s="8">
        <f t="shared" si="98"/>
        <v>0.53705009303157314</v>
      </c>
      <c r="K1529" s="7">
        <v>396.08942000000002</v>
      </c>
      <c r="L1529" s="7">
        <v>38331.257769999997</v>
      </c>
      <c r="M1529" s="8">
        <f t="shared" si="99"/>
        <v>95.77425307144027</v>
      </c>
    </row>
    <row r="1530" spans="1:13" x14ac:dyDescent="0.2">
      <c r="A1530" s="1" t="s">
        <v>7</v>
      </c>
      <c r="B1530" s="1" t="s">
        <v>102</v>
      </c>
      <c r="C1530" s="5">
        <v>0</v>
      </c>
      <c r="D1530" s="5">
        <v>0</v>
      </c>
      <c r="E1530" s="6" t="str">
        <f t="shared" si="96"/>
        <v/>
      </c>
      <c r="F1530" s="5">
        <v>73.935429999999997</v>
      </c>
      <c r="G1530" s="5">
        <v>14.98752</v>
      </c>
      <c r="H1530" s="6">
        <f t="shared" si="97"/>
        <v>-0.79728906696018398</v>
      </c>
      <c r="I1530" s="5">
        <v>56.939729999999997</v>
      </c>
      <c r="J1530" s="6">
        <f t="shared" si="98"/>
        <v>-0.73678273500770031</v>
      </c>
      <c r="K1530" s="5">
        <v>373.68964999999997</v>
      </c>
      <c r="L1530" s="5">
        <v>148.01214999999999</v>
      </c>
      <c r="M1530" s="6">
        <f t="shared" si="99"/>
        <v>-0.60391691340661957</v>
      </c>
    </row>
    <row r="1531" spans="1:13" x14ac:dyDescent="0.2">
      <c r="A1531" s="1" t="s">
        <v>9</v>
      </c>
      <c r="B1531" s="1" t="s">
        <v>102</v>
      </c>
      <c r="C1531" s="5">
        <v>0</v>
      </c>
      <c r="D1531" s="5">
        <v>0</v>
      </c>
      <c r="E1531" s="6" t="str">
        <f t="shared" si="96"/>
        <v/>
      </c>
      <c r="F1531" s="5">
        <v>19.690000000000001</v>
      </c>
      <c r="G1531" s="5">
        <v>0</v>
      </c>
      <c r="H1531" s="6">
        <f t="shared" si="97"/>
        <v>-1</v>
      </c>
      <c r="I1531" s="5">
        <v>0</v>
      </c>
      <c r="J1531" s="6" t="str">
        <f t="shared" si="98"/>
        <v/>
      </c>
      <c r="K1531" s="5">
        <v>19.690000000000001</v>
      </c>
      <c r="L1531" s="5">
        <v>27.445679999999999</v>
      </c>
      <c r="M1531" s="6">
        <f t="shared" si="99"/>
        <v>0.39388928390045685</v>
      </c>
    </row>
    <row r="1532" spans="1:13" x14ac:dyDescent="0.2">
      <c r="A1532" s="1" t="s">
        <v>10</v>
      </c>
      <c r="B1532" s="1" t="s">
        <v>102</v>
      </c>
      <c r="C1532" s="5">
        <v>0</v>
      </c>
      <c r="D1532" s="5">
        <v>0</v>
      </c>
      <c r="E1532" s="6" t="str">
        <f t="shared" si="96"/>
        <v/>
      </c>
      <c r="F1532" s="5">
        <v>377.33109000000002</v>
      </c>
      <c r="G1532" s="5">
        <v>231.26724999999999</v>
      </c>
      <c r="H1532" s="6">
        <f t="shared" si="97"/>
        <v>-0.38709728371441643</v>
      </c>
      <c r="I1532" s="5">
        <v>385.79957000000002</v>
      </c>
      <c r="J1532" s="6">
        <f t="shared" si="98"/>
        <v>-0.40055078340289496</v>
      </c>
      <c r="K1532" s="5">
        <v>1545.6016500000001</v>
      </c>
      <c r="L1532" s="5">
        <v>1434.64617</v>
      </c>
      <c r="M1532" s="6">
        <f t="shared" si="99"/>
        <v>-7.1787889201593513E-2</v>
      </c>
    </row>
    <row r="1533" spans="1:13" x14ac:dyDescent="0.2">
      <c r="A1533" s="1" t="s">
        <v>11</v>
      </c>
      <c r="B1533" s="1" t="s">
        <v>102</v>
      </c>
      <c r="C1533" s="5">
        <v>0</v>
      </c>
      <c r="D1533" s="5">
        <v>0</v>
      </c>
      <c r="E1533" s="6" t="str">
        <f t="shared" si="96"/>
        <v/>
      </c>
      <c r="F1533" s="5">
        <v>9.3515499999999996</v>
      </c>
      <c r="G1533" s="5">
        <v>0</v>
      </c>
      <c r="H1533" s="6">
        <f t="shared" si="97"/>
        <v>-1</v>
      </c>
      <c r="I1533" s="5">
        <v>0</v>
      </c>
      <c r="J1533" s="6" t="str">
        <f t="shared" si="98"/>
        <v/>
      </c>
      <c r="K1533" s="5">
        <v>9.9899500000000003</v>
      </c>
      <c r="L1533" s="5">
        <v>22.714369999999999</v>
      </c>
      <c r="M1533" s="6">
        <f t="shared" si="99"/>
        <v>1.2737220907011544</v>
      </c>
    </row>
    <row r="1534" spans="1:13" x14ac:dyDescent="0.2">
      <c r="A1534" s="1" t="s">
        <v>12</v>
      </c>
      <c r="B1534" s="1" t="s">
        <v>102</v>
      </c>
      <c r="C1534" s="5">
        <v>0</v>
      </c>
      <c r="D1534" s="5">
        <v>0</v>
      </c>
      <c r="E1534" s="6" t="str">
        <f t="shared" si="96"/>
        <v/>
      </c>
      <c r="F1534" s="5">
        <v>0</v>
      </c>
      <c r="G1534" s="5">
        <v>0</v>
      </c>
      <c r="H1534" s="6" t="str">
        <f t="shared" si="97"/>
        <v/>
      </c>
      <c r="I1534" s="5">
        <v>0</v>
      </c>
      <c r="J1534" s="6" t="str">
        <f t="shared" si="98"/>
        <v/>
      </c>
      <c r="K1534" s="5">
        <v>0</v>
      </c>
      <c r="L1534" s="5">
        <v>0</v>
      </c>
      <c r="M1534" s="6" t="str">
        <f t="shared" si="99"/>
        <v/>
      </c>
    </row>
    <row r="1535" spans="1:13" x14ac:dyDescent="0.2">
      <c r="A1535" s="1" t="s">
        <v>13</v>
      </c>
      <c r="B1535" s="1" t="s">
        <v>102</v>
      </c>
      <c r="C1535" s="5">
        <v>0</v>
      </c>
      <c r="D1535" s="5">
        <v>0</v>
      </c>
      <c r="E1535" s="6" t="str">
        <f t="shared" si="96"/>
        <v/>
      </c>
      <c r="F1535" s="5">
        <v>0</v>
      </c>
      <c r="G1535" s="5">
        <v>0</v>
      </c>
      <c r="H1535" s="6" t="str">
        <f t="shared" si="97"/>
        <v/>
      </c>
      <c r="I1535" s="5">
        <v>13.48236</v>
      </c>
      <c r="J1535" s="6">
        <f t="shared" si="98"/>
        <v>-1</v>
      </c>
      <c r="K1535" s="5">
        <v>10.121130000000001</v>
      </c>
      <c r="L1535" s="5">
        <v>13.48236</v>
      </c>
      <c r="M1535" s="6">
        <f t="shared" si="99"/>
        <v>0.33210026943631776</v>
      </c>
    </row>
    <row r="1536" spans="1:13" x14ac:dyDescent="0.2">
      <c r="A1536" s="1" t="s">
        <v>16</v>
      </c>
      <c r="B1536" s="1" t="s">
        <v>102</v>
      </c>
      <c r="C1536" s="5">
        <v>0</v>
      </c>
      <c r="D1536" s="5">
        <v>0</v>
      </c>
      <c r="E1536" s="6" t="str">
        <f t="shared" si="96"/>
        <v/>
      </c>
      <c r="F1536" s="5">
        <v>0</v>
      </c>
      <c r="G1536" s="5">
        <v>1.00339</v>
      </c>
      <c r="H1536" s="6" t="str">
        <f t="shared" si="97"/>
        <v/>
      </c>
      <c r="I1536" s="5">
        <v>0</v>
      </c>
      <c r="J1536" s="6" t="str">
        <f t="shared" si="98"/>
        <v/>
      </c>
      <c r="K1536" s="5">
        <v>0</v>
      </c>
      <c r="L1536" s="5">
        <v>1.00339</v>
      </c>
      <c r="M1536" s="6" t="str">
        <f t="shared" si="99"/>
        <v/>
      </c>
    </row>
    <row r="1537" spans="1:13" x14ac:dyDescent="0.2">
      <c r="A1537" s="1" t="s">
        <v>17</v>
      </c>
      <c r="B1537" s="1" t="s">
        <v>102</v>
      </c>
      <c r="C1537" s="5">
        <v>0</v>
      </c>
      <c r="D1537" s="5">
        <v>0</v>
      </c>
      <c r="E1537" s="6" t="str">
        <f t="shared" si="96"/>
        <v/>
      </c>
      <c r="F1537" s="5">
        <v>890.89354000000003</v>
      </c>
      <c r="G1537" s="5">
        <v>0.97489000000000003</v>
      </c>
      <c r="H1537" s="6">
        <f t="shared" si="97"/>
        <v>-0.99890571661345751</v>
      </c>
      <c r="I1537" s="5">
        <v>1123.5217600000001</v>
      </c>
      <c r="J1537" s="6">
        <f t="shared" si="98"/>
        <v>-0.99913229094913125</v>
      </c>
      <c r="K1537" s="5">
        <v>3840.3429799999999</v>
      </c>
      <c r="L1537" s="5">
        <v>2004.3805400000001</v>
      </c>
      <c r="M1537" s="6">
        <f t="shared" si="99"/>
        <v>-0.47807251840823861</v>
      </c>
    </row>
    <row r="1538" spans="1:13" x14ac:dyDescent="0.2">
      <c r="A1538" s="1" t="s">
        <v>18</v>
      </c>
      <c r="B1538" s="1" t="s">
        <v>102</v>
      </c>
      <c r="C1538" s="5">
        <v>0</v>
      </c>
      <c r="D1538" s="5">
        <v>0</v>
      </c>
      <c r="E1538" s="6" t="str">
        <f t="shared" si="96"/>
        <v/>
      </c>
      <c r="F1538" s="5">
        <v>0</v>
      </c>
      <c r="G1538" s="5">
        <v>0</v>
      </c>
      <c r="H1538" s="6" t="str">
        <f t="shared" si="97"/>
        <v/>
      </c>
      <c r="I1538" s="5">
        <v>0</v>
      </c>
      <c r="J1538" s="6" t="str">
        <f t="shared" si="98"/>
        <v/>
      </c>
      <c r="K1538" s="5">
        <v>3.9778799999999999</v>
      </c>
      <c r="L1538" s="5">
        <v>0</v>
      </c>
      <c r="M1538" s="6">
        <f t="shared" si="99"/>
        <v>-1</v>
      </c>
    </row>
    <row r="1539" spans="1:13" x14ac:dyDescent="0.2">
      <c r="A1539" s="1" t="s">
        <v>19</v>
      </c>
      <c r="B1539" s="1" t="s">
        <v>102</v>
      </c>
      <c r="C1539" s="5">
        <v>0</v>
      </c>
      <c r="D1539" s="5">
        <v>0</v>
      </c>
      <c r="E1539" s="6" t="str">
        <f t="shared" si="96"/>
        <v/>
      </c>
      <c r="F1539" s="5">
        <v>3.49</v>
      </c>
      <c r="G1539" s="5">
        <v>48.413139999999999</v>
      </c>
      <c r="H1539" s="6">
        <f t="shared" si="97"/>
        <v>12.871959885386818</v>
      </c>
      <c r="I1539" s="5">
        <v>1.4089400000000001</v>
      </c>
      <c r="J1539" s="6">
        <f t="shared" si="98"/>
        <v>33.361392252331534</v>
      </c>
      <c r="K1539" s="5">
        <v>8.1904299999999992</v>
      </c>
      <c r="L1539" s="5">
        <v>59.045749999999998</v>
      </c>
      <c r="M1539" s="6">
        <f t="shared" si="99"/>
        <v>6.2091147839612821</v>
      </c>
    </row>
    <row r="1540" spans="1:13" x14ac:dyDescent="0.2">
      <c r="A1540" s="1" t="s">
        <v>20</v>
      </c>
      <c r="B1540" s="1" t="s">
        <v>102</v>
      </c>
      <c r="C1540" s="5">
        <v>0</v>
      </c>
      <c r="D1540" s="5">
        <v>0</v>
      </c>
      <c r="E1540" s="6" t="str">
        <f t="shared" si="96"/>
        <v/>
      </c>
      <c r="F1540" s="5">
        <v>61.986690000000003</v>
      </c>
      <c r="G1540" s="5">
        <v>12.105700000000001</v>
      </c>
      <c r="H1540" s="6">
        <f t="shared" si="97"/>
        <v>-0.80470484873446213</v>
      </c>
      <c r="I1540" s="5">
        <v>49.371650000000002</v>
      </c>
      <c r="J1540" s="6">
        <f t="shared" si="98"/>
        <v>-0.75480462978247642</v>
      </c>
      <c r="K1540" s="5">
        <v>195.87164000000001</v>
      </c>
      <c r="L1540" s="5">
        <v>140.93268</v>
      </c>
      <c r="M1540" s="6">
        <f t="shared" si="99"/>
        <v>-0.28048450505647482</v>
      </c>
    </row>
    <row r="1541" spans="1:13" x14ac:dyDescent="0.2">
      <c r="A1541" s="1" t="s">
        <v>22</v>
      </c>
      <c r="B1541" s="1" t="s">
        <v>102</v>
      </c>
      <c r="C1541" s="5">
        <v>0</v>
      </c>
      <c r="D1541" s="5">
        <v>0</v>
      </c>
      <c r="E1541" s="6" t="str">
        <f t="shared" si="96"/>
        <v/>
      </c>
      <c r="F1541" s="5">
        <v>0</v>
      </c>
      <c r="G1541" s="5">
        <v>0</v>
      </c>
      <c r="H1541" s="6" t="str">
        <f t="shared" si="97"/>
        <v/>
      </c>
      <c r="I1541" s="5">
        <v>0.16350000000000001</v>
      </c>
      <c r="J1541" s="6">
        <f t="shared" si="98"/>
        <v>-1</v>
      </c>
      <c r="K1541" s="5">
        <v>48.009210000000003</v>
      </c>
      <c r="L1541" s="5">
        <v>0.16350000000000001</v>
      </c>
      <c r="M1541" s="6">
        <f t="shared" si="99"/>
        <v>-0.99659440344883821</v>
      </c>
    </row>
    <row r="1542" spans="1:13" x14ac:dyDescent="0.2">
      <c r="A1542" s="1" t="s">
        <v>23</v>
      </c>
      <c r="B1542" s="1" t="s">
        <v>102</v>
      </c>
      <c r="C1542" s="5">
        <v>0</v>
      </c>
      <c r="D1542" s="5">
        <v>0</v>
      </c>
      <c r="E1542" s="6" t="str">
        <f t="shared" si="96"/>
        <v/>
      </c>
      <c r="F1542" s="5">
        <v>485.49995999999999</v>
      </c>
      <c r="G1542" s="5">
        <v>308.39515999999998</v>
      </c>
      <c r="H1542" s="6">
        <f t="shared" si="97"/>
        <v>-0.36478849555415005</v>
      </c>
      <c r="I1542" s="5">
        <v>178.07060999999999</v>
      </c>
      <c r="J1542" s="6">
        <f t="shared" si="98"/>
        <v>0.73187007109146185</v>
      </c>
      <c r="K1542" s="5">
        <v>1265.7799199999999</v>
      </c>
      <c r="L1542" s="5">
        <v>976.30404999999996</v>
      </c>
      <c r="M1542" s="6">
        <f t="shared" si="99"/>
        <v>-0.2286936815998788</v>
      </c>
    </row>
    <row r="1543" spans="1:13" x14ac:dyDescent="0.2">
      <c r="A1543" s="1" t="s">
        <v>25</v>
      </c>
      <c r="B1543" s="1" t="s">
        <v>102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0.47969000000000001</v>
      </c>
      <c r="J1543" s="6">
        <f t="shared" si="98"/>
        <v>-1</v>
      </c>
      <c r="K1543" s="5">
        <v>4.6825000000000001</v>
      </c>
      <c r="L1543" s="5">
        <v>0.48369000000000001</v>
      </c>
      <c r="M1543" s="6">
        <f t="shared" si="99"/>
        <v>-0.89670261612386548</v>
      </c>
    </row>
    <row r="1544" spans="1:13" x14ac:dyDescent="0.2">
      <c r="A1544" s="1" t="s">
        <v>27</v>
      </c>
      <c r="B1544" s="1" t="s">
        <v>102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0.47817999999999999</v>
      </c>
      <c r="L1544" s="5">
        <v>193.58664999999999</v>
      </c>
      <c r="M1544" s="6">
        <f t="shared" si="99"/>
        <v>403.84054121878791</v>
      </c>
    </row>
    <row r="1545" spans="1:13" x14ac:dyDescent="0.2">
      <c r="A1545" s="1" t="s">
        <v>28</v>
      </c>
      <c r="B1545" s="1" t="s">
        <v>102</v>
      </c>
      <c r="C1545" s="5">
        <v>0</v>
      </c>
      <c r="D1545" s="5">
        <v>0</v>
      </c>
      <c r="E1545" s="6" t="str">
        <f t="shared" si="96"/>
        <v/>
      </c>
      <c r="F1545" s="5">
        <v>323.69799999999998</v>
      </c>
      <c r="G1545" s="5">
        <v>353.48298999999997</v>
      </c>
      <c r="H1545" s="6">
        <f t="shared" si="97"/>
        <v>9.2014748314787287E-2</v>
      </c>
      <c r="I1545" s="5">
        <v>30.978000000000002</v>
      </c>
      <c r="J1545" s="6">
        <f t="shared" si="98"/>
        <v>10.410775066175994</v>
      </c>
      <c r="K1545" s="5">
        <v>760.71191999999996</v>
      </c>
      <c r="L1545" s="5">
        <v>1350.6999900000001</v>
      </c>
      <c r="M1545" s="6">
        <f t="shared" si="99"/>
        <v>0.77557358375559593</v>
      </c>
    </row>
    <row r="1546" spans="1:13" x14ac:dyDescent="0.2">
      <c r="A1546" s="1" t="s">
        <v>30</v>
      </c>
      <c r="B1546" s="1" t="s">
        <v>102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0.25935000000000002</v>
      </c>
      <c r="L1546" s="5">
        <v>0</v>
      </c>
      <c r="M1546" s="6">
        <f t="shared" si="99"/>
        <v>-1</v>
      </c>
    </row>
    <row r="1547" spans="1:13" x14ac:dyDescent="0.2">
      <c r="A1547" s="1" t="s">
        <v>31</v>
      </c>
      <c r="B1547" s="1" t="s">
        <v>102</v>
      </c>
      <c r="C1547" s="5">
        <v>0</v>
      </c>
      <c r="D1547" s="5">
        <v>0</v>
      </c>
      <c r="E1547" s="6" t="str">
        <f t="shared" si="96"/>
        <v/>
      </c>
      <c r="F1547" s="5">
        <v>77.341800000000006</v>
      </c>
      <c r="G1547" s="5">
        <v>33.083199999999998</v>
      </c>
      <c r="H1547" s="6">
        <f t="shared" si="97"/>
        <v>-0.57224683159688561</v>
      </c>
      <c r="I1547" s="5">
        <v>166.55539999999999</v>
      </c>
      <c r="J1547" s="6">
        <f t="shared" si="98"/>
        <v>-0.80136819340591781</v>
      </c>
      <c r="K1547" s="5">
        <v>774.4194</v>
      </c>
      <c r="L1547" s="5">
        <v>1213.4116200000001</v>
      </c>
      <c r="M1547" s="6">
        <f t="shared" si="99"/>
        <v>0.56686624844367284</v>
      </c>
    </row>
    <row r="1548" spans="1:13" x14ac:dyDescent="0.2">
      <c r="A1548" s="2" t="s">
        <v>33</v>
      </c>
      <c r="B1548" s="2" t="s">
        <v>102</v>
      </c>
      <c r="C1548" s="7">
        <v>0</v>
      </c>
      <c r="D1548" s="7">
        <v>0</v>
      </c>
      <c r="E1548" s="8" t="str">
        <f t="shared" si="96"/>
        <v/>
      </c>
      <c r="F1548" s="7">
        <v>2323.2180600000002</v>
      </c>
      <c r="G1548" s="7">
        <v>1003.71324</v>
      </c>
      <c r="H1548" s="8">
        <f t="shared" si="97"/>
        <v>-0.56796425730264855</v>
      </c>
      <c r="I1548" s="7">
        <v>2006.7712100000001</v>
      </c>
      <c r="J1548" s="8">
        <f t="shared" si="98"/>
        <v>-0.49983673524995409</v>
      </c>
      <c r="K1548" s="7">
        <v>8861.8157900000006</v>
      </c>
      <c r="L1548" s="7">
        <v>7586.3125899999995</v>
      </c>
      <c r="M1548" s="8">
        <f t="shared" si="99"/>
        <v>-0.14393248858087593</v>
      </c>
    </row>
    <row r="1549" spans="1:13" x14ac:dyDescent="0.2">
      <c r="A1549" s="1" t="s">
        <v>7</v>
      </c>
      <c r="B1549" s="1" t="s">
        <v>103</v>
      </c>
      <c r="C1549" s="5">
        <v>0</v>
      </c>
      <c r="D1549" s="5">
        <v>17.6371</v>
      </c>
      <c r="E1549" s="6" t="str">
        <f t="shared" si="96"/>
        <v/>
      </c>
      <c r="F1549" s="5">
        <v>365.36813999999998</v>
      </c>
      <c r="G1549" s="5">
        <v>51.61242</v>
      </c>
      <c r="H1549" s="6">
        <f t="shared" si="97"/>
        <v>-0.85873858623797905</v>
      </c>
      <c r="I1549" s="5">
        <v>326.85379999999998</v>
      </c>
      <c r="J1549" s="6">
        <f t="shared" si="98"/>
        <v>-0.84209325392576129</v>
      </c>
      <c r="K1549" s="5">
        <v>1012.93318</v>
      </c>
      <c r="L1549" s="5">
        <v>777.74888999999996</v>
      </c>
      <c r="M1549" s="6">
        <f t="shared" si="99"/>
        <v>-0.23218144557176024</v>
      </c>
    </row>
    <row r="1550" spans="1:13" x14ac:dyDescent="0.2">
      <c r="A1550" s="1" t="s">
        <v>9</v>
      </c>
      <c r="B1550" s="1" t="s">
        <v>103</v>
      </c>
      <c r="C1550" s="5">
        <v>0</v>
      </c>
      <c r="D1550" s="5">
        <v>0</v>
      </c>
      <c r="E1550" s="6" t="str">
        <f t="shared" si="96"/>
        <v/>
      </c>
      <c r="F1550" s="5">
        <v>0.17974999999999999</v>
      </c>
      <c r="G1550" s="5">
        <v>1.1854499999999999</v>
      </c>
      <c r="H1550" s="6">
        <f t="shared" si="97"/>
        <v>5.5949930458970787</v>
      </c>
      <c r="I1550" s="5">
        <v>29.00581</v>
      </c>
      <c r="J1550" s="6">
        <f t="shared" si="98"/>
        <v>-0.95913060176564624</v>
      </c>
      <c r="K1550" s="5">
        <v>27.61674</v>
      </c>
      <c r="L1550" s="5">
        <v>31.64199</v>
      </c>
      <c r="M1550" s="6">
        <f t="shared" si="99"/>
        <v>0.14575398834185349</v>
      </c>
    </row>
    <row r="1551" spans="1:13" x14ac:dyDescent="0.2">
      <c r="A1551" s="1" t="s">
        <v>10</v>
      </c>
      <c r="B1551" s="1" t="s">
        <v>103</v>
      </c>
      <c r="C1551" s="5">
        <v>0</v>
      </c>
      <c r="D1551" s="5">
        <v>0</v>
      </c>
      <c r="E1551" s="6" t="str">
        <f t="shared" si="96"/>
        <v/>
      </c>
      <c r="F1551" s="5">
        <v>458.85120000000001</v>
      </c>
      <c r="G1551" s="5">
        <v>72.422560000000004</v>
      </c>
      <c r="H1551" s="6">
        <f t="shared" si="97"/>
        <v>-0.8421654776101708</v>
      </c>
      <c r="I1551" s="5">
        <v>439.83893999999998</v>
      </c>
      <c r="J1551" s="6">
        <f t="shared" si="98"/>
        <v>-0.83534300078114954</v>
      </c>
      <c r="K1551" s="5">
        <v>2203.6435900000001</v>
      </c>
      <c r="L1551" s="5">
        <v>1386.99513</v>
      </c>
      <c r="M1551" s="6">
        <f t="shared" si="99"/>
        <v>-0.37059008258227455</v>
      </c>
    </row>
    <row r="1552" spans="1:13" x14ac:dyDescent="0.2">
      <c r="A1552" s="1" t="s">
        <v>11</v>
      </c>
      <c r="B1552" s="1" t="s">
        <v>103</v>
      </c>
      <c r="C1552" s="5">
        <v>0</v>
      </c>
      <c r="D1552" s="5">
        <v>0</v>
      </c>
      <c r="E1552" s="6" t="str">
        <f t="shared" si="96"/>
        <v/>
      </c>
      <c r="F1552" s="5">
        <v>0.22561999999999999</v>
      </c>
      <c r="G1552" s="5">
        <v>0</v>
      </c>
      <c r="H1552" s="6">
        <f t="shared" si="97"/>
        <v>-1</v>
      </c>
      <c r="I1552" s="5">
        <v>0.86673999999999995</v>
      </c>
      <c r="J1552" s="6">
        <f t="shared" si="98"/>
        <v>-1</v>
      </c>
      <c r="K1552" s="5">
        <v>0.56667999999999996</v>
      </c>
      <c r="L1552" s="5">
        <v>0.86673999999999995</v>
      </c>
      <c r="M1552" s="6">
        <f t="shared" si="99"/>
        <v>0.52950518811322089</v>
      </c>
    </row>
    <row r="1553" spans="1:13" x14ac:dyDescent="0.2">
      <c r="A1553" s="1" t="s">
        <v>12</v>
      </c>
      <c r="B1553" s="1" t="s">
        <v>103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0.94796000000000002</v>
      </c>
      <c r="J1553" s="6">
        <f t="shared" si="98"/>
        <v>-1</v>
      </c>
      <c r="K1553" s="5">
        <v>0</v>
      </c>
      <c r="L1553" s="5">
        <v>0.94796000000000002</v>
      </c>
      <c r="M1553" s="6" t="str">
        <f t="shared" si="99"/>
        <v/>
      </c>
    </row>
    <row r="1554" spans="1:13" x14ac:dyDescent="0.2">
      <c r="A1554" s="1" t="s">
        <v>13</v>
      </c>
      <c r="B1554" s="1" t="s">
        <v>103</v>
      </c>
      <c r="C1554" s="5">
        <v>0</v>
      </c>
      <c r="D1554" s="5">
        <v>0</v>
      </c>
      <c r="E1554" s="6" t="str">
        <f t="shared" ref="E1554:E1616" si="100">IF(C1554=0,"",(D1554/C1554-1))</f>
        <v/>
      </c>
      <c r="F1554" s="5">
        <v>152.47325000000001</v>
      </c>
      <c r="G1554" s="5">
        <v>1.075</v>
      </c>
      <c r="H1554" s="6">
        <f t="shared" ref="H1554:H1616" si="101">IF(F1554=0,"",(G1554/F1554-1))</f>
        <v>-0.99294958295963387</v>
      </c>
      <c r="I1554" s="5">
        <v>2.20303</v>
      </c>
      <c r="J1554" s="6">
        <f t="shared" ref="J1554:J1616" si="102">IF(I1554=0,"",(G1554/I1554-1))</f>
        <v>-0.51203569629101742</v>
      </c>
      <c r="K1554" s="5">
        <v>539.99194999999997</v>
      </c>
      <c r="L1554" s="5">
        <v>123.61888</v>
      </c>
      <c r="M1554" s="6">
        <f t="shared" ref="M1554:M1616" si="103">IF(K1554=0,"",(L1554/K1554-1))</f>
        <v>-0.77107273543614863</v>
      </c>
    </row>
    <row r="1555" spans="1:13" x14ac:dyDescent="0.2">
      <c r="A1555" s="1" t="s">
        <v>16</v>
      </c>
      <c r="B1555" s="1" t="s">
        <v>103</v>
      </c>
      <c r="C1555" s="5">
        <v>0</v>
      </c>
      <c r="D1555" s="5">
        <v>0</v>
      </c>
      <c r="E1555" s="6" t="str">
        <f t="shared" si="100"/>
        <v/>
      </c>
      <c r="F1555" s="5">
        <v>0</v>
      </c>
      <c r="G1555" s="5">
        <v>0.13</v>
      </c>
      <c r="H1555" s="6" t="str">
        <f t="shared" si="101"/>
        <v/>
      </c>
      <c r="I1555" s="5">
        <v>0</v>
      </c>
      <c r="J1555" s="6" t="str">
        <f t="shared" si="102"/>
        <v/>
      </c>
      <c r="K1555" s="5">
        <v>1.7303999999999999</v>
      </c>
      <c r="L1555" s="5">
        <v>0.13</v>
      </c>
      <c r="M1555" s="6">
        <f t="shared" si="103"/>
        <v>-0.92487286176606565</v>
      </c>
    </row>
    <row r="1556" spans="1:13" x14ac:dyDescent="0.2">
      <c r="A1556" s="1" t="s">
        <v>17</v>
      </c>
      <c r="B1556" s="1" t="s">
        <v>103</v>
      </c>
      <c r="C1556" s="5">
        <v>0</v>
      </c>
      <c r="D1556" s="5">
        <v>0</v>
      </c>
      <c r="E1556" s="6" t="str">
        <f t="shared" si="100"/>
        <v/>
      </c>
      <c r="F1556" s="5">
        <v>63.168390000000002</v>
      </c>
      <c r="G1556" s="5">
        <v>13.05965</v>
      </c>
      <c r="H1556" s="6">
        <f t="shared" si="101"/>
        <v>-0.79325656392382327</v>
      </c>
      <c r="I1556" s="5">
        <v>46.557049999999997</v>
      </c>
      <c r="J1556" s="6">
        <f t="shared" si="102"/>
        <v>-0.71949146262488717</v>
      </c>
      <c r="K1556" s="5">
        <v>1112.91868</v>
      </c>
      <c r="L1556" s="5">
        <v>177.41702000000001</v>
      </c>
      <c r="M1556" s="6">
        <f t="shared" si="103"/>
        <v>-0.84058402182628478</v>
      </c>
    </row>
    <row r="1557" spans="1:13" x14ac:dyDescent="0.2">
      <c r="A1557" s="1" t="s">
        <v>18</v>
      </c>
      <c r="B1557" s="1" t="s">
        <v>103</v>
      </c>
      <c r="C1557" s="5">
        <v>0</v>
      </c>
      <c r="D1557" s="5">
        <v>0</v>
      </c>
      <c r="E1557" s="6" t="str">
        <f t="shared" si="100"/>
        <v/>
      </c>
      <c r="F1557" s="5">
        <v>155</v>
      </c>
      <c r="G1557" s="5">
        <v>796.10325</v>
      </c>
      <c r="H1557" s="6">
        <f t="shared" si="101"/>
        <v>4.1361499999999998</v>
      </c>
      <c r="I1557" s="5">
        <v>629.50296000000003</v>
      </c>
      <c r="J1557" s="6">
        <f t="shared" si="102"/>
        <v>0.26465370393174958</v>
      </c>
      <c r="K1557" s="5">
        <v>847.20221000000004</v>
      </c>
      <c r="L1557" s="5">
        <v>2788.1218699999999</v>
      </c>
      <c r="M1557" s="6">
        <f t="shared" si="103"/>
        <v>2.290975681000643</v>
      </c>
    </row>
    <row r="1558" spans="1:13" x14ac:dyDescent="0.2">
      <c r="A1558" s="1" t="s">
        <v>19</v>
      </c>
      <c r="B1558" s="1" t="s">
        <v>103</v>
      </c>
      <c r="C1558" s="5">
        <v>0</v>
      </c>
      <c r="D1558" s="5">
        <v>0</v>
      </c>
      <c r="E1558" s="6" t="str">
        <f t="shared" si="100"/>
        <v/>
      </c>
      <c r="F1558" s="5">
        <v>614.52846999999997</v>
      </c>
      <c r="G1558" s="5">
        <v>233.32138</v>
      </c>
      <c r="H1558" s="6">
        <f t="shared" si="101"/>
        <v>-0.62032453923574926</v>
      </c>
      <c r="I1558" s="5">
        <v>182.98967999999999</v>
      </c>
      <c r="J1558" s="6">
        <f t="shared" si="102"/>
        <v>0.27505212315798366</v>
      </c>
      <c r="K1558" s="5">
        <v>1387.98091</v>
      </c>
      <c r="L1558" s="5">
        <v>1289.68193</v>
      </c>
      <c r="M1558" s="6">
        <f t="shared" si="103"/>
        <v>-7.082156482973534E-2</v>
      </c>
    </row>
    <row r="1559" spans="1:13" x14ac:dyDescent="0.2">
      <c r="A1559" s="1" t="s">
        <v>20</v>
      </c>
      <c r="B1559" s="1" t="s">
        <v>103</v>
      </c>
      <c r="C1559" s="5">
        <v>0</v>
      </c>
      <c r="D1559" s="5">
        <v>0</v>
      </c>
      <c r="E1559" s="6" t="str">
        <f t="shared" si="100"/>
        <v/>
      </c>
      <c r="F1559" s="5">
        <v>326.75112999999999</v>
      </c>
      <c r="G1559" s="5">
        <v>142.20204000000001</v>
      </c>
      <c r="H1559" s="6">
        <f t="shared" si="101"/>
        <v>-0.56480015845698828</v>
      </c>
      <c r="I1559" s="5">
        <v>5.8607300000000002</v>
      </c>
      <c r="J1559" s="6">
        <f t="shared" si="102"/>
        <v>23.263537136158806</v>
      </c>
      <c r="K1559" s="5">
        <v>990.75518</v>
      </c>
      <c r="L1559" s="5">
        <v>526.42142000000001</v>
      </c>
      <c r="M1559" s="6">
        <f t="shared" si="103"/>
        <v>-0.46866649740857269</v>
      </c>
    </row>
    <row r="1560" spans="1:13" x14ac:dyDescent="0.2">
      <c r="A1560" s="1" t="s">
        <v>21</v>
      </c>
      <c r="B1560" s="1" t="s">
        <v>103</v>
      </c>
      <c r="C1560" s="5">
        <v>0</v>
      </c>
      <c r="D1560" s="5">
        <v>0</v>
      </c>
      <c r="E1560" s="6" t="str">
        <f t="shared" si="100"/>
        <v/>
      </c>
      <c r="F1560" s="5">
        <v>8.4147300000000005</v>
      </c>
      <c r="G1560" s="5">
        <v>11.168939999999999</v>
      </c>
      <c r="H1560" s="6">
        <f t="shared" si="101"/>
        <v>0.32730818457633215</v>
      </c>
      <c r="I1560" s="5">
        <v>0</v>
      </c>
      <c r="J1560" s="6" t="str">
        <f t="shared" si="102"/>
        <v/>
      </c>
      <c r="K1560" s="5">
        <v>27.436399999999999</v>
      </c>
      <c r="L1560" s="5">
        <v>34.410159999999998</v>
      </c>
      <c r="M1560" s="6">
        <f t="shared" si="103"/>
        <v>0.25417911970958285</v>
      </c>
    </row>
    <row r="1561" spans="1:13" x14ac:dyDescent="0.2">
      <c r="A1561" s="1" t="s">
        <v>22</v>
      </c>
      <c r="B1561" s="1" t="s">
        <v>103</v>
      </c>
      <c r="C1561" s="5">
        <v>0</v>
      </c>
      <c r="D1561" s="5">
        <v>1.573</v>
      </c>
      <c r="E1561" s="6" t="str">
        <f t="shared" si="100"/>
        <v/>
      </c>
      <c r="F1561" s="5">
        <v>3108.1688800000002</v>
      </c>
      <c r="G1561" s="5">
        <v>3214.28233</v>
      </c>
      <c r="H1561" s="6">
        <f t="shared" si="101"/>
        <v>3.4140181597854369E-2</v>
      </c>
      <c r="I1561" s="5">
        <v>2129.5603700000001</v>
      </c>
      <c r="J1561" s="6">
        <f t="shared" si="102"/>
        <v>0.50936426845696792</v>
      </c>
      <c r="K1561" s="5">
        <v>9509.9171600000009</v>
      </c>
      <c r="L1561" s="5">
        <v>9149.6204600000001</v>
      </c>
      <c r="M1561" s="6">
        <f t="shared" si="103"/>
        <v>-3.7886418350252082E-2</v>
      </c>
    </row>
    <row r="1562" spans="1:13" x14ac:dyDescent="0.2">
      <c r="A1562" s="1" t="s">
        <v>23</v>
      </c>
      <c r="B1562" s="1" t="s">
        <v>103</v>
      </c>
      <c r="C1562" s="5">
        <v>0</v>
      </c>
      <c r="D1562" s="5">
        <v>18.1279</v>
      </c>
      <c r="E1562" s="6" t="str">
        <f t="shared" si="100"/>
        <v/>
      </c>
      <c r="F1562" s="5">
        <v>2029.2009399999999</v>
      </c>
      <c r="G1562" s="5">
        <v>1585.11313</v>
      </c>
      <c r="H1562" s="6">
        <f t="shared" si="101"/>
        <v>-0.21884861240011055</v>
      </c>
      <c r="I1562" s="5">
        <v>1528.8106600000001</v>
      </c>
      <c r="J1562" s="6">
        <f t="shared" si="102"/>
        <v>3.6827627824101983E-2</v>
      </c>
      <c r="K1562" s="5">
        <v>10043.5519</v>
      </c>
      <c r="L1562" s="5">
        <v>7840.8225599999996</v>
      </c>
      <c r="M1562" s="6">
        <f t="shared" si="103"/>
        <v>-0.21931776346971443</v>
      </c>
    </row>
    <row r="1563" spans="1:13" x14ac:dyDescent="0.2">
      <c r="A1563" s="1" t="s">
        <v>24</v>
      </c>
      <c r="B1563" s="1" t="s">
        <v>103</v>
      </c>
      <c r="C1563" s="5">
        <v>0</v>
      </c>
      <c r="D1563" s="5">
        <v>0</v>
      </c>
      <c r="E1563" s="6" t="str">
        <f t="shared" si="100"/>
        <v/>
      </c>
      <c r="F1563" s="5">
        <v>86.680940000000007</v>
      </c>
      <c r="G1563" s="5">
        <v>197.96154000000001</v>
      </c>
      <c r="H1563" s="6">
        <f t="shared" si="101"/>
        <v>1.2837954918347676</v>
      </c>
      <c r="I1563" s="5">
        <v>165.70604</v>
      </c>
      <c r="J1563" s="6">
        <f t="shared" si="102"/>
        <v>0.19465494438223252</v>
      </c>
      <c r="K1563" s="5">
        <v>629.93795</v>
      </c>
      <c r="L1563" s="5">
        <v>689.11869000000002</v>
      </c>
      <c r="M1563" s="6">
        <f t="shared" si="103"/>
        <v>9.3946935567225331E-2</v>
      </c>
    </row>
    <row r="1564" spans="1:13" x14ac:dyDescent="0.2">
      <c r="A1564" s="1" t="s">
        <v>25</v>
      </c>
      <c r="B1564" s="1" t="s">
        <v>103</v>
      </c>
      <c r="C1564" s="5">
        <v>0</v>
      </c>
      <c r="D1564" s="5">
        <v>0</v>
      </c>
      <c r="E1564" s="6" t="str">
        <f t="shared" si="100"/>
        <v/>
      </c>
      <c r="F1564" s="5">
        <v>173.37053</v>
      </c>
      <c r="G1564" s="5">
        <v>249.62397999999999</v>
      </c>
      <c r="H1564" s="6">
        <f t="shared" si="101"/>
        <v>0.43982936431007036</v>
      </c>
      <c r="I1564" s="5">
        <v>149.63907</v>
      </c>
      <c r="J1564" s="6">
        <f t="shared" si="102"/>
        <v>0.66817382652805835</v>
      </c>
      <c r="K1564" s="5">
        <v>903.47254999999996</v>
      </c>
      <c r="L1564" s="5">
        <v>1184.59419</v>
      </c>
      <c r="M1564" s="6">
        <f t="shared" si="103"/>
        <v>0.31115681378476867</v>
      </c>
    </row>
    <row r="1565" spans="1:13" x14ac:dyDescent="0.2">
      <c r="A1565" s="1" t="s">
        <v>26</v>
      </c>
      <c r="B1565" s="1" t="s">
        <v>103</v>
      </c>
      <c r="C1565" s="5">
        <v>0</v>
      </c>
      <c r="D1565" s="5">
        <v>0</v>
      </c>
      <c r="E1565" s="6" t="str">
        <f t="shared" si="100"/>
        <v/>
      </c>
      <c r="F1565" s="5">
        <v>0</v>
      </c>
      <c r="G1565" s="5">
        <v>0</v>
      </c>
      <c r="H1565" s="6" t="str">
        <f t="shared" si="101"/>
        <v/>
      </c>
      <c r="I1565" s="5">
        <v>3.5992099999999998</v>
      </c>
      <c r="J1565" s="6">
        <f t="shared" si="102"/>
        <v>-1</v>
      </c>
      <c r="K1565" s="5">
        <v>0</v>
      </c>
      <c r="L1565" s="5">
        <v>3.5992099999999998</v>
      </c>
      <c r="M1565" s="6" t="str">
        <f t="shared" si="103"/>
        <v/>
      </c>
    </row>
    <row r="1566" spans="1:13" x14ac:dyDescent="0.2">
      <c r="A1566" s="1" t="s">
        <v>27</v>
      </c>
      <c r="B1566" s="1" t="s">
        <v>103</v>
      </c>
      <c r="C1566" s="5">
        <v>0</v>
      </c>
      <c r="D1566" s="5">
        <v>0</v>
      </c>
      <c r="E1566" s="6" t="str">
        <f t="shared" si="100"/>
        <v/>
      </c>
      <c r="F1566" s="5">
        <v>30.264250000000001</v>
      </c>
      <c r="G1566" s="5">
        <v>5.9033699999999998</v>
      </c>
      <c r="H1566" s="6">
        <f t="shared" si="101"/>
        <v>-0.80493916089115047</v>
      </c>
      <c r="I1566" s="5">
        <v>3.7931900000000001</v>
      </c>
      <c r="J1566" s="6">
        <f t="shared" si="102"/>
        <v>0.55630748789277629</v>
      </c>
      <c r="K1566" s="5">
        <v>38.049939999999999</v>
      </c>
      <c r="L1566" s="5">
        <v>226.97128000000001</v>
      </c>
      <c r="M1566" s="6">
        <f t="shared" si="103"/>
        <v>4.9650890382481556</v>
      </c>
    </row>
    <row r="1567" spans="1:13" x14ac:dyDescent="0.2">
      <c r="A1567" s="1" t="s">
        <v>28</v>
      </c>
      <c r="B1567" s="1" t="s">
        <v>103</v>
      </c>
      <c r="C1567" s="5">
        <v>0</v>
      </c>
      <c r="D1567" s="5">
        <v>0</v>
      </c>
      <c r="E1567" s="6" t="str">
        <f t="shared" si="100"/>
        <v/>
      </c>
      <c r="F1567" s="5">
        <v>0</v>
      </c>
      <c r="G1567" s="5">
        <v>0</v>
      </c>
      <c r="H1567" s="6" t="str">
        <f t="shared" si="101"/>
        <v/>
      </c>
      <c r="I1567" s="5">
        <v>0</v>
      </c>
      <c r="J1567" s="6" t="str">
        <f t="shared" si="102"/>
        <v/>
      </c>
      <c r="K1567" s="5">
        <v>0</v>
      </c>
      <c r="L1567" s="5">
        <v>77.476820000000004</v>
      </c>
      <c r="M1567" s="6" t="str">
        <f t="shared" si="103"/>
        <v/>
      </c>
    </row>
    <row r="1568" spans="1:13" x14ac:dyDescent="0.2">
      <c r="A1568" s="1" t="s">
        <v>30</v>
      </c>
      <c r="B1568" s="1" t="s">
        <v>103</v>
      </c>
      <c r="C1568" s="5">
        <v>0</v>
      </c>
      <c r="D1568" s="5">
        <v>0</v>
      </c>
      <c r="E1568" s="6" t="str">
        <f t="shared" si="100"/>
        <v/>
      </c>
      <c r="F1568" s="5">
        <v>3.23475</v>
      </c>
      <c r="G1568" s="5">
        <v>0</v>
      </c>
      <c r="H1568" s="6">
        <f t="shared" si="101"/>
        <v>-1</v>
      </c>
      <c r="I1568" s="5">
        <v>0.35952000000000001</v>
      </c>
      <c r="J1568" s="6">
        <f t="shared" si="102"/>
        <v>-1</v>
      </c>
      <c r="K1568" s="5">
        <v>23.809419999999999</v>
      </c>
      <c r="L1568" s="5">
        <v>11.71303</v>
      </c>
      <c r="M1568" s="6">
        <f t="shared" si="103"/>
        <v>-0.50805059510059469</v>
      </c>
    </row>
    <row r="1569" spans="1:13" x14ac:dyDescent="0.2">
      <c r="A1569" s="1" t="s">
        <v>31</v>
      </c>
      <c r="B1569" s="1" t="s">
        <v>103</v>
      </c>
      <c r="C1569" s="5">
        <v>0</v>
      </c>
      <c r="D1569" s="5">
        <v>0</v>
      </c>
      <c r="E1569" s="6" t="str">
        <f t="shared" si="100"/>
        <v/>
      </c>
      <c r="F1569" s="5">
        <v>0</v>
      </c>
      <c r="G1569" s="5">
        <v>0</v>
      </c>
      <c r="H1569" s="6" t="str">
        <f t="shared" si="101"/>
        <v/>
      </c>
      <c r="I1569" s="5">
        <v>0</v>
      </c>
      <c r="J1569" s="6" t="str">
        <f t="shared" si="102"/>
        <v/>
      </c>
      <c r="K1569" s="5">
        <v>0</v>
      </c>
      <c r="L1569" s="5">
        <v>0</v>
      </c>
      <c r="M1569" s="6" t="str">
        <f t="shared" si="103"/>
        <v/>
      </c>
    </row>
    <row r="1570" spans="1:13" x14ac:dyDescent="0.2">
      <c r="A1570" s="1" t="s">
        <v>32</v>
      </c>
      <c r="B1570" s="1" t="s">
        <v>103</v>
      </c>
      <c r="C1570" s="5">
        <v>0</v>
      </c>
      <c r="D1570" s="5">
        <v>0</v>
      </c>
      <c r="E1570" s="6" t="str">
        <f t="shared" si="100"/>
        <v/>
      </c>
      <c r="F1570" s="5">
        <v>45.393360000000001</v>
      </c>
      <c r="G1570" s="5">
        <v>39.913029999999999</v>
      </c>
      <c r="H1570" s="6">
        <f t="shared" si="101"/>
        <v>-0.12072977193140144</v>
      </c>
      <c r="I1570" s="5">
        <v>0</v>
      </c>
      <c r="J1570" s="6" t="str">
        <f t="shared" si="102"/>
        <v/>
      </c>
      <c r="K1570" s="5">
        <v>46.879130000000004</v>
      </c>
      <c r="L1570" s="5">
        <v>176.05682999999999</v>
      </c>
      <c r="M1570" s="6">
        <f t="shared" si="103"/>
        <v>2.7555481511708937</v>
      </c>
    </row>
    <row r="1571" spans="1:13" x14ac:dyDescent="0.2">
      <c r="A1571" s="2" t="s">
        <v>33</v>
      </c>
      <c r="B1571" s="2" t="s">
        <v>103</v>
      </c>
      <c r="C1571" s="7">
        <v>0</v>
      </c>
      <c r="D1571" s="7">
        <v>37.338000000000001</v>
      </c>
      <c r="E1571" s="8" t="str">
        <f t="shared" si="100"/>
        <v/>
      </c>
      <c r="F1571" s="7">
        <v>7621.2743300000002</v>
      </c>
      <c r="G1571" s="7">
        <v>6615.0780699999996</v>
      </c>
      <c r="H1571" s="8">
        <f t="shared" si="101"/>
        <v>-0.13202467414658736</v>
      </c>
      <c r="I1571" s="7">
        <v>5646.09476</v>
      </c>
      <c r="J1571" s="8">
        <f t="shared" si="102"/>
        <v>0.17162009339000184</v>
      </c>
      <c r="K1571" s="7">
        <v>29348.393970000001</v>
      </c>
      <c r="L1571" s="7">
        <v>26497.975060000001</v>
      </c>
      <c r="M1571" s="8">
        <f t="shared" si="103"/>
        <v>-9.7123505733012316E-2</v>
      </c>
    </row>
    <row r="1572" spans="1:13" x14ac:dyDescent="0.2">
      <c r="A1572" s="1" t="s">
        <v>7</v>
      </c>
      <c r="B1572" s="1" t="s">
        <v>104</v>
      </c>
      <c r="C1572" s="5">
        <v>0</v>
      </c>
      <c r="D1572" s="5">
        <v>0</v>
      </c>
      <c r="E1572" s="6" t="str">
        <f t="shared" si="100"/>
        <v/>
      </c>
      <c r="F1572" s="5">
        <v>4113.0431900000003</v>
      </c>
      <c r="G1572" s="5">
        <v>1312.8489500000001</v>
      </c>
      <c r="H1572" s="6">
        <f t="shared" si="101"/>
        <v>-0.68080837244988912</v>
      </c>
      <c r="I1572" s="5">
        <v>3186.5373500000001</v>
      </c>
      <c r="J1572" s="6">
        <f t="shared" si="102"/>
        <v>-0.58800139279710617</v>
      </c>
      <c r="K1572" s="5">
        <v>15310.104230000001</v>
      </c>
      <c r="L1572" s="5">
        <v>6478.5995199999998</v>
      </c>
      <c r="M1572" s="6">
        <f t="shared" si="103"/>
        <v>-0.57684157973887284</v>
      </c>
    </row>
    <row r="1573" spans="1:13" x14ac:dyDescent="0.2">
      <c r="A1573" s="1" t="s">
        <v>9</v>
      </c>
      <c r="B1573" s="1" t="s">
        <v>104</v>
      </c>
      <c r="C1573" s="5">
        <v>0</v>
      </c>
      <c r="D1573" s="5">
        <v>0</v>
      </c>
      <c r="E1573" s="6" t="str">
        <f t="shared" si="100"/>
        <v/>
      </c>
      <c r="F1573" s="5">
        <v>3236.7461499999999</v>
      </c>
      <c r="G1573" s="5">
        <v>1192.4784400000001</v>
      </c>
      <c r="H1573" s="6">
        <f t="shared" si="101"/>
        <v>-0.63158110499335884</v>
      </c>
      <c r="I1573" s="5">
        <v>1106.5328300000001</v>
      </c>
      <c r="J1573" s="6">
        <f t="shared" si="102"/>
        <v>7.7671089071979837E-2</v>
      </c>
      <c r="K1573" s="5">
        <v>13789.02555</v>
      </c>
      <c r="L1573" s="5">
        <v>5087.0296399999997</v>
      </c>
      <c r="M1573" s="6">
        <f t="shared" si="103"/>
        <v>-0.63108128115695605</v>
      </c>
    </row>
    <row r="1574" spans="1:13" x14ac:dyDescent="0.2">
      <c r="A1574" s="1" t="s">
        <v>10</v>
      </c>
      <c r="B1574" s="1" t="s">
        <v>104</v>
      </c>
      <c r="C1574" s="5">
        <v>0</v>
      </c>
      <c r="D1574" s="5">
        <v>125.90886</v>
      </c>
      <c r="E1574" s="6" t="str">
        <f t="shared" si="100"/>
        <v/>
      </c>
      <c r="F1574" s="5">
        <v>29.708259999999999</v>
      </c>
      <c r="G1574" s="5">
        <v>553.51952000000006</v>
      </c>
      <c r="H1574" s="6">
        <f t="shared" si="101"/>
        <v>17.63183909121571</v>
      </c>
      <c r="I1574" s="5">
        <v>292.33593000000002</v>
      </c>
      <c r="J1574" s="6">
        <f t="shared" si="102"/>
        <v>0.89343649957772908</v>
      </c>
      <c r="K1574" s="5">
        <v>1290.596</v>
      </c>
      <c r="L1574" s="5">
        <v>1809.67572</v>
      </c>
      <c r="M1574" s="6">
        <f t="shared" si="103"/>
        <v>0.40220155649017975</v>
      </c>
    </row>
    <row r="1575" spans="1:13" x14ac:dyDescent="0.2">
      <c r="A1575" s="1" t="s">
        <v>11</v>
      </c>
      <c r="B1575" s="1" t="s">
        <v>104</v>
      </c>
      <c r="C1575" s="5">
        <v>0</v>
      </c>
      <c r="D1575" s="5">
        <v>1.6141300000000001</v>
      </c>
      <c r="E1575" s="6" t="str">
        <f t="shared" si="100"/>
        <v/>
      </c>
      <c r="F1575" s="5">
        <v>308.23838000000001</v>
      </c>
      <c r="G1575" s="5">
        <v>375.08454999999998</v>
      </c>
      <c r="H1575" s="6">
        <f t="shared" si="101"/>
        <v>0.21686517428491547</v>
      </c>
      <c r="I1575" s="5">
        <v>261.59992999999997</v>
      </c>
      <c r="J1575" s="6">
        <f t="shared" si="102"/>
        <v>0.43380982556073322</v>
      </c>
      <c r="K1575" s="5">
        <v>511.33202</v>
      </c>
      <c r="L1575" s="5">
        <v>1507.44433</v>
      </c>
      <c r="M1575" s="6">
        <f t="shared" si="103"/>
        <v>1.948073406394538</v>
      </c>
    </row>
    <row r="1576" spans="1:13" x14ac:dyDescent="0.2">
      <c r="A1576" s="1" t="s">
        <v>12</v>
      </c>
      <c r="B1576" s="1" t="s">
        <v>104</v>
      </c>
      <c r="C1576" s="5">
        <v>0</v>
      </c>
      <c r="D1576" s="5">
        <v>0</v>
      </c>
      <c r="E1576" s="6" t="str">
        <f t="shared" si="100"/>
        <v/>
      </c>
      <c r="F1576" s="5">
        <v>0</v>
      </c>
      <c r="G1576" s="5">
        <v>0.68976000000000004</v>
      </c>
      <c r="H1576" s="6" t="str">
        <f t="shared" si="101"/>
        <v/>
      </c>
      <c r="I1576" s="5">
        <v>3.5771700000000002</v>
      </c>
      <c r="J1576" s="6">
        <f t="shared" si="102"/>
        <v>-0.8071771819622775</v>
      </c>
      <c r="K1576" s="5">
        <v>67.567999999999998</v>
      </c>
      <c r="L1576" s="5">
        <v>7.8678299999999997</v>
      </c>
      <c r="M1576" s="6">
        <f t="shared" si="103"/>
        <v>-0.88355686123608812</v>
      </c>
    </row>
    <row r="1577" spans="1:13" x14ac:dyDescent="0.2">
      <c r="A1577" s="1" t="s">
        <v>13</v>
      </c>
      <c r="B1577" s="1" t="s">
        <v>104</v>
      </c>
      <c r="C1577" s="5">
        <v>0</v>
      </c>
      <c r="D1577" s="5">
        <v>0</v>
      </c>
      <c r="E1577" s="6" t="str">
        <f t="shared" si="100"/>
        <v/>
      </c>
      <c r="F1577" s="5">
        <v>382.14449999999999</v>
      </c>
      <c r="G1577" s="5">
        <v>1030.1102599999999</v>
      </c>
      <c r="H1577" s="6">
        <f t="shared" si="101"/>
        <v>1.6956040450667218</v>
      </c>
      <c r="I1577" s="5">
        <v>455.96814999999998</v>
      </c>
      <c r="J1577" s="6">
        <f t="shared" si="102"/>
        <v>1.2591715232741585</v>
      </c>
      <c r="K1577" s="5">
        <v>3651.8438500000002</v>
      </c>
      <c r="L1577" s="5">
        <v>4987.2556299999997</v>
      </c>
      <c r="M1577" s="6">
        <f t="shared" si="103"/>
        <v>0.36568151182039155</v>
      </c>
    </row>
    <row r="1578" spans="1:13" x14ac:dyDescent="0.2">
      <c r="A1578" s="1" t="s">
        <v>14</v>
      </c>
      <c r="B1578" s="1" t="s">
        <v>104</v>
      </c>
      <c r="C1578" s="5">
        <v>0</v>
      </c>
      <c r="D1578" s="5">
        <v>0</v>
      </c>
      <c r="E1578" s="6" t="str">
        <f t="shared" si="100"/>
        <v/>
      </c>
      <c r="F1578" s="5">
        <v>0</v>
      </c>
      <c r="G1578" s="5">
        <v>0</v>
      </c>
      <c r="H1578" s="6" t="str">
        <f t="shared" si="101"/>
        <v/>
      </c>
      <c r="I1578" s="5">
        <v>0.29780000000000001</v>
      </c>
      <c r="J1578" s="6">
        <f t="shared" si="102"/>
        <v>-1</v>
      </c>
      <c r="K1578" s="5">
        <v>0</v>
      </c>
      <c r="L1578" s="5">
        <v>0.29780000000000001</v>
      </c>
      <c r="M1578" s="6" t="str">
        <f t="shared" si="103"/>
        <v/>
      </c>
    </row>
    <row r="1579" spans="1:13" x14ac:dyDescent="0.2">
      <c r="A1579" s="1" t="s">
        <v>15</v>
      </c>
      <c r="B1579" s="1" t="s">
        <v>104</v>
      </c>
      <c r="C1579" s="5">
        <v>0</v>
      </c>
      <c r="D1579" s="5">
        <v>0</v>
      </c>
      <c r="E1579" s="6" t="str">
        <f t="shared" si="100"/>
        <v/>
      </c>
      <c r="F1579" s="5">
        <v>0</v>
      </c>
      <c r="G1579" s="5">
        <v>0</v>
      </c>
      <c r="H1579" s="6" t="str">
        <f t="shared" si="101"/>
        <v/>
      </c>
      <c r="I1579" s="5">
        <v>0</v>
      </c>
      <c r="J1579" s="6" t="str">
        <f t="shared" si="102"/>
        <v/>
      </c>
      <c r="K1579" s="5">
        <v>14.93221</v>
      </c>
      <c r="L1579" s="5">
        <v>0</v>
      </c>
      <c r="M1579" s="6">
        <f t="shared" si="103"/>
        <v>-1</v>
      </c>
    </row>
    <row r="1580" spans="1:13" x14ac:dyDescent="0.2">
      <c r="A1580" s="1" t="s">
        <v>16</v>
      </c>
      <c r="B1580" s="1" t="s">
        <v>104</v>
      </c>
      <c r="C1580" s="5">
        <v>0</v>
      </c>
      <c r="D1580" s="5">
        <v>0</v>
      </c>
      <c r="E1580" s="6" t="str">
        <f t="shared" si="100"/>
        <v/>
      </c>
      <c r="F1580" s="5">
        <v>2.56</v>
      </c>
      <c r="G1580" s="5">
        <v>0.27903</v>
      </c>
      <c r="H1580" s="6">
        <f t="shared" si="101"/>
        <v>-0.89100390625000003</v>
      </c>
      <c r="I1580" s="5">
        <v>0.34499999999999997</v>
      </c>
      <c r="J1580" s="6">
        <f t="shared" si="102"/>
        <v>-0.19121739130434778</v>
      </c>
      <c r="K1580" s="5">
        <v>20.46</v>
      </c>
      <c r="L1580" s="5">
        <v>154.61542</v>
      </c>
      <c r="M1580" s="6">
        <f t="shared" si="103"/>
        <v>6.5569608993157376</v>
      </c>
    </row>
    <row r="1581" spans="1:13" x14ac:dyDescent="0.2">
      <c r="A1581" s="1" t="s">
        <v>17</v>
      </c>
      <c r="B1581" s="1" t="s">
        <v>104</v>
      </c>
      <c r="C1581" s="5">
        <v>0</v>
      </c>
      <c r="D1581" s="5">
        <v>412.24624999999997</v>
      </c>
      <c r="E1581" s="6" t="str">
        <f t="shared" si="100"/>
        <v/>
      </c>
      <c r="F1581" s="5">
        <v>3223.1118999999999</v>
      </c>
      <c r="G1581" s="5">
        <v>3763.9749299999999</v>
      </c>
      <c r="H1581" s="6">
        <f t="shared" si="101"/>
        <v>0.1678077109268219</v>
      </c>
      <c r="I1581" s="5">
        <v>3901.1834800000001</v>
      </c>
      <c r="J1581" s="6">
        <f t="shared" si="102"/>
        <v>-3.5171006619765577E-2</v>
      </c>
      <c r="K1581" s="5">
        <v>6538.5380299999997</v>
      </c>
      <c r="L1581" s="5">
        <v>11451.102919999999</v>
      </c>
      <c r="M1581" s="6">
        <f t="shared" si="103"/>
        <v>0.7513246642384368</v>
      </c>
    </row>
    <row r="1582" spans="1:13" x14ac:dyDescent="0.2">
      <c r="A1582" s="1" t="s">
        <v>18</v>
      </c>
      <c r="B1582" s="1" t="s">
        <v>104</v>
      </c>
      <c r="C1582" s="5">
        <v>0</v>
      </c>
      <c r="D1582" s="5">
        <v>3.3376000000000001</v>
      </c>
      <c r="E1582" s="6" t="str">
        <f t="shared" si="100"/>
        <v/>
      </c>
      <c r="F1582" s="5">
        <v>351.39728000000002</v>
      </c>
      <c r="G1582" s="5">
        <v>105.66605</v>
      </c>
      <c r="H1582" s="6">
        <f t="shared" si="101"/>
        <v>-0.69929747321891622</v>
      </c>
      <c r="I1582" s="5">
        <v>1228.48921</v>
      </c>
      <c r="J1582" s="6">
        <f t="shared" si="102"/>
        <v>-0.91398699382959991</v>
      </c>
      <c r="K1582" s="5">
        <v>2624.2330200000001</v>
      </c>
      <c r="L1582" s="5">
        <v>5174.6266800000003</v>
      </c>
      <c r="M1582" s="6">
        <f t="shared" si="103"/>
        <v>0.97186249870447861</v>
      </c>
    </row>
    <row r="1583" spans="1:13" x14ac:dyDescent="0.2">
      <c r="A1583" s="1" t="s">
        <v>19</v>
      </c>
      <c r="B1583" s="1" t="s">
        <v>104</v>
      </c>
      <c r="C1583" s="5">
        <v>0</v>
      </c>
      <c r="D1583" s="5">
        <v>0</v>
      </c>
      <c r="E1583" s="6" t="str">
        <f t="shared" si="100"/>
        <v/>
      </c>
      <c r="F1583" s="5">
        <v>848.80226000000005</v>
      </c>
      <c r="G1583" s="5">
        <v>824.51975000000004</v>
      </c>
      <c r="H1583" s="6">
        <f t="shared" si="101"/>
        <v>-2.8607970483019218E-2</v>
      </c>
      <c r="I1583" s="5">
        <v>589.97621000000004</v>
      </c>
      <c r="J1583" s="6">
        <f t="shared" si="102"/>
        <v>0.39754745365071575</v>
      </c>
      <c r="K1583" s="5">
        <v>3128.6068799999998</v>
      </c>
      <c r="L1583" s="5">
        <v>4228.7420599999996</v>
      </c>
      <c r="M1583" s="6">
        <f t="shared" si="103"/>
        <v>0.35163739715358555</v>
      </c>
    </row>
    <row r="1584" spans="1:13" x14ac:dyDescent="0.2">
      <c r="A1584" s="1" t="s">
        <v>20</v>
      </c>
      <c r="B1584" s="1" t="s">
        <v>104</v>
      </c>
      <c r="C1584" s="5">
        <v>0</v>
      </c>
      <c r="D1584" s="5">
        <v>47.932920000000003</v>
      </c>
      <c r="E1584" s="6" t="str">
        <f t="shared" si="100"/>
        <v/>
      </c>
      <c r="F1584" s="5">
        <v>571.41605000000004</v>
      </c>
      <c r="G1584" s="5">
        <v>960.75593000000003</v>
      </c>
      <c r="H1584" s="6">
        <f t="shared" si="101"/>
        <v>0.68135972029487091</v>
      </c>
      <c r="I1584" s="5">
        <v>1235.7034000000001</v>
      </c>
      <c r="J1584" s="6">
        <f t="shared" si="102"/>
        <v>-0.22250280285706103</v>
      </c>
      <c r="K1584" s="5">
        <v>4427.6258699999998</v>
      </c>
      <c r="L1584" s="5">
        <v>5236.7238799999996</v>
      </c>
      <c r="M1584" s="6">
        <f t="shared" si="103"/>
        <v>0.18273856774624009</v>
      </c>
    </row>
    <row r="1585" spans="1:13" x14ac:dyDescent="0.2">
      <c r="A1585" s="1" t="s">
        <v>21</v>
      </c>
      <c r="B1585" s="1" t="s">
        <v>104</v>
      </c>
      <c r="C1585" s="5">
        <v>0</v>
      </c>
      <c r="D1585" s="5">
        <v>0</v>
      </c>
      <c r="E1585" s="6" t="str">
        <f t="shared" si="100"/>
        <v/>
      </c>
      <c r="F1585" s="5">
        <v>0</v>
      </c>
      <c r="G1585" s="5">
        <v>0</v>
      </c>
      <c r="H1585" s="6" t="str">
        <f t="shared" si="101"/>
        <v/>
      </c>
      <c r="I1585" s="5">
        <v>2.5236999999999998</v>
      </c>
      <c r="J1585" s="6">
        <f t="shared" si="102"/>
        <v>-1</v>
      </c>
      <c r="K1585" s="5">
        <v>341.91928999999999</v>
      </c>
      <c r="L1585" s="5">
        <v>2.5236999999999998</v>
      </c>
      <c r="M1585" s="6">
        <f t="shared" si="103"/>
        <v>-0.99261901836541599</v>
      </c>
    </row>
    <row r="1586" spans="1:13" x14ac:dyDescent="0.2">
      <c r="A1586" s="1" t="s">
        <v>22</v>
      </c>
      <c r="B1586" s="1" t="s">
        <v>104</v>
      </c>
      <c r="C1586" s="5">
        <v>0</v>
      </c>
      <c r="D1586" s="5">
        <v>0</v>
      </c>
      <c r="E1586" s="6" t="str">
        <f t="shared" si="100"/>
        <v/>
      </c>
      <c r="F1586" s="5">
        <v>0.26</v>
      </c>
      <c r="G1586" s="5">
        <v>25.62818</v>
      </c>
      <c r="H1586" s="6">
        <f t="shared" si="101"/>
        <v>97.569923076923075</v>
      </c>
      <c r="I1586" s="5">
        <v>27.774419999999999</v>
      </c>
      <c r="J1586" s="6">
        <f t="shared" si="102"/>
        <v>-7.7273980878808546E-2</v>
      </c>
      <c r="K1586" s="5">
        <v>261.75107000000003</v>
      </c>
      <c r="L1586" s="5">
        <v>183.64917</v>
      </c>
      <c r="M1586" s="6">
        <f t="shared" si="103"/>
        <v>-0.29838235236249477</v>
      </c>
    </row>
    <row r="1587" spans="1:13" x14ac:dyDescent="0.2">
      <c r="A1587" s="1" t="s">
        <v>23</v>
      </c>
      <c r="B1587" s="1" t="s">
        <v>104</v>
      </c>
      <c r="C1587" s="5">
        <v>0</v>
      </c>
      <c r="D1587" s="5">
        <v>164.95708999999999</v>
      </c>
      <c r="E1587" s="6" t="str">
        <f t="shared" si="100"/>
        <v/>
      </c>
      <c r="F1587" s="5">
        <v>521.16179999999997</v>
      </c>
      <c r="G1587" s="5">
        <v>804.73901000000001</v>
      </c>
      <c r="H1587" s="6">
        <f t="shared" si="101"/>
        <v>0.54412508744884991</v>
      </c>
      <c r="I1587" s="5">
        <v>413.39469000000003</v>
      </c>
      <c r="J1587" s="6">
        <f t="shared" si="102"/>
        <v>0.94666024858713094</v>
      </c>
      <c r="K1587" s="5">
        <v>1966.47315</v>
      </c>
      <c r="L1587" s="5">
        <v>2524.6111599999999</v>
      </c>
      <c r="M1587" s="6">
        <f t="shared" si="103"/>
        <v>0.28382691622308687</v>
      </c>
    </row>
    <row r="1588" spans="1:13" x14ac:dyDescent="0.2">
      <c r="A1588" s="1" t="s">
        <v>24</v>
      </c>
      <c r="B1588" s="1" t="s">
        <v>104</v>
      </c>
      <c r="C1588" s="5">
        <v>0</v>
      </c>
      <c r="D1588" s="5">
        <v>0</v>
      </c>
      <c r="E1588" s="6" t="str">
        <f t="shared" si="100"/>
        <v/>
      </c>
      <c r="F1588" s="5">
        <v>74.396590000000003</v>
      </c>
      <c r="G1588" s="5">
        <v>0</v>
      </c>
      <c r="H1588" s="6">
        <f t="shared" si="101"/>
        <v>-1</v>
      </c>
      <c r="I1588" s="5">
        <v>17.042149999999999</v>
      </c>
      <c r="J1588" s="6">
        <f t="shared" si="102"/>
        <v>-1</v>
      </c>
      <c r="K1588" s="5">
        <v>181.29741999999999</v>
      </c>
      <c r="L1588" s="5">
        <v>17.042149999999999</v>
      </c>
      <c r="M1588" s="6">
        <f t="shared" si="103"/>
        <v>-0.9059989380985124</v>
      </c>
    </row>
    <row r="1589" spans="1:13" x14ac:dyDescent="0.2">
      <c r="A1589" s="1" t="s">
        <v>25</v>
      </c>
      <c r="B1589" s="1" t="s">
        <v>104</v>
      </c>
      <c r="C1589" s="5">
        <v>0</v>
      </c>
      <c r="D1589" s="5">
        <v>20.853000000000002</v>
      </c>
      <c r="E1589" s="6" t="str">
        <f t="shared" si="100"/>
        <v/>
      </c>
      <c r="F1589" s="5">
        <v>8563.3883600000008</v>
      </c>
      <c r="G1589" s="5">
        <v>2688.99919</v>
      </c>
      <c r="H1589" s="6">
        <f t="shared" si="101"/>
        <v>-0.68598887765496608</v>
      </c>
      <c r="I1589" s="5">
        <v>4020.1572900000001</v>
      </c>
      <c r="J1589" s="6">
        <f t="shared" si="102"/>
        <v>-0.33112089999841776</v>
      </c>
      <c r="K1589" s="5">
        <v>44059.012029999998</v>
      </c>
      <c r="L1589" s="5">
        <v>24879.18678</v>
      </c>
      <c r="M1589" s="6">
        <f t="shared" si="103"/>
        <v>-0.43532127404355692</v>
      </c>
    </row>
    <row r="1590" spans="1:13" x14ac:dyDescent="0.2">
      <c r="A1590" s="1" t="s">
        <v>26</v>
      </c>
      <c r="B1590" s="1" t="s">
        <v>104</v>
      </c>
      <c r="C1590" s="5">
        <v>0</v>
      </c>
      <c r="D1590" s="5">
        <v>0</v>
      </c>
      <c r="E1590" s="6" t="str">
        <f t="shared" si="100"/>
        <v/>
      </c>
      <c r="F1590" s="5">
        <v>0</v>
      </c>
      <c r="G1590" s="5">
        <v>12.82086</v>
      </c>
      <c r="H1590" s="6" t="str">
        <f t="shared" si="101"/>
        <v/>
      </c>
      <c r="I1590" s="5">
        <v>0.24637000000000001</v>
      </c>
      <c r="J1590" s="6">
        <f t="shared" si="102"/>
        <v>51.039046961886591</v>
      </c>
      <c r="K1590" s="5">
        <v>0</v>
      </c>
      <c r="L1590" s="5">
        <v>13.23094</v>
      </c>
      <c r="M1590" s="6" t="str">
        <f t="shared" si="103"/>
        <v/>
      </c>
    </row>
    <row r="1591" spans="1:13" x14ac:dyDescent="0.2">
      <c r="A1591" s="1" t="s">
        <v>27</v>
      </c>
      <c r="B1591" s="1" t="s">
        <v>104</v>
      </c>
      <c r="C1591" s="5">
        <v>0</v>
      </c>
      <c r="D1591" s="5">
        <v>4.4485799999999998</v>
      </c>
      <c r="E1591" s="6" t="str">
        <f t="shared" si="100"/>
        <v/>
      </c>
      <c r="F1591" s="5">
        <v>911.19250999999997</v>
      </c>
      <c r="G1591" s="5">
        <v>1119.23541</v>
      </c>
      <c r="H1591" s="6">
        <f t="shared" si="101"/>
        <v>0.22831937018446302</v>
      </c>
      <c r="I1591" s="5">
        <v>877.92043000000001</v>
      </c>
      <c r="J1591" s="6">
        <f t="shared" si="102"/>
        <v>0.27487112926623647</v>
      </c>
      <c r="K1591" s="5">
        <v>5197.5188099999996</v>
      </c>
      <c r="L1591" s="5">
        <v>3719.27394</v>
      </c>
      <c r="M1591" s="6">
        <f t="shared" si="103"/>
        <v>-0.28441356809635088</v>
      </c>
    </row>
    <row r="1592" spans="1:13" x14ac:dyDescent="0.2">
      <c r="A1592" s="1" t="s">
        <v>28</v>
      </c>
      <c r="B1592" s="1" t="s">
        <v>104</v>
      </c>
      <c r="C1592" s="5">
        <v>0</v>
      </c>
      <c r="D1592" s="5">
        <v>0</v>
      </c>
      <c r="E1592" s="6" t="str">
        <f t="shared" si="100"/>
        <v/>
      </c>
      <c r="F1592" s="5">
        <v>0</v>
      </c>
      <c r="G1592" s="5">
        <v>1.32674</v>
      </c>
      <c r="H1592" s="6" t="str">
        <f t="shared" si="101"/>
        <v/>
      </c>
      <c r="I1592" s="5">
        <v>2.5270000000000001E-2</v>
      </c>
      <c r="J1592" s="6">
        <f t="shared" si="102"/>
        <v>51.502572220023744</v>
      </c>
      <c r="K1592" s="5">
        <v>0</v>
      </c>
      <c r="L1592" s="5">
        <v>1.3520099999999999</v>
      </c>
      <c r="M1592" s="6" t="str">
        <f t="shared" si="103"/>
        <v/>
      </c>
    </row>
    <row r="1593" spans="1:13" x14ac:dyDescent="0.2">
      <c r="A1593" s="1" t="s">
        <v>29</v>
      </c>
      <c r="B1593" s="1" t="s">
        <v>104</v>
      </c>
      <c r="C1593" s="5">
        <v>0</v>
      </c>
      <c r="D1593" s="5">
        <v>0</v>
      </c>
      <c r="E1593" s="6" t="str">
        <f t="shared" si="100"/>
        <v/>
      </c>
      <c r="F1593" s="5">
        <v>0</v>
      </c>
      <c r="G1593" s="5">
        <v>0</v>
      </c>
      <c r="H1593" s="6" t="str">
        <f t="shared" si="101"/>
        <v/>
      </c>
      <c r="I1593" s="5">
        <v>0</v>
      </c>
      <c r="J1593" s="6" t="str">
        <f t="shared" si="102"/>
        <v/>
      </c>
      <c r="K1593" s="5">
        <v>0</v>
      </c>
      <c r="L1593" s="5">
        <v>169.47703000000001</v>
      </c>
      <c r="M1593" s="6" t="str">
        <f t="shared" si="103"/>
        <v/>
      </c>
    </row>
    <row r="1594" spans="1:13" x14ac:dyDescent="0.2">
      <c r="A1594" s="1" t="s">
        <v>30</v>
      </c>
      <c r="B1594" s="1" t="s">
        <v>104</v>
      </c>
      <c r="C1594" s="5">
        <v>0</v>
      </c>
      <c r="D1594" s="5">
        <v>3.24566</v>
      </c>
      <c r="E1594" s="6" t="str">
        <f t="shared" si="100"/>
        <v/>
      </c>
      <c r="F1594" s="5">
        <v>1848.7860499999999</v>
      </c>
      <c r="G1594" s="5">
        <v>1918.19515</v>
      </c>
      <c r="H1594" s="6">
        <f t="shared" si="101"/>
        <v>3.7543067787643825E-2</v>
      </c>
      <c r="I1594" s="5">
        <v>2058.30789</v>
      </c>
      <c r="J1594" s="6">
        <f t="shared" si="102"/>
        <v>-6.8071808246335741E-2</v>
      </c>
      <c r="K1594" s="5">
        <v>8414.8196000000007</v>
      </c>
      <c r="L1594" s="5">
        <v>8013.4190399999998</v>
      </c>
      <c r="M1594" s="6">
        <f t="shared" si="103"/>
        <v>-4.7701623930238579E-2</v>
      </c>
    </row>
    <row r="1595" spans="1:13" x14ac:dyDescent="0.2">
      <c r="A1595" s="1" t="s">
        <v>31</v>
      </c>
      <c r="B1595" s="1" t="s">
        <v>104</v>
      </c>
      <c r="C1595" s="5">
        <v>0</v>
      </c>
      <c r="D1595" s="5">
        <v>0</v>
      </c>
      <c r="E1595" s="6" t="str">
        <f t="shared" si="100"/>
        <v/>
      </c>
      <c r="F1595" s="5">
        <v>407.2</v>
      </c>
      <c r="G1595" s="5">
        <v>1145.0661500000001</v>
      </c>
      <c r="H1595" s="6">
        <f t="shared" si="101"/>
        <v>1.8120485019646368</v>
      </c>
      <c r="I1595" s="5">
        <v>2185.6538799999998</v>
      </c>
      <c r="J1595" s="6">
        <f t="shared" si="102"/>
        <v>-0.47609904730203656</v>
      </c>
      <c r="K1595" s="5">
        <v>2381.29025</v>
      </c>
      <c r="L1595" s="5">
        <v>7261.1312200000002</v>
      </c>
      <c r="M1595" s="6">
        <f t="shared" si="103"/>
        <v>2.0492424096558577</v>
      </c>
    </row>
    <row r="1596" spans="1:13" x14ac:dyDescent="0.2">
      <c r="A1596" s="1" t="s">
        <v>32</v>
      </c>
      <c r="B1596" s="1" t="s">
        <v>104</v>
      </c>
      <c r="C1596" s="5">
        <v>0</v>
      </c>
      <c r="D1596" s="5">
        <v>0</v>
      </c>
      <c r="E1596" s="6" t="str">
        <f t="shared" si="100"/>
        <v/>
      </c>
      <c r="F1596" s="5">
        <v>0</v>
      </c>
      <c r="G1596" s="5">
        <v>0</v>
      </c>
      <c r="H1596" s="6" t="str">
        <f t="shared" si="101"/>
        <v/>
      </c>
      <c r="I1596" s="5">
        <v>4.6260000000000003</v>
      </c>
      <c r="J1596" s="6">
        <f t="shared" si="102"/>
        <v>-1</v>
      </c>
      <c r="K1596" s="5">
        <v>0</v>
      </c>
      <c r="L1596" s="5">
        <v>4.6260000000000003</v>
      </c>
      <c r="M1596" s="6" t="str">
        <f t="shared" si="103"/>
        <v/>
      </c>
    </row>
    <row r="1597" spans="1:13" x14ac:dyDescent="0.2">
      <c r="A1597" s="2" t="s">
        <v>33</v>
      </c>
      <c r="B1597" s="2" t="s">
        <v>104</v>
      </c>
      <c r="C1597" s="7">
        <v>0</v>
      </c>
      <c r="D1597" s="7">
        <v>784.54408999999998</v>
      </c>
      <c r="E1597" s="8" t="str">
        <f t="shared" si="100"/>
        <v/>
      </c>
      <c r="F1597" s="7">
        <v>25393.55328</v>
      </c>
      <c r="G1597" s="7">
        <v>17840.207859999999</v>
      </c>
      <c r="H1597" s="8">
        <f t="shared" si="101"/>
        <v>-0.29745129941893667</v>
      </c>
      <c r="I1597" s="7">
        <v>21870.218550000001</v>
      </c>
      <c r="J1597" s="8">
        <f t="shared" si="102"/>
        <v>-0.18426933781144139</v>
      </c>
      <c r="K1597" s="7">
        <v>114204.37973</v>
      </c>
      <c r="L1597" s="7">
        <v>93184.785340000002</v>
      </c>
      <c r="M1597" s="8">
        <f t="shared" si="103"/>
        <v>-0.18405243686533002</v>
      </c>
    </row>
    <row r="1598" spans="1:13" x14ac:dyDescent="0.2">
      <c r="A1598" s="1" t="s">
        <v>7</v>
      </c>
      <c r="B1598" s="1" t="s">
        <v>105</v>
      </c>
      <c r="C1598" s="5">
        <v>0</v>
      </c>
      <c r="D1598" s="5">
        <v>412.06605999999999</v>
      </c>
      <c r="E1598" s="6" t="str">
        <f t="shared" si="100"/>
        <v/>
      </c>
      <c r="F1598" s="5">
        <v>24308.155129999999</v>
      </c>
      <c r="G1598" s="5">
        <v>8375.5263099999993</v>
      </c>
      <c r="H1598" s="6">
        <f t="shared" si="101"/>
        <v>-0.65544376917097624</v>
      </c>
      <c r="I1598" s="5">
        <v>12490.70954</v>
      </c>
      <c r="J1598" s="6">
        <f t="shared" si="102"/>
        <v>-0.32945952484297381</v>
      </c>
      <c r="K1598" s="5">
        <v>152675.47615</v>
      </c>
      <c r="L1598" s="5">
        <v>53505.483670000001</v>
      </c>
      <c r="M1598" s="6">
        <f t="shared" si="103"/>
        <v>-0.64954762205927463</v>
      </c>
    </row>
    <row r="1599" spans="1:13" x14ac:dyDescent="0.2">
      <c r="A1599" s="1" t="s">
        <v>9</v>
      </c>
      <c r="B1599" s="1" t="s">
        <v>105</v>
      </c>
      <c r="C1599" s="5">
        <v>0</v>
      </c>
      <c r="D1599" s="5">
        <v>19.5</v>
      </c>
      <c r="E1599" s="6" t="str">
        <f t="shared" si="100"/>
        <v/>
      </c>
      <c r="F1599" s="5">
        <v>2385.5477900000001</v>
      </c>
      <c r="G1599" s="5">
        <v>1597.22685</v>
      </c>
      <c r="H1599" s="6">
        <f t="shared" si="101"/>
        <v>-0.33045698908425558</v>
      </c>
      <c r="I1599" s="5">
        <v>921.24941999999999</v>
      </c>
      <c r="J1599" s="6">
        <f t="shared" si="102"/>
        <v>0.73376158000729053</v>
      </c>
      <c r="K1599" s="5">
        <v>15069.92295</v>
      </c>
      <c r="L1599" s="5">
        <v>5546.0107799999996</v>
      </c>
      <c r="M1599" s="6">
        <f t="shared" si="103"/>
        <v>-0.63198147738373145</v>
      </c>
    </row>
    <row r="1600" spans="1:13" x14ac:dyDescent="0.2">
      <c r="A1600" s="1" t="s">
        <v>10</v>
      </c>
      <c r="B1600" s="1" t="s">
        <v>105</v>
      </c>
      <c r="C1600" s="5">
        <v>0</v>
      </c>
      <c r="D1600" s="5">
        <v>0</v>
      </c>
      <c r="E1600" s="6" t="str">
        <f t="shared" si="100"/>
        <v/>
      </c>
      <c r="F1600" s="5">
        <v>271.41933999999998</v>
      </c>
      <c r="G1600" s="5">
        <v>293.48074000000003</v>
      </c>
      <c r="H1600" s="6">
        <f t="shared" si="101"/>
        <v>8.1281606535481332E-2</v>
      </c>
      <c r="I1600" s="5">
        <v>35.106520000000003</v>
      </c>
      <c r="J1600" s="6">
        <f t="shared" si="102"/>
        <v>7.3597217838737645</v>
      </c>
      <c r="K1600" s="5">
        <v>1348.0531000000001</v>
      </c>
      <c r="L1600" s="5">
        <v>585.11810000000003</v>
      </c>
      <c r="M1600" s="6">
        <f t="shared" si="103"/>
        <v>-0.56595322543303372</v>
      </c>
    </row>
    <row r="1601" spans="1:13" x14ac:dyDescent="0.2">
      <c r="A1601" s="1" t="s">
        <v>11</v>
      </c>
      <c r="B1601" s="1" t="s">
        <v>105</v>
      </c>
      <c r="C1601" s="5">
        <v>0</v>
      </c>
      <c r="D1601" s="5">
        <v>9.1284500000000008</v>
      </c>
      <c r="E1601" s="6" t="str">
        <f t="shared" si="100"/>
        <v/>
      </c>
      <c r="F1601" s="5">
        <v>440.48504000000003</v>
      </c>
      <c r="G1601" s="5">
        <v>707.25115000000005</v>
      </c>
      <c r="H1601" s="6">
        <f t="shared" si="101"/>
        <v>0.60561900127187074</v>
      </c>
      <c r="I1601" s="5">
        <v>608.82512999999994</v>
      </c>
      <c r="J1601" s="6">
        <f t="shared" si="102"/>
        <v>0.161665501553788</v>
      </c>
      <c r="K1601" s="5">
        <v>1526.2013199999999</v>
      </c>
      <c r="L1601" s="5">
        <v>2246.09872</v>
      </c>
      <c r="M1601" s="6">
        <f t="shared" si="103"/>
        <v>0.47169229286212389</v>
      </c>
    </row>
    <row r="1602" spans="1:13" x14ac:dyDescent="0.2">
      <c r="A1602" s="1" t="s">
        <v>12</v>
      </c>
      <c r="B1602" s="1" t="s">
        <v>105</v>
      </c>
      <c r="C1602" s="5">
        <v>0</v>
      </c>
      <c r="D1602" s="5">
        <v>0</v>
      </c>
      <c r="E1602" s="6" t="str">
        <f t="shared" si="100"/>
        <v/>
      </c>
      <c r="F1602" s="5">
        <v>15.922319999999999</v>
      </c>
      <c r="G1602" s="5">
        <v>3.222</v>
      </c>
      <c r="H1602" s="6">
        <f t="shared" si="101"/>
        <v>-0.79764255460259559</v>
      </c>
      <c r="I1602" s="5">
        <v>5.8973000000000004</v>
      </c>
      <c r="J1602" s="6">
        <f t="shared" si="102"/>
        <v>-0.45364827972122845</v>
      </c>
      <c r="K1602" s="5">
        <v>82.861639999999994</v>
      </c>
      <c r="L1602" s="5">
        <v>93.270259999999993</v>
      </c>
      <c r="M1602" s="6">
        <f t="shared" si="103"/>
        <v>0.12561445802907101</v>
      </c>
    </row>
    <row r="1603" spans="1:13" x14ac:dyDescent="0.2">
      <c r="A1603" s="1" t="s">
        <v>13</v>
      </c>
      <c r="B1603" s="1" t="s">
        <v>105</v>
      </c>
      <c r="C1603" s="5">
        <v>0</v>
      </c>
      <c r="D1603" s="5">
        <v>0</v>
      </c>
      <c r="E1603" s="6" t="str">
        <f t="shared" si="100"/>
        <v/>
      </c>
      <c r="F1603" s="5">
        <v>847.12927999999999</v>
      </c>
      <c r="G1603" s="5">
        <v>707.33163999999999</v>
      </c>
      <c r="H1603" s="6">
        <f t="shared" si="101"/>
        <v>-0.16502515412995755</v>
      </c>
      <c r="I1603" s="5">
        <v>337.2645</v>
      </c>
      <c r="J1603" s="6">
        <f t="shared" si="102"/>
        <v>1.097260873883851</v>
      </c>
      <c r="K1603" s="5">
        <v>6925.2232199999999</v>
      </c>
      <c r="L1603" s="5">
        <v>2423.1360199999999</v>
      </c>
      <c r="M1603" s="6">
        <f t="shared" si="103"/>
        <v>-0.65009994002763705</v>
      </c>
    </row>
    <row r="1604" spans="1:13" x14ac:dyDescent="0.2">
      <c r="A1604" s="1" t="s">
        <v>14</v>
      </c>
      <c r="B1604" s="1" t="s">
        <v>105</v>
      </c>
      <c r="C1604" s="5">
        <v>0</v>
      </c>
      <c r="D1604" s="5">
        <v>0</v>
      </c>
      <c r="E1604" s="6" t="str">
        <f t="shared" si="100"/>
        <v/>
      </c>
      <c r="F1604" s="5">
        <v>0</v>
      </c>
      <c r="G1604" s="5">
        <v>0</v>
      </c>
      <c r="H1604" s="6" t="str">
        <f t="shared" si="101"/>
        <v/>
      </c>
      <c r="I1604" s="5">
        <v>0</v>
      </c>
      <c r="J1604" s="6" t="str">
        <f t="shared" si="102"/>
        <v/>
      </c>
      <c r="K1604" s="5">
        <v>12.6534</v>
      </c>
      <c r="L1604" s="5">
        <v>38.9</v>
      </c>
      <c r="M1604" s="6">
        <f t="shared" si="103"/>
        <v>2.0742725275420044</v>
      </c>
    </row>
    <row r="1605" spans="1:13" x14ac:dyDescent="0.2">
      <c r="A1605" s="1" t="s">
        <v>15</v>
      </c>
      <c r="B1605" s="1" t="s">
        <v>105</v>
      </c>
      <c r="C1605" s="5">
        <v>0</v>
      </c>
      <c r="D1605" s="5">
        <v>0</v>
      </c>
      <c r="E1605" s="6" t="str">
        <f t="shared" si="100"/>
        <v/>
      </c>
      <c r="F1605" s="5">
        <v>2.944</v>
      </c>
      <c r="G1605" s="5">
        <v>0</v>
      </c>
      <c r="H1605" s="6">
        <f t="shared" si="101"/>
        <v>-1</v>
      </c>
      <c r="I1605" s="5">
        <v>0</v>
      </c>
      <c r="J1605" s="6" t="str">
        <f t="shared" si="102"/>
        <v/>
      </c>
      <c r="K1605" s="5">
        <v>2.944</v>
      </c>
      <c r="L1605" s="5">
        <v>0</v>
      </c>
      <c r="M1605" s="6">
        <f t="shared" si="103"/>
        <v>-1</v>
      </c>
    </row>
    <row r="1606" spans="1:13" x14ac:dyDescent="0.2">
      <c r="A1606" s="1" t="s">
        <v>16</v>
      </c>
      <c r="B1606" s="1" t="s">
        <v>105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4.8316800000000004</v>
      </c>
      <c r="H1606" s="6" t="str">
        <f t="shared" si="101"/>
        <v/>
      </c>
      <c r="I1606" s="5">
        <v>80.23603</v>
      </c>
      <c r="J1606" s="6">
        <f t="shared" si="102"/>
        <v>-0.93978166666521257</v>
      </c>
      <c r="K1606" s="5">
        <v>78.547380000000004</v>
      </c>
      <c r="L1606" s="5">
        <v>112.98067</v>
      </c>
      <c r="M1606" s="6">
        <f t="shared" si="103"/>
        <v>0.43837604767975713</v>
      </c>
    </row>
    <row r="1607" spans="1:13" x14ac:dyDescent="0.2">
      <c r="A1607" s="1" t="s">
        <v>17</v>
      </c>
      <c r="B1607" s="1" t="s">
        <v>105</v>
      </c>
      <c r="C1607" s="5">
        <v>0</v>
      </c>
      <c r="D1607" s="5">
        <v>180.69007999999999</v>
      </c>
      <c r="E1607" s="6" t="str">
        <f t="shared" si="100"/>
        <v/>
      </c>
      <c r="F1607" s="5">
        <v>4169.7870700000003</v>
      </c>
      <c r="G1607" s="5">
        <v>4951.1334100000004</v>
      </c>
      <c r="H1607" s="6">
        <f t="shared" si="101"/>
        <v>0.18738279122727475</v>
      </c>
      <c r="I1607" s="5">
        <v>3885.6251900000002</v>
      </c>
      <c r="J1607" s="6">
        <f t="shared" si="102"/>
        <v>0.27421796182045033</v>
      </c>
      <c r="K1607" s="5">
        <v>17228.523529999999</v>
      </c>
      <c r="L1607" s="5">
        <v>17210.752700000001</v>
      </c>
      <c r="M1607" s="6">
        <f t="shared" si="103"/>
        <v>-1.0314772458042132E-3</v>
      </c>
    </row>
    <row r="1608" spans="1:13" x14ac:dyDescent="0.2">
      <c r="A1608" s="1" t="s">
        <v>18</v>
      </c>
      <c r="B1608" s="1" t="s">
        <v>105</v>
      </c>
      <c r="C1608" s="5">
        <v>0</v>
      </c>
      <c r="D1608" s="5">
        <v>257.12326999999999</v>
      </c>
      <c r="E1608" s="6" t="str">
        <f t="shared" si="100"/>
        <v/>
      </c>
      <c r="F1608" s="5">
        <v>15972.894829999999</v>
      </c>
      <c r="G1608" s="5">
        <v>14777.77367</v>
      </c>
      <c r="H1608" s="6">
        <f t="shared" si="101"/>
        <v>-7.4821826144835346E-2</v>
      </c>
      <c r="I1608" s="5">
        <v>6393.3646699999999</v>
      </c>
      <c r="J1608" s="6">
        <f t="shared" si="102"/>
        <v>1.3114235512550545</v>
      </c>
      <c r="K1608" s="5">
        <v>74007.490049999993</v>
      </c>
      <c r="L1608" s="5">
        <v>54956.764929999998</v>
      </c>
      <c r="M1608" s="6">
        <f t="shared" si="103"/>
        <v>-0.25741617648604476</v>
      </c>
    </row>
    <row r="1609" spans="1:13" x14ac:dyDescent="0.2">
      <c r="A1609" s="1" t="s">
        <v>19</v>
      </c>
      <c r="B1609" s="1" t="s">
        <v>105</v>
      </c>
      <c r="C1609" s="5">
        <v>0</v>
      </c>
      <c r="D1609" s="5">
        <v>0</v>
      </c>
      <c r="E1609" s="6" t="str">
        <f t="shared" si="100"/>
        <v/>
      </c>
      <c r="F1609" s="5">
        <v>1364.0354299999999</v>
      </c>
      <c r="G1609" s="5">
        <v>476.86290000000002</v>
      </c>
      <c r="H1609" s="6">
        <f t="shared" si="101"/>
        <v>-0.65040284914006952</v>
      </c>
      <c r="I1609" s="5">
        <v>714.90247999999997</v>
      </c>
      <c r="J1609" s="6">
        <f t="shared" si="102"/>
        <v>-0.33296790353839578</v>
      </c>
      <c r="K1609" s="5">
        <v>5187.1089400000001</v>
      </c>
      <c r="L1609" s="5">
        <v>3049.7335699999999</v>
      </c>
      <c r="M1609" s="6">
        <f t="shared" si="103"/>
        <v>-0.41205523051921866</v>
      </c>
    </row>
    <row r="1610" spans="1:13" x14ac:dyDescent="0.2">
      <c r="A1610" s="1" t="s">
        <v>20</v>
      </c>
      <c r="B1610" s="1" t="s">
        <v>105</v>
      </c>
      <c r="C1610" s="5">
        <v>0</v>
      </c>
      <c r="D1610" s="5">
        <v>90.970320000000001</v>
      </c>
      <c r="E1610" s="6" t="str">
        <f t="shared" si="100"/>
        <v/>
      </c>
      <c r="F1610" s="5">
        <v>1503.0637899999999</v>
      </c>
      <c r="G1610" s="5">
        <v>2247.2088600000002</v>
      </c>
      <c r="H1610" s="6">
        <f t="shared" si="101"/>
        <v>0.49508548802176944</v>
      </c>
      <c r="I1610" s="5">
        <v>1511.3293100000001</v>
      </c>
      <c r="J1610" s="6">
        <f t="shared" si="102"/>
        <v>0.48690880612908916</v>
      </c>
      <c r="K1610" s="5">
        <v>7826.2962799999996</v>
      </c>
      <c r="L1610" s="5">
        <v>7242.0808500000003</v>
      </c>
      <c r="M1610" s="6">
        <f t="shared" si="103"/>
        <v>-7.4647752793739031E-2</v>
      </c>
    </row>
    <row r="1611" spans="1:13" x14ac:dyDescent="0.2">
      <c r="A1611" s="1" t="s">
        <v>21</v>
      </c>
      <c r="B1611" s="1" t="s">
        <v>105</v>
      </c>
      <c r="C1611" s="5">
        <v>0</v>
      </c>
      <c r="D1611" s="5">
        <v>0</v>
      </c>
      <c r="E1611" s="6" t="str">
        <f t="shared" si="100"/>
        <v/>
      </c>
      <c r="F1611" s="5">
        <v>59.5</v>
      </c>
      <c r="G1611" s="5">
        <v>23.081</v>
      </c>
      <c r="H1611" s="6">
        <f t="shared" si="101"/>
        <v>-0.61208403361344543</v>
      </c>
      <c r="I1611" s="5">
        <v>82.966840000000005</v>
      </c>
      <c r="J1611" s="6">
        <f t="shared" si="102"/>
        <v>-0.72180451852812522</v>
      </c>
      <c r="K1611" s="5">
        <v>332.91602999999998</v>
      </c>
      <c r="L1611" s="5">
        <v>212.67734999999999</v>
      </c>
      <c r="M1611" s="6">
        <f t="shared" si="103"/>
        <v>-0.36116819006882905</v>
      </c>
    </row>
    <row r="1612" spans="1:13" x14ac:dyDescent="0.2">
      <c r="A1612" s="1" t="s">
        <v>22</v>
      </c>
      <c r="B1612" s="1" t="s">
        <v>105</v>
      </c>
      <c r="C1612" s="5">
        <v>0</v>
      </c>
      <c r="D1612" s="5">
        <v>41.714950000000002</v>
      </c>
      <c r="E1612" s="6" t="str">
        <f t="shared" si="100"/>
        <v/>
      </c>
      <c r="F1612" s="5">
        <v>951.51388999999995</v>
      </c>
      <c r="G1612" s="5">
        <v>557.68316000000004</v>
      </c>
      <c r="H1612" s="6">
        <f t="shared" si="101"/>
        <v>-0.41389908664391639</v>
      </c>
      <c r="I1612" s="5">
        <v>601.84779000000003</v>
      </c>
      <c r="J1612" s="6">
        <f t="shared" si="102"/>
        <v>-7.3381726632243627E-2</v>
      </c>
      <c r="K1612" s="5">
        <v>3134.48018</v>
      </c>
      <c r="L1612" s="5">
        <v>1985.11241</v>
      </c>
      <c r="M1612" s="6">
        <f t="shared" si="103"/>
        <v>-0.36668528878686357</v>
      </c>
    </row>
    <row r="1613" spans="1:13" x14ac:dyDescent="0.2">
      <c r="A1613" s="1" t="s">
        <v>23</v>
      </c>
      <c r="B1613" s="1" t="s">
        <v>105</v>
      </c>
      <c r="C1613" s="5">
        <v>0</v>
      </c>
      <c r="D1613" s="5">
        <v>19.776</v>
      </c>
      <c r="E1613" s="6" t="str">
        <f t="shared" si="100"/>
        <v/>
      </c>
      <c r="F1613" s="5">
        <v>163.72596999999999</v>
      </c>
      <c r="G1613" s="5">
        <v>215.74439000000001</v>
      </c>
      <c r="H1613" s="6">
        <f t="shared" si="101"/>
        <v>0.31771636472821041</v>
      </c>
      <c r="I1613" s="5">
        <v>46.030999999999999</v>
      </c>
      <c r="J1613" s="6">
        <f t="shared" si="102"/>
        <v>3.6869368469075194</v>
      </c>
      <c r="K1613" s="5">
        <v>734.66251999999997</v>
      </c>
      <c r="L1613" s="5">
        <v>716.57257000000004</v>
      </c>
      <c r="M1613" s="6">
        <f t="shared" si="103"/>
        <v>-2.4623482902054072E-2</v>
      </c>
    </row>
    <row r="1614" spans="1:13" x14ac:dyDescent="0.2">
      <c r="A1614" s="1" t="s">
        <v>24</v>
      </c>
      <c r="B1614" s="1" t="s">
        <v>105</v>
      </c>
      <c r="C1614" s="5">
        <v>0</v>
      </c>
      <c r="D1614" s="5">
        <v>51.585999999999999</v>
      </c>
      <c r="E1614" s="6" t="str">
        <f t="shared" si="100"/>
        <v/>
      </c>
      <c r="F1614" s="5">
        <v>274.06972999999999</v>
      </c>
      <c r="G1614" s="5">
        <v>371.07337000000001</v>
      </c>
      <c r="H1614" s="6">
        <f t="shared" si="101"/>
        <v>0.35393780991428714</v>
      </c>
      <c r="I1614" s="5">
        <v>222.9572</v>
      </c>
      <c r="J1614" s="6">
        <f t="shared" si="102"/>
        <v>0.66432557459458597</v>
      </c>
      <c r="K1614" s="5">
        <v>1995.64636</v>
      </c>
      <c r="L1614" s="5">
        <v>1614.5540699999999</v>
      </c>
      <c r="M1614" s="6">
        <f t="shared" si="103"/>
        <v>-0.19096183454066484</v>
      </c>
    </row>
    <row r="1615" spans="1:13" x14ac:dyDescent="0.2">
      <c r="A1615" s="1" t="s">
        <v>25</v>
      </c>
      <c r="B1615" s="1" t="s">
        <v>105</v>
      </c>
      <c r="C1615" s="5">
        <v>0</v>
      </c>
      <c r="D1615" s="5">
        <v>13.781000000000001</v>
      </c>
      <c r="E1615" s="6" t="str">
        <f t="shared" si="100"/>
        <v/>
      </c>
      <c r="F1615" s="5">
        <v>604.48356999999999</v>
      </c>
      <c r="G1615" s="5">
        <v>1330.3405299999999</v>
      </c>
      <c r="H1615" s="6">
        <f t="shared" si="101"/>
        <v>1.200788567338563</v>
      </c>
      <c r="I1615" s="5">
        <v>1048.67759</v>
      </c>
      <c r="J1615" s="6">
        <f t="shared" si="102"/>
        <v>0.26858868987559847</v>
      </c>
      <c r="K1615" s="5">
        <v>2224.34157</v>
      </c>
      <c r="L1615" s="5">
        <v>5536.5264299999999</v>
      </c>
      <c r="M1615" s="6">
        <f t="shared" si="103"/>
        <v>1.4890630578827873</v>
      </c>
    </row>
    <row r="1616" spans="1:13" x14ac:dyDescent="0.2">
      <c r="A1616" s="1" t="s">
        <v>26</v>
      </c>
      <c r="B1616" s="1" t="s">
        <v>105</v>
      </c>
      <c r="C1616" s="5">
        <v>0</v>
      </c>
      <c r="D1616" s="5">
        <v>0</v>
      </c>
      <c r="E1616" s="6" t="str">
        <f t="shared" si="100"/>
        <v/>
      </c>
      <c r="F1616" s="5">
        <v>1.671</v>
      </c>
      <c r="G1616" s="5">
        <v>1.2629999999999999</v>
      </c>
      <c r="H1616" s="6">
        <f t="shared" si="101"/>
        <v>-0.24416517055655307</v>
      </c>
      <c r="I1616" s="5">
        <v>0</v>
      </c>
      <c r="J1616" s="6" t="str">
        <f t="shared" si="102"/>
        <v/>
      </c>
      <c r="K1616" s="5">
        <v>43.807499999999997</v>
      </c>
      <c r="L1616" s="5">
        <v>3.476</v>
      </c>
      <c r="M1616" s="6">
        <f t="shared" si="103"/>
        <v>-0.92065285624607662</v>
      </c>
    </row>
    <row r="1617" spans="1:13" x14ac:dyDescent="0.2">
      <c r="A1617" s="1" t="s">
        <v>27</v>
      </c>
      <c r="B1617" s="1" t="s">
        <v>105</v>
      </c>
      <c r="C1617" s="5">
        <v>0</v>
      </c>
      <c r="D1617" s="5">
        <v>0</v>
      </c>
      <c r="E1617" s="6" t="str">
        <f t="shared" ref="E1617:E1677" si="104">IF(C1617=0,"",(D1617/C1617-1))</f>
        <v/>
      </c>
      <c r="F1617" s="5">
        <v>498.75740000000002</v>
      </c>
      <c r="G1617" s="5">
        <v>211.33018999999999</v>
      </c>
      <c r="H1617" s="6">
        <f t="shared" ref="H1617:H1677" si="105">IF(F1617=0,"",(G1617/F1617-1))</f>
        <v>-0.57628660747690164</v>
      </c>
      <c r="I1617" s="5">
        <v>181.33995999999999</v>
      </c>
      <c r="J1617" s="6">
        <f t="shared" ref="J1617:J1677" si="106">IF(I1617=0,"",(G1617/I1617-1))</f>
        <v>0.16538125408211179</v>
      </c>
      <c r="K1617" s="5">
        <v>2864.13337</v>
      </c>
      <c r="L1617" s="5">
        <v>851.30835000000002</v>
      </c>
      <c r="M1617" s="6">
        <f t="shared" ref="M1617:M1677" si="107">IF(K1617=0,"",(L1617/K1617-1))</f>
        <v>-0.70276930574640106</v>
      </c>
    </row>
    <row r="1618" spans="1:13" x14ac:dyDescent="0.2">
      <c r="A1618" s="1" t="s">
        <v>28</v>
      </c>
      <c r="B1618" s="1" t="s">
        <v>105</v>
      </c>
      <c r="C1618" s="5">
        <v>0</v>
      </c>
      <c r="D1618" s="5">
        <v>33.695999999999998</v>
      </c>
      <c r="E1618" s="6" t="str">
        <f t="shared" si="104"/>
        <v/>
      </c>
      <c r="F1618" s="5">
        <v>722.09786999999994</v>
      </c>
      <c r="G1618" s="5">
        <v>1101.5756899999999</v>
      </c>
      <c r="H1618" s="6">
        <f t="shared" si="105"/>
        <v>0.52552131195179963</v>
      </c>
      <c r="I1618" s="5">
        <v>700.83223999999996</v>
      </c>
      <c r="J1618" s="6">
        <f t="shared" si="106"/>
        <v>0.57181080881781354</v>
      </c>
      <c r="K1618" s="5">
        <v>3707.1447800000001</v>
      </c>
      <c r="L1618" s="5">
        <v>3156.59557</v>
      </c>
      <c r="M1618" s="6">
        <f t="shared" si="107"/>
        <v>-0.14851030716960567</v>
      </c>
    </row>
    <row r="1619" spans="1:13" x14ac:dyDescent="0.2">
      <c r="A1619" s="1" t="s">
        <v>29</v>
      </c>
      <c r="B1619" s="1" t="s">
        <v>105</v>
      </c>
      <c r="C1619" s="5">
        <v>0</v>
      </c>
      <c r="D1619" s="5">
        <v>0</v>
      </c>
      <c r="E1619" s="6" t="str">
        <f t="shared" si="104"/>
        <v/>
      </c>
      <c r="F1619" s="5">
        <v>8.9760000000000009</v>
      </c>
      <c r="G1619" s="5">
        <v>0</v>
      </c>
      <c r="H1619" s="6">
        <f t="shared" si="105"/>
        <v>-1</v>
      </c>
      <c r="I1619" s="5">
        <v>32.837560000000003</v>
      </c>
      <c r="J1619" s="6">
        <f t="shared" si="106"/>
        <v>-1</v>
      </c>
      <c r="K1619" s="5">
        <v>33.510899999999999</v>
      </c>
      <c r="L1619" s="5">
        <v>32.837560000000003</v>
      </c>
      <c r="M1619" s="6">
        <f t="shared" si="107"/>
        <v>-2.009316371688008E-2</v>
      </c>
    </row>
    <row r="1620" spans="1:13" x14ac:dyDescent="0.2">
      <c r="A1620" s="1" t="s">
        <v>30</v>
      </c>
      <c r="B1620" s="1" t="s">
        <v>105</v>
      </c>
      <c r="C1620" s="5">
        <v>0</v>
      </c>
      <c r="D1620" s="5">
        <v>0</v>
      </c>
      <c r="E1620" s="6" t="str">
        <f t="shared" si="104"/>
        <v/>
      </c>
      <c r="F1620" s="5">
        <v>2.4529999999999998</v>
      </c>
      <c r="G1620" s="5">
        <v>269.75069999999999</v>
      </c>
      <c r="H1620" s="6">
        <f t="shared" si="105"/>
        <v>108.96767223807583</v>
      </c>
      <c r="I1620" s="5">
        <v>120.76129</v>
      </c>
      <c r="J1620" s="6">
        <f t="shared" si="106"/>
        <v>1.2337513950041439</v>
      </c>
      <c r="K1620" s="5">
        <v>141.16345999999999</v>
      </c>
      <c r="L1620" s="5">
        <v>1584.05817</v>
      </c>
      <c r="M1620" s="6">
        <f t="shared" si="107"/>
        <v>10.221446187278211</v>
      </c>
    </row>
    <row r="1621" spans="1:13" x14ac:dyDescent="0.2">
      <c r="A1621" s="1" t="s">
        <v>31</v>
      </c>
      <c r="B1621" s="1" t="s">
        <v>105</v>
      </c>
      <c r="C1621" s="5">
        <v>0</v>
      </c>
      <c r="D1621" s="5">
        <v>58.613500000000002</v>
      </c>
      <c r="E1621" s="6" t="str">
        <f t="shared" si="104"/>
        <v/>
      </c>
      <c r="F1621" s="5">
        <v>2813.3470499999999</v>
      </c>
      <c r="G1621" s="5">
        <v>3031.0940399999999</v>
      </c>
      <c r="H1621" s="6">
        <f t="shared" si="105"/>
        <v>7.7397841833982017E-2</v>
      </c>
      <c r="I1621" s="5">
        <v>4306.4486200000001</v>
      </c>
      <c r="J1621" s="6">
        <f t="shared" si="106"/>
        <v>-0.29614995847785131</v>
      </c>
      <c r="K1621" s="5">
        <v>14459.757390000001</v>
      </c>
      <c r="L1621" s="5">
        <v>16777.651709999998</v>
      </c>
      <c r="M1621" s="6">
        <f t="shared" si="107"/>
        <v>0.16029966876228463</v>
      </c>
    </row>
    <row r="1622" spans="1:13" x14ac:dyDescent="0.2">
      <c r="A1622" s="1" t="s">
        <v>32</v>
      </c>
      <c r="B1622" s="1" t="s">
        <v>105</v>
      </c>
      <c r="C1622" s="5">
        <v>0</v>
      </c>
      <c r="D1622" s="5">
        <v>0</v>
      </c>
      <c r="E1622" s="6" t="str">
        <f t="shared" si="104"/>
        <v/>
      </c>
      <c r="F1622" s="5">
        <v>161.46983</v>
      </c>
      <c r="G1622" s="5">
        <v>62.443559999999998</v>
      </c>
      <c r="H1622" s="6">
        <f t="shared" si="105"/>
        <v>-0.6132803261141726</v>
      </c>
      <c r="I1622" s="5">
        <v>140.88759999999999</v>
      </c>
      <c r="J1622" s="6">
        <f t="shared" si="106"/>
        <v>-0.55678455733506715</v>
      </c>
      <c r="K1622" s="5">
        <v>675.95667000000003</v>
      </c>
      <c r="L1622" s="5">
        <v>295.12576000000001</v>
      </c>
      <c r="M1622" s="6">
        <f t="shared" si="107"/>
        <v>-0.56339544663417551</v>
      </c>
    </row>
    <row r="1623" spans="1:13" x14ac:dyDescent="0.2">
      <c r="A1623" s="2" t="s">
        <v>33</v>
      </c>
      <c r="B1623" s="2" t="s">
        <v>105</v>
      </c>
      <c r="C1623" s="7">
        <v>0</v>
      </c>
      <c r="D1623" s="7">
        <v>1188.64563</v>
      </c>
      <c r="E1623" s="8" t="str">
        <f t="shared" si="104"/>
        <v/>
      </c>
      <c r="F1623" s="7">
        <v>57543.449330000003</v>
      </c>
      <c r="G1623" s="7">
        <v>41317.280839999999</v>
      </c>
      <c r="H1623" s="8">
        <f t="shared" si="105"/>
        <v>-0.28198115821917835</v>
      </c>
      <c r="I1623" s="7">
        <v>34470.097779999996</v>
      </c>
      <c r="J1623" s="8">
        <f t="shared" si="106"/>
        <v>0.19864124272872896</v>
      </c>
      <c r="K1623" s="7">
        <v>312318.82269</v>
      </c>
      <c r="L1623" s="7">
        <v>179778.60621999999</v>
      </c>
      <c r="M1623" s="8">
        <f t="shared" si="107"/>
        <v>-0.42437473133521697</v>
      </c>
    </row>
    <row r="1624" spans="1:13" x14ac:dyDescent="0.2">
      <c r="A1624" s="1" t="s">
        <v>7</v>
      </c>
      <c r="B1624" s="1" t="s">
        <v>106</v>
      </c>
      <c r="C1624" s="5">
        <v>0</v>
      </c>
      <c r="D1624" s="5">
        <v>0</v>
      </c>
      <c r="E1624" s="6" t="str">
        <f t="shared" si="104"/>
        <v/>
      </c>
      <c r="F1624" s="5">
        <v>205.53462999999999</v>
      </c>
      <c r="G1624" s="5">
        <v>911.51058</v>
      </c>
      <c r="H1624" s="6">
        <f t="shared" si="105"/>
        <v>3.4348272600096639</v>
      </c>
      <c r="I1624" s="5">
        <v>353.81333999999998</v>
      </c>
      <c r="J1624" s="6">
        <f t="shared" si="106"/>
        <v>1.5762470685814165</v>
      </c>
      <c r="K1624" s="5">
        <v>1212.58</v>
      </c>
      <c r="L1624" s="5">
        <v>2348.4660699999999</v>
      </c>
      <c r="M1624" s="6">
        <f t="shared" si="107"/>
        <v>0.93675144732718674</v>
      </c>
    </row>
    <row r="1625" spans="1:13" x14ac:dyDescent="0.2">
      <c r="A1625" s="1" t="s">
        <v>9</v>
      </c>
      <c r="B1625" s="1" t="s">
        <v>106</v>
      </c>
      <c r="C1625" s="5">
        <v>0</v>
      </c>
      <c r="D1625" s="5">
        <v>26.822759999999999</v>
      </c>
      <c r="E1625" s="6" t="str">
        <f t="shared" si="104"/>
        <v/>
      </c>
      <c r="F1625" s="5">
        <v>1384.78397</v>
      </c>
      <c r="G1625" s="5">
        <v>1160.22298</v>
      </c>
      <c r="H1625" s="6">
        <f t="shared" si="105"/>
        <v>-0.16216319286249392</v>
      </c>
      <c r="I1625" s="5">
        <v>1596.36024</v>
      </c>
      <c r="J1625" s="6">
        <f t="shared" si="106"/>
        <v>-0.27320729311073289</v>
      </c>
      <c r="K1625" s="5">
        <v>6624.0402800000002</v>
      </c>
      <c r="L1625" s="5">
        <v>6577.3917700000002</v>
      </c>
      <c r="M1625" s="6">
        <f t="shared" si="107"/>
        <v>-7.0423047004780637E-3</v>
      </c>
    </row>
    <row r="1626" spans="1:13" x14ac:dyDescent="0.2">
      <c r="A1626" s="1" t="s">
        <v>10</v>
      </c>
      <c r="B1626" s="1" t="s">
        <v>106</v>
      </c>
      <c r="C1626" s="5">
        <v>0</v>
      </c>
      <c r="D1626" s="5">
        <v>148.053</v>
      </c>
      <c r="E1626" s="6" t="str">
        <f t="shared" si="104"/>
        <v/>
      </c>
      <c r="F1626" s="5">
        <v>3675.0453299999999</v>
      </c>
      <c r="G1626" s="5">
        <v>3518.5256899999999</v>
      </c>
      <c r="H1626" s="6">
        <f t="shared" si="105"/>
        <v>-4.2589852898494707E-2</v>
      </c>
      <c r="I1626" s="5">
        <v>3859.2419300000001</v>
      </c>
      <c r="J1626" s="6">
        <f t="shared" si="106"/>
        <v>-8.8285794510944315E-2</v>
      </c>
      <c r="K1626" s="5">
        <v>19532.53383</v>
      </c>
      <c r="L1626" s="5">
        <v>16532.646580000001</v>
      </c>
      <c r="M1626" s="6">
        <f t="shared" si="107"/>
        <v>-0.15358413179310493</v>
      </c>
    </row>
    <row r="1627" spans="1:13" x14ac:dyDescent="0.2">
      <c r="A1627" s="1" t="s">
        <v>11</v>
      </c>
      <c r="B1627" s="1" t="s">
        <v>106</v>
      </c>
      <c r="C1627" s="5">
        <v>0</v>
      </c>
      <c r="D1627" s="5">
        <v>39.589680000000001</v>
      </c>
      <c r="E1627" s="6" t="str">
        <f t="shared" si="104"/>
        <v/>
      </c>
      <c r="F1627" s="5">
        <v>1036.9316200000001</v>
      </c>
      <c r="G1627" s="5">
        <v>1417.0318600000001</v>
      </c>
      <c r="H1627" s="6">
        <f t="shared" si="105"/>
        <v>0.36656249329150548</v>
      </c>
      <c r="I1627" s="5">
        <v>493.54007999999999</v>
      </c>
      <c r="J1627" s="6">
        <f t="shared" si="106"/>
        <v>1.8711586301157146</v>
      </c>
      <c r="K1627" s="5">
        <v>4043.7017999999998</v>
      </c>
      <c r="L1627" s="5">
        <v>5674.6398300000001</v>
      </c>
      <c r="M1627" s="6">
        <f t="shared" si="107"/>
        <v>0.40332796795253301</v>
      </c>
    </row>
    <row r="1628" spans="1:13" x14ac:dyDescent="0.2">
      <c r="A1628" s="1" t="s">
        <v>12</v>
      </c>
      <c r="B1628" s="1" t="s">
        <v>106</v>
      </c>
      <c r="C1628" s="5">
        <v>0</v>
      </c>
      <c r="D1628" s="5">
        <v>2.6716600000000001</v>
      </c>
      <c r="E1628" s="6" t="str">
        <f t="shared" si="104"/>
        <v/>
      </c>
      <c r="F1628" s="5">
        <v>14.989610000000001</v>
      </c>
      <c r="G1628" s="5">
        <v>42.51878</v>
      </c>
      <c r="H1628" s="6">
        <f t="shared" si="105"/>
        <v>1.8365501170477416</v>
      </c>
      <c r="I1628" s="5">
        <v>54.846420000000002</v>
      </c>
      <c r="J1628" s="6">
        <f t="shared" si="106"/>
        <v>-0.22476653900108712</v>
      </c>
      <c r="K1628" s="5">
        <v>29.132760000000001</v>
      </c>
      <c r="L1628" s="5">
        <v>322.02436999999998</v>
      </c>
      <c r="M1628" s="6">
        <f t="shared" si="107"/>
        <v>10.053685610288897</v>
      </c>
    </row>
    <row r="1629" spans="1:13" x14ac:dyDescent="0.2">
      <c r="A1629" s="1" t="s">
        <v>13</v>
      </c>
      <c r="B1629" s="1" t="s">
        <v>106</v>
      </c>
      <c r="C1629" s="5">
        <v>0</v>
      </c>
      <c r="D1629" s="5">
        <v>172.97384</v>
      </c>
      <c r="E1629" s="6" t="str">
        <f t="shared" si="104"/>
        <v/>
      </c>
      <c r="F1629" s="5">
        <v>5029.3951100000004</v>
      </c>
      <c r="G1629" s="5">
        <v>7932.1493700000001</v>
      </c>
      <c r="H1629" s="6">
        <f t="shared" si="105"/>
        <v>0.57715772901365847</v>
      </c>
      <c r="I1629" s="5">
        <v>8087.5561299999999</v>
      </c>
      <c r="J1629" s="6">
        <f t="shared" si="106"/>
        <v>-1.9215540207941584E-2</v>
      </c>
      <c r="K1629" s="5">
        <v>38690.812449999998</v>
      </c>
      <c r="L1629" s="5">
        <v>36507.373769999998</v>
      </c>
      <c r="M1629" s="6">
        <f t="shared" si="107"/>
        <v>-5.6433001576838171E-2</v>
      </c>
    </row>
    <row r="1630" spans="1:13" x14ac:dyDescent="0.2">
      <c r="A1630" s="1" t="s">
        <v>14</v>
      </c>
      <c r="B1630" s="1" t="s">
        <v>106</v>
      </c>
      <c r="C1630" s="5">
        <v>0</v>
      </c>
      <c r="D1630" s="5">
        <v>0</v>
      </c>
      <c r="E1630" s="6" t="str">
        <f t="shared" si="104"/>
        <v/>
      </c>
      <c r="F1630" s="5">
        <v>0</v>
      </c>
      <c r="G1630" s="5">
        <v>0</v>
      </c>
      <c r="H1630" s="6" t="str">
        <f t="shared" si="105"/>
        <v/>
      </c>
      <c r="I1630" s="5">
        <v>1.15063</v>
      </c>
      <c r="J1630" s="6">
        <f t="shared" si="106"/>
        <v>-1</v>
      </c>
      <c r="K1630" s="5">
        <v>2.0382500000000001</v>
      </c>
      <c r="L1630" s="5">
        <v>1.15063</v>
      </c>
      <c r="M1630" s="6">
        <f t="shared" si="107"/>
        <v>-0.43548141788298789</v>
      </c>
    </row>
    <row r="1631" spans="1:13" x14ac:dyDescent="0.2">
      <c r="A1631" s="1" t="s">
        <v>15</v>
      </c>
      <c r="B1631" s="1" t="s">
        <v>106</v>
      </c>
      <c r="C1631" s="5">
        <v>0</v>
      </c>
      <c r="D1631" s="5">
        <v>0</v>
      </c>
      <c r="E1631" s="6" t="str">
        <f t="shared" si="104"/>
        <v/>
      </c>
      <c r="F1631" s="5">
        <v>0</v>
      </c>
      <c r="G1631" s="5">
        <v>0.28001999999999999</v>
      </c>
      <c r="H1631" s="6" t="str">
        <f t="shared" si="105"/>
        <v/>
      </c>
      <c r="I1631" s="5">
        <v>0</v>
      </c>
      <c r="J1631" s="6" t="str">
        <f t="shared" si="106"/>
        <v/>
      </c>
      <c r="K1631" s="5">
        <v>0</v>
      </c>
      <c r="L1631" s="5">
        <v>0.28001999999999999</v>
      </c>
      <c r="M1631" s="6" t="str">
        <f t="shared" si="107"/>
        <v/>
      </c>
    </row>
    <row r="1632" spans="1:13" x14ac:dyDescent="0.2">
      <c r="A1632" s="1" t="s">
        <v>16</v>
      </c>
      <c r="B1632" s="1" t="s">
        <v>106</v>
      </c>
      <c r="C1632" s="5">
        <v>0</v>
      </c>
      <c r="D1632" s="5">
        <v>0</v>
      </c>
      <c r="E1632" s="6" t="str">
        <f t="shared" si="104"/>
        <v/>
      </c>
      <c r="F1632" s="5">
        <v>29.329180000000001</v>
      </c>
      <c r="G1632" s="5">
        <v>325.40348999999998</v>
      </c>
      <c r="H1632" s="6">
        <f t="shared" si="105"/>
        <v>10.094871728428819</v>
      </c>
      <c r="I1632" s="5">
        <v>235.56512000000001</v>
      </c>
      <c r="J1632" s="6">
        <f t="shared" si="106"/>
        <v>0.38137382138747866</v>
      </c>
      <c r="K1632" s="5">
        <v>724.99851999999998</v>
      </c>
      <c r="L1632" s="5">
        <v>1072.11949</v>
      </c>
      <c r="M1632" s="6">
        <f t="shared" si="107"/>
        <v>0.47878852221656953</v>
      </c>
    </row>
    <row r="1633" spans="1:13" x14ac:dyDescent="0.2">
      <c r="A1633" s="1" t="s">
        <v>17</v>
      </c>
      <c r="B1633" s="1" t="s">
        <v>106</v>
      </c>
      <c r="C1633" s="5">
        <v>0</v>
      </c>
      <c r="D1633" s="5">
        <v>163.54944</v>
      </c>
      <c r="E1633" s="6" t="str">
        <f t="shared" si="104"/>
        <v/>
      </c>
      <c r="F1633" s="5">
        <v>10752.97961</v>
      </c>
      <c r="G1633" s="5">
        <v>11382.09195</v>
      </c>
      <c r="H1633" s="6">
        <f t="shared" si="105"/>
        <v>5.8505861892915734E-2</v>
      </c>
      <c r="I1633" s="5">
        <v>12507.97208</v>
      </c>
      <c r="J1633" s="6">
        <f t="shared" si="106"/>
        <v>-9.0013003131039881E-2</v>
      </c>
      <c r="K1633" s="5">
        <v>52525.320659999998</v>
      </c>
      <c r="L1633" s="5">
        <v>58254.447820000001</v>
      </c>
      <c r="M1633" s="6">
        <f t="shared" si="107"/>
        <v>0.10907362559640599</v>
      </c>
    </row>
    <row r="1634" spans="1:13" x14ac:dyDescent="0.2">
      <c r="A1634" s="1" t="s">
        <v>18</v>
      </c>
      <c r="B1634" s="1" t="s">
        <v>106</v>
      </c>
      <c r="C1634" s="5">
        <v>0</v>
      </c>
      <c r="D1634" s="5">
        <v>35.759140000000002</v>
      </c>
      <c r="E1634" s="6" t="str">
        <f t="shared" si="104"/>
        <v/>
      </c>
      <c r="F1634" s="5">
        <v>483.58488</v>
      </c>
      <c r="G1634" s="5">
        <v>371.31419</v>
      </c>
      <c r="H1634" s="6">
        <f t="shared" si="105"/>
        <v>-0.23216335878822347</v>
      </c>
      <c r="I1634" s="5">
        <v>683.4126</v>
      </c>
      <c r="J1634" s="6">
        <f t="shared" si="106"/>
        <v>-0.45667640602470605</v>
      </c>
      <c r="K1634" s="5">
        <v>1906.47918</v>
      </c>
      <c r="L1634" s="5">
        <v>2655.54943</v>
      </c>
      <c r="M1634" s="6">
        <f t="shared" si="107"/>
        <v>0.39290764769851827</v>
      </c>
    </row>
    <row r="1635" spans="1:13" x14ac:dyDescent="0.2">
      <c r="A1635" s="1" t="s">
        <v>19</v>
      </c>
      <c r="B1635" s="1" t="s">
        <v>106</v>
      </c>
      <c r="C1635" s="5">
        <v>0</v>
      </c>
      <c r="D1635" s="5">
        <v>13.69089</v>
      </c>
      <c r="E1635" s="6" t="str">
        <f t="shared" si="104"/>
        <v/>
      </c>
      <c r="F1635" s="5">
        <v>933.24233000000004</v>
      </c>
      <c r="G1635" s="5">
        <v>2063.08952</v>
      </c>
      <c r="H1635" s="6">
        <f t="shared" si="105"/>
        <v>1.2106686052271116</v>
      </c>
      <c r="I1635" s="5">
        <v>2024.5172</v>
      </c>
      <c r="J1635" s="6">
        <f t="shared" si="106"/>
        <v>1.9052601775870315E-2</v>
      </c>
      <c r="K1635" s="5">
        <v>6899.6123699999998</v>
      </c>
      <c r="L1635" s="5">
        <v>9257.8769499999999</v>
      </c>
      <c r="M1635" s="6">
        <f t="shared" si="107"/>
        <v>0.34179667690519833</v>
      </c>
    </row>
    <row r="1636" spans="1:13" x14ac:dyDescent="0.2">
      <c r="A1636" s="1" t="s">
        <v>20</v>
      </c>
      <c r="B1636" s="1" t="s">
        <v>106</v>
      </c>
      <c r="C1636" s="5">
        <v>0</v>
      </c>
      <c r="D1636" s="5">
        <v>355.26731999999998</v>
      </c>
      <c r="E1636" s="6" t="str">
        <f t="shared" si="104"/>
        <v/>
      </c>
      <c r="F1636" s="5">
        <v>8058.0700399999996</v>
      </c>
      <c r="G1636" s="5">
        <v>9667.8957699999992</v>
      </c>
      <c r="H1636" s="6">
        <f t="shared" si="105"/>
        <v>0.19977807614092158</v>
      </c>
      <c r="I1636" s="5">
        <v>10361.16655</v>
      </c>
      <c r="J1636" s="6">
        <f t="shared" si="106"/>
        <v>-6.6910494745401117E-2</v>
      </c>
      <c r="K1636" s="5">
        <v>41377.745080000001</v>
      </c>
      <c r="L1636" s="5">
        <v>47789.578600000001</v>
      </c>
      <c r="M1636" s="6">
        <f t="shared" si="107"/>
        <v>0.15495850505152764</v>
      </c>
    </row>
    <row r="1637" spans="1:13" x14ac:dyDescent="0.2">
      <c r="A1637" s="1" t="s">
        <v>21</v>
      </c>
      <c r="B1637" s="1" t="s">
        <v>106</v>
      </c>
      <c r="C1637" s="5">
        <v>0</v>
      </c>
      <c r="D1637" s="5">
        <v>0</v>
      </c>
      <c r="E1637" s="6" t="str">
        <f t="shared" si="104"/>
        <v/>
      </c>
      <c r="F1637" s="5">
        <v>0.54361000000000004</v>
      </c>
      <c r="G1637" s="5">
        <v>0</v>
      </c>
      <c r="H1637" s="6">
        <f t="shared" si="105"/>
        <v>-1</v>
      </c>
      <c r="I1637" s="5">
        <v>24.07743</v>
      </c>
      <c r="J1637" s="6">
        <f t="shared" si="106"/>
        <v>-1</v>
      </c>
      <c r="K1637" s="5">
        <v>56.95617</v>
      </c>
      <c r="L1637" s="5">
        <v>26.653020000000001</v>
      </c>
      <c r="M1637" s="6">
        <f t="shared" si="107"/>
        <v>-0.53204332384006858</v>
      </c>
    </row>
    <row r="1638" spans="1:13" x14ac:dyDescent="0.2">
      <c r="A1638" s="1" t="s">
        <v>22</v>
      </c>
      <c r="B1638" s="1" t="s">
        <v>106</v>
      </c>
      <c r="C1638" s="5">
        <v>0</v>
      </c>
      <c r="D1638" s="5">
        <v>0</v>
      </c>
      <c r="E1638" s="6" t="str">
        <f t="shared" si="104"/>
        <v/>
      </c>
      <c r="F1638" s="5">
        <v>650.23460999999998</v>
      </c>
      <c r="G1638" s="5">
        <v>1081.06792</v>
      </c>
      <c r="H1638" s="6">
        <f t="shared" si="105"/>
        <v>0.66258132583868456</v>
      </c>
      <c r="I1638" s="5">
        <v>732.21289999999999</v>
      </c>
      <c r="J1638" s="6">
        <f t="shared" si="106"/>
        <v>0.47643932522904198</v>
      </c>
      <c r="K1638" s="5">
        <v>2925.90173</v>
      </c>
      <c r="L1638" s="5">
        <v>2830.6120099999998</v>
      </c>
      <c r="M1638" s="6">
        <f t="shared" si="107"/>
        <v>-3.2567641976137152E-2</v>
      </c>
    </row>
    <row r="1639" spans="1:13" x14ac:dyDescent="0.2">
      <c r="A1639" s="1" t="s">
        <v>23</v>
      </c>
      <c r="B1639" s="1" t="s">
        <v>106</v>
      </c>
      <c r="C1639" s="5">
        <v>0</v>
      </c>
      <c r="D1639" s="5">
        <v>45.614460000000001</v>
      </c>
      <c r="E1639" s="6" t="str">
        <f t="shared" si="104"/>
        <v/>
      </c>
      <c r="F1639" s="5">
        <v>2892.3254099999999</v>
      </c>
      <c r="G1639" s="5">
        <v>2940.23326</v>
      </c>
      <c r="H1639" s="6">
        <f t="shared" si="105"/>
        <v>1.6563782842125008E-2</v>
      </c>
      <c r="I1639" s="5">
        <v>3288.0882000000001</v>
      </c>
      <c r="J1639" s="6">
        <f t="shared" si="106"/>
        <v>-0.10579246019008859</v>
      </c>
      <c r="K1639" s="5">
        <v>15515.795469999999</v>
      </c>
      <c r="L1639" s="5">
        <v>16773.492549999999</v>
      </c>
      <c r="M1639" s="6">
        <f t="shared" si="107"/>
        <v>8.1059142757570868E-2</v>
      </c>
    </row>
    <row r="1640" spans="1:13" x14ac:dyDescent="0.2">
      <c r="A1640" s="1" t="s">
        <v>24</v>
      </c>
      <c r="B1640" s="1" t="s">
        <v>106</v>
      </c>
      <c r="C1640" s="5">
        <v>0</v>
      </c>
      <c r="D1640" s="5">
        <v>0</v>
      </c>
      <c r="E1640" s="6" t="str">
        <f t="shared" si="104"/>
        <v/>
      </c>
      <c r="F1640" s="5">
        <v>10.553269999999999</v>
      </c>
      <c r="G1640" s="5">
        <v>35.857529999999997</v>
      </c>
      <c r="H1640" s="6">
        <f t="shared" si="105"/>
        <v>2.3977648634025281</v>
      </c>
      <c r="I1640" s="5">
        <v>13.007680000000001</v>
      </c>
      <c r="J1640" s="6">
        <f t="shared" si="106"/>
        <v>1.756642998597751</v>
      </c>
      <c r="K1640" s="5">
        <v>67.285529999999994</v>
      </c>
      <c r="L1640" s="5">
        <v>103.90213</v>
      </c>
      <c r="M1640" s="6">
        <f t="shared" si="107"/>
        <v>0.54419724419202775</v>
      </c>
    </row>
    <row r="1641" spans="1:13" x14ac:dyDescent="0.2">
      <c r="A1641" s="1" t="s">
        <v>25</v>
      </c>
      <c r="B1641" s="1" t="s">
        <v>106</v>
      </c>
      <c r="C1641" s="5">
        <v>0</v>
      </c>
      <c r="D1641" s="5">
        <v>52.759770000000003</v>
      </c>
      <c r="E1641" s="6" t="str">
        <f t="shared" si="104"/>
        <v/>
      </c>
      <c r="F1641" s="5">
        <v>550.37057000000004</v>
      </c>
      <c r="G1641" s="5">
        <v>771.24001999999996</v>
      </c>
      <c r="H1641" s="6">
        <f t="shared" si="105"/>
        <v>0.40131042980732046</v>
      </c>
      <c r="I1641" s="5">
        <v>826.94244000000003</v>
      </c>
      <c r="J1641" s="6">
        <f t="shared" si="106"/>
        <v>-6.7359488769254683E-2</v>
      </c>
      <c r="K1641" s="5">
        <v>2292.72586</v>
      </c>
      <c r="L1641" s="5">
        <v>4171.1997499999998</v>
      </c>
      <c r="M1641" s="6">
        <f t="shared" si="107"/>
        <v>0.81931901356928893</v>
      </c>
    </row>
    <row r="1642" spans="1:13" x14ac:dyDescent="0.2">
      <c r="A1642" s="1" t="s">
        <v>26</v>
      </c>
      <c r="B1642" s="1" t="s">
        <v>106</v>
      </c>
      <c r="C1642" s="5">
        <v>0</v>
      </c>
      <c r="D1642" s="5">
        <v>0</v>
      </c>
      <c r="E1642" s="6" t="str">
        <f t="shared" si="104"/>
        <v/>
      </c>
      <c r="F1642" s="5">
        <v>0</v>
      </c>
      <c r="G1642" s="5">
        <v>0</v>
      </c>
      <c r="H1642" s="6" t="str">
        <f t="shared" si="105"/>
        <v/>
      </c>
      <c r="I1642" s="5">
        <v>1.025E-2</v>
      </c>
      <c r="J1642" s="6">
        <f t="shared" si="106"/>
        <v>-1</v>
      </c>
      <c r="K1642" s="5">
        <v>0</v>
      </c>
      <c r="L1642" s="5">
        <v>1.025E-2</v>
      </c>
      <c r="M1642" s="6" t="str">
        <f t="shared" si="107"/>
        <v/>
      </c>
    </row>
    <row r="1643" spans="1:13" x14ac:dyDescent="0.2">
      <c r="A1643" s="1" t="s">
        <v>27</v>
      </c>
      <c r="B1643" s="1" t="s">
        <v>106</v>
      </c>
      <c r="C1643" s="5">
        <v>0</v>
      </c>
      <c r="D1643" s="5">
        <v>146.76346000000001</v>
      </c>
      <c r="E1643" s="6" t="str">
        <f t="shared" si="104"/>
        <v/>
      </c>
      <c r="F1643" s="5">
        <v>4691.0681000000004</v>
      </c>
      <c r="G1643" s="5">
        <v>5717.0817200000001</v>
      </c>
      <c r="H1643" s="6">
        <f t="shared" si="105"/>
        <v>0.21871641982771473</v>
      </c>
      <c r="I1643" s="5">
        <v>5555.3299500000003</v>
      </c>
      <c r="J1643" s="6">
        <f t="shared" si="106"/>
        <v>2.9116500991988703E-2</v>
      </c>
      <c r="K1643" s="5">
        <v>20971.090939999998</v>
      </c>
      <c r="L1643" s="5">
        <v>28100.228220000001</v>
      </c>
      <c r="M1643" s="6">
        <f t="shared" si="107"/>
        <v>0.33995071121464515</v>
      </c>
    </row>
    <row r="1644" spans="1:13" x14ac:dyDescent="0.2">
      <c r="A1644" s="1" t="s">
        <v>28</v>
      </c>
      <c r="B1644" s="1" t="s">
        <v>106</v>
      </c>
      <c r="C1644" s="5">
        <v>0</v>
      </c>
      <c r="D1644" s="5">
        <v>0</v>
      </c>
      <c r="E1644" s="6" t="str">
        <f t="shared" si="104"/>
        <v/>
      </c>
      <c r="F1644" s="5">
        <v>0</v>
      </c>
      <c r="G1644" s="5">
        <v>0</v>
      </c>
      <c r="H1644" s="6" t="str">
        <f t="shared" si="105"/>
        <v/>
      </c>
      <c r="I1644" s="5">
        <v>5.4352200000000002</v>
      </c>
      <c r="J1644" s="6">
        <f t="shared" si="106"/>
        <v>-1</v>
      </c>
      <c r="K1644" s="5">
        <v>5.76</v>
      </c>
      <c r="L1644" s="5">
        <v>38.907119999999999</v>
      </c>
      <c r="M1644" s="6">
        <f t="shared" si="107"/>
        <v>5.7547083333333333</v>
      </c>
    </row>
    <row r="1645" spans="1:13" x14ac:dyDescent="0.2">
      <c r="A1645" s="1" t="s">
        <v>30</v>
      </c>
      <c r="B1645" s="1" t="s">
        <v>106</v>
      </c>
      <c r="C1645" s="5">
        <v>0</v>
      </c>
      <c r="D1645" s="5">
        <v>448.17388</v>
      </c>
      <c r="E1645" s="6" t="str">
        <f t="shared" si="104"/>
        <v/>
      </c>
      <c r="F1645" s="5">
        <v>8580.9960800000008</v>
      </c>
      <c r="G1645" s="5">
        <v>8661.1400699999995</v>
      </c>
      <c r="H1645" s="6">
        <f t="shared" si="105"/>
        <v>9.3397070984326813E-3</v>
      </c>
      <c r="I1645" s="5">
        <v>9895.9366800000007</v>
      </c>
      <c r="J1645" s="6">
        <f t="shared" si="106"/>
        <v>-0.12477814379062913</v>
      </c>
      <c r="K1645" s="5">
        <v>42257.517670000001</v>
      </c>
      <c r="L1645" s="5">
        <v>44477.727800000001</v>
      </c>
      <c r="M1645" s="6">
        <f t="shared" si="107"/>
        <v>5.2540003587957962E-2</v>
      </c>
    </row>
    <row r="1646" spans="1:13" x14ac:dyDescent="0.2">
      <c r="A1646" s="1" t="s">
        <v>31</v>
      </c>
      <c r="B1646" s="1" t="s">
        <v>106</v>
      </c>
      <c r="C1646" s="5">
        <v>0</v>
      </c>
      <c r="D1646" s="5">
        <v>0</v>
      </c>
      <c r="E1646" s="6" t="str">
        <f t="shared" si="104"/>
        <v/>
      </c>
      <c r="F1646" s="5">
        <v>0</v>
      </c>
      <c r="G1646" s="5">
        <v>1.5283</v>
      </c>
      <c r="H1646" s="6" t="str">
        <f t="shared" si="105"/>
        <v/>
      </c>
      <c r="I1646" s="5">
        <v>0</v>
      </c>
      <c r="J1646" s="6" t="str">
        <f t="shared" si="106"/>
        <v/>
      </c>
      <c r="K1646" s="5">
        <v>16.615089999999999</v>
      </c>
      <c r="L1646" s="5">
        <v>3.13557</v>
      </c>
      <c r="M1646" s="6">
        <f t="shared" si="107"/>
        <v>-0.81128179263548983</v>
      </c>
    </row>
    <row r="1647" spans="1:13" x14ac:dyDescent="0.2">
      <c r="A1647" s="1" t="s">
        <v>32</v>
      </c>
      <c r="B1647" s="1" t="s">
        <v>106</v>
      </c>
      <c r="C1647" s="5">
        <v>0</v>
      </c>
      <c r="D1647" s="5">
        <v>0</v>
      </c>
      <c r="E1647" s="6" t="str">
        <f t="shared" si="104"/>
        <v/>
      </c>
      <c r="F1647" s="5">
        <v>0</v>
      </c>
      <c r="G1647" s="5">
        <v>0</v>
      </c>
      <c r="H1647" s="6" t="str">
        <f t="shared" si="105"/>
        <v/>
      </c>
      <c r="I1647" s="5">
        <v>0</v>
      </c>
      <c r="J1647" s="6" t="str">
        <f t="shared" si="106"/>
        <v/>
      </c>
      <c r="K1647" s="5">
        <v>0</v>
      </c>
      <c r="L1647" s="5">
        <v>0</v>
      </c>
      <c r="M1647" s="6" t="str">
        <f t="shared" si="107"/>
        <v/>
      </c>
    </row>
    <row r="1648" spans="1:13" x14ac:dyDescent="0.2">
      <c r="A1648" s="2" t="s">
        <v>33</v>
      </c>
      <c r="B1648" s="2" t="s">
        <v>106</v>
      </c>
      <c r="C1648" s="7">
        <v>0</v>
      </c>
      <c r="D1648" s="7">
        <v>1651.6893</v>
      </c>
      <c r="E1648" s="8" t="str">
        <f t="shared" si="104"/>
        <v/>
      </c>
      <c r="F1648" s="7">
        <v>49043.377959999998</v>
      </c>
      <c r="G1648" s="7">
        <v>58000.183019999997</v>
      </c>
      <c r="H1648" s="8">
        <f t="shared" si="105"/>
        <v>0.18263026391259607</v>
      </c>
      <c r="I1648" s="7">
        <v>60600.183069999999</v>
      </c>
      <c r="J1648" s="8">
        <f t="shared" si="106"/>
        <v>-4.2904161642493888E-2</v>
      </c>
      <c r="K1648" s="7">
        <v>257748.17303999999</v>
      </c>
      <c r="L1648" s="7">
        <v>283519.56477</v>
      </c>
      <c r="M1648" s="8">
        <f t="shared" si="107"/>
        <v>9.9986709608997026E-2</v>
      </c>
    </row>
    <row r="1649" spans="1:13" x14ac:dyDescent="0.2">
      <c r="A1649" s="1" t="s">
        <v>7</v>
      </c>
      <c r="B1649" s="1" t="s">
        <v>107</v>
      </c>
      <c r="C1649" s="5">
        <v>0</v>
      </c>
      <c r="D1649" s="5">
        <v>0</v>
      </c>
      <c r="E1649" s="6" t="str">
        <f t="shared" si="104"/>
        <v/>
      </c>
      <c r="F1649" s="5">
        <v>0</v>
      </c>
      <c r="G1649" s="5">
        <v>0</v>
      </c>
      <c r="H1649" s="6" t="str">
        <f t="shared" si="105"/>
        <v/>
      </c>
      <c r="I1649" s="5">
        <v>0</v>
      </c>
      <c r="J1649" s="6" t="str">
        <f t="shared" si="106"/>
        <v/>
      </c>
      <c r="K1649" s="5">
        <v>35.619999999999997</v>
      </c>
      <c r="L1649" s="5">
        <v>8.7155699999999996</v>
      </c>
      <c r="M1649" s="6">
        <f t="shared" si="107"/>
        <v>-0.75531807973048848</v>
      </c>
    </row>
    <row r="1650" spans="1:13" x14ac:dyDescent="0.2">
      <c r="A1650" s="1" t="s">
        <v>9</v>
      </c>
      <c r="B1650" s="1" t="s">
        <v>107</v>
      </c>
      <c r="C1650" s="5">
        <v>0</v>
      </c>
      <c r="D1650" s="5">
        <v>0.1164</v>
      </c>
      <c r="E1650" s="6" t="str">
        <f t="shared" si="104"/>
        <v/>
      </c>
      <c r="F1650" s="5">
        <v>30.62997</v>
      </c>
      <c r="G1650" s="5">
        <v>0.79651000000000005</v>
      </c>
      <c r="H1650" s="6">
        <f t="shared" si="105"/>
        <v>-0.97399573032556019</v>
      </c>
      <c r="I1650" s="5">
        <v>0.37808999999999998</v>
      </c>
      <c r="J1650" s="6">
        <f t="shared" si="106"/>
        <v>1.1066677246158325</v>
      </c>
      <c r="K1650" s="5">
        <v>146.77059</v>
      </c>
      <c r="L1650" s="5">
        <v>52.270580000000002</v>
      </c>
      <c r="M1650" s="6">
        <f t="shared" si="107"/>
        <v>-0.64386202985216578</v>
      </c>
    </row>
    <row r="1651" spans="1:13" x14ac:dyDescent="0.2">
      <c r="A1651" s="1" t="s">
        <v>10</v>
      </c>
      <c r="B1651" s="1" t="s">
        <v>107</v>
      </c>
      <c r="C1651" s="5">
        <v>0</v>
      </c>
      <c r="D1651" s="5">
        <v>0</v>
      </c>
      <c r="E1651" s="6" t="str">
        <f t="shared" si="104"/>
        <v/>
      </c>
      <c r="F1651" s="5">
        <v>13.75</v>
      </c>
      <c r="G1651" s="5">
        <v>1.1000000000000001E-3</v>
      </c>
      <c r="H1651" s="6">
        <f t="shared" si="105"/>
        <v>-0.99992000000000003</v>
      </c>
      <c r="I1651" s="5">
        <v>0</v>
      </c>
      <c r="J1651" s="6" t="str">
        <f t="shared" si="106"/>
        <v/>
      </c>
      <c r="K1651" s="5">
        <v>170.17649</v>
      </c>
      <c r="L1651" s="5">
        <v>55.86515</v>
      </c>
      <c r="M1651" s="6">
        <f t="shared" si="107"/>
        <v>-0.67172228079213525</v>
      </c>
    </row>
    <row r="1652" spans="1:13" x14ac:dyDescent="0.2">
      <c r="A1652" s="1" t="s">
        <v>11</v>
      </c>
      <c r="B1652" s="1" t="s">
        <v>107</v>
      </c>
      <c r="C1652" s="5">
        <v>0</v>
      </c>
      <c r="D1652" s="5">
        <v>0</v>
      </c>
      <c r="E1652" s="6" t="str">
        <f t="shared" si="104"/>
        <v/>
      </c>
      <c r="F1652" s="5">
        <v>0</v>
      </c>
      <c r="G1652" s="5">
        <v>0</v>
      </c>
      <c r="H1652" s="6" t="str">
        <f t="shared" si="105"/>
        <v/>
      </c>
      <c r="I1652" s="5">
        <v>0</v>
      </c>
      <c r="J1652" s="6" t="str">
        <f t="shared" si="106"/>
        <v/>
      </c>
      <c r="K1652" s="5">
        <v>0</v>
      </c>
      <c r="L1652" s="5">
        <v>0</v>
      </c>
      <c r="M1652" s="6" t="str">
        <f t="shared" si="107"/>
        <v/>
      </c>
    </row>
    <row r="1653" spans="1:13" x14ac:dyDescent="0.2">
      <c r="A1653" s="1" t="s">
        <v>12</v>
      </c>
      <c r="B1653" s="1" t="s">
        <v>107</v>
      </c>
      <c r="C1653" s="5">
        <v>0</v>
      </c>
      <c r="D1653" s="5">
        <v>0</v>
      </c>
      <c r="E1653" s="6" t="str">
        <f t="shared" si="104"/>
        <v/>
      </c>
      <c r="F1653" s="5">
        <v>0</v>
      </c>
      <c r="G1653" s="5">
        <v>0</v>
      </c>
      <c r="H1653" s="6" t="str">
        <f t="shared" si="105"/>
        <v/>
      </c>
      <c r="I1653" s="5">
        <v>0</v>
      </c>
      <c r="J1653" s="6" t="str">
        <f t="shared" si="106"/>
        <v/>
      </c>
      <c r="K1653" s="5">
        <v>2.7050000000000001E-2</v>
      </c>
      <c r="L1653" s="5">
        <v>0</v>
      </c>
      <c r="M1653" s="6">
        <f t="shared" si="107"/>
        <v>-1</v>
      </c>
    </row>
    <row r="1654" spans="1:13" x14ac:dyDescent="0.2">
      <c r="A1654" s="1" t="s">
        <v>13</v>
      </c>
      <c r="B1654" s="1" t="s">
        <v>107</v>
      </c>
      <c r="C1654" s="5">
        <v>0</v>
      </c>
      <c r="D1654" s="5">
        <v>0</v>
      </c>
      <c r="E1654" s="6" t="str">
        <f t="shared" si="104"/>
        <v/>
      </c>
      <c r="F1654" s="5">
        <v>83.210849999999994</v>
      </c>
      <c r="G1654" s="5">
        <v>28.056229999999999</v>
      </c>
      <c r="H1654" s="6">
        <f t="shared" si="105"/>
        <v>-0.6628296670446221</v>
      </c>
      <c r="I1654" s="5">
        <v>0</v>
      </c>
      <c r="J1654" s="6" t="str">
        <f t="shared" si="106"/>
        <v/>
      </c>
      <c r="K1654" s="5">
        <v>460.98619000000002</v>
      </c>
      <c r="L1654" s="5">
        <v>225.26065</v>
      </c>
      <c r="M1654" s="6">
        <f t="shared" si="107"/>
        <v>-0.51135054609770414</v>
      </c>
    </row>
    <row r="1655" spans="1:13" x14ac:dyDescent="0.2">
      <c r="A1655" s="1" t="s">
        <v>17</v>
      </c>
      <c r="B1655" s="1" t="s">
        <v>107</v>
      </c>
      <c r="C1655" s="5">
        <v>0</v>
      </c>
      <c r="D1655" s="5">
        <v>0</v>
      </c>
      <c r="E1655" s="6" t="str">
        <f t="shared" si="104"/>
        <v/>
      </c>
      <c r="F1655" s="5">
        <v>250.93879999999999</v>
      </c>
      <c r="G1655" s="5">
        <v>197.94358</v>
      </c>
      <c r="H1655" s="6">
        <f t="shared" si="105"/>
        <v>-0.21118782747028353</v>
      </c>
      <c r="I1655" s="5">
        <v>217.49090000000001</v>
      </c>
      <c r="J1655" s="6">
        <f t="shared" si="106"/>
        <v>-8.9876495982130766E-2</v>
      </c>
      <c r="K1655" s="5">
        <v>1536.58411</v>
      </c>
      <c r="L1655" s="5">
        <v>1450.3160700000001</v>
      </c>
      <c r="M1655" s="6">
        <f t="shared" si="107"/>
        <v>-5.6142738583962015E-2</v>
      </c>
    </row>
    <row r="1656" spans="1:13" x14ac:dyDescent="0.2">
      <c r="A1656" s="1" t="s">
        <v>18</v>
      </c>
      <c r="B1656" s="1" t="s">
        <v>107</v>
      </c>
      <c r="C1656" s="5">
        <v>0</v>
      </c>
      <c r="D1656" s="5">
        <v>0</v>
      </c>
      <c r="E1656" s="6" t="str">
        <f t="shared" si="104"/>
        <v/>
      </c>
      <c r="F1656" s="5">
        <v>162.50493</v>
      </c>
      <c r="G1656" s="5">
        <v>123.28576</v>
      </c>
      <c r="H1656" s="6">
        <f t="shared" si="105"/>
        <v>-0.24134141653425534</v>
      </c>
      <c r="I1656" s="5">
        <v>287.31</v>
      </c>
      <c r="J1656" s="6">
        <f t="shared" si="106"/>
        <v>-0.57089638369705198</v>
      </c>
      <c r="K1656" s="5">
        <v>1397.1986300000001</v>
      </c>
      <c r="L1656" s="5">
        <v>1191.6827599999999</v>
      </c>
      <c r="M1656" s="6">
        <f t="shared" si="107"/>
        <v>-0.14709137669280437</v>
      </c>
    </row>
    <row r="1657" spans="1:13" x14ac:dyDescent="0.2">
      <c r="A1657" s="1" t="s">
        <v>19</v>
      </c>
      <c r="B1657" s="1" t="s">
        <v>107</v>
      </c>
      <c r="C1657" s="5">
        <v>0</v>
      </c>
      <c r="D1657" s="5">
        <v>0</v>
      </c>
      <c r="E1657" s="6" t="str">
        <f t="shared" si="104"/>
        <v/>
      </c>
      <c r="F1657" s="5">
        <v>0</v>
      </c>
      <c r="G1657" s="5">
        <v>0</v>
      </c>
      <c r="H1657" s="6" t="str">
        <f t="shared" si="105"/>
        <v/>
      </c>
      <c r="I1657" s="5">
        <v>0</v>
      </c>
      <c r="J1657" s="6" t="str">
        <f t="shared" si="106"/>
        <v/>
      </c>
      <c r="K1657" s="5">
        <v>1.269E-2</v>
      </c>
      <c r="L1657" s="5">
        <v>0</v>
      </c>
      <c r="M1657" s="6">
        <f t="shared" si="107"/>
        <v>-1</v>
      </c>
    </row>
    <row r="1658" spans="1:13" x14ac:dyDescent="0.2">
      <c r="A1658" s="1" t="s">
        <v>20</v>
      </c>
      <c r="B1658" s="1" t="s">
        <v>107</v>
      </c>
      <c r="C1658" s="5">
        <v>0</v>
      </c>
      <c r="D1658" s="5">
        <v>0.01</v>
      </c>
      <c r="E1658" s="6" t="str">
        <f t="shared" si="104"/>
        <v/>
      </c>
      <c r="F1658" s="5">
        <v>2.44645</v>
      </c>
      <c r="G1658" s="5">
        <v>8.7990300000000001</v>
      </c>
      <c r="H1658" s="6">
        <f t="shared" si="105"/>
        <v>2.5966522920967114</v>
      </c>
      <c r="I1658" s="5">
        <v>6.6019999999999995E-2</v>
      </c>
      <c r="J1658" s="6">
        <f t="shared" si="106"/>
        <v>132.27824901544989</v>
      </c>
      <c r="K1658" s="5">
        <v>21.131399999999999</v>
      </c>
      <c r="L1658" s="5">
        <v>24.6721</v>
      </c>
      <c r="M1658" s="6">
        <f t="shared" si="107"/>
        <v>0.16755633796151703</v>
      </c>
    </row>
    <row r="1659" spans="1:13" x14ac:dyDescent="0.2">
      <c r="A1659" s="1" t="s">
        <v>22</v>
      </c>
      <c r="B1659" s="1" t="s">
        <v>107</v>
      </c>
      <c r="C1659" s="5">
        <v>0</v>
      </c>
      <c r="D1659" s="5">
        <v>14.4162</v>
      </c>
      <c r="E1659" s="6" t="str">
        <f t="shared" si="104"/>
        <v/>
      </c>
      <c r="F1659" s="5">
        <v>163.37506999999999</v>
      </c>
      <c r="G1659" s="5">
        <v>151.71099000000001</v>
      </c>
      <c r="H1659" s="6">
        <f t="shared" si="105"/>
        <v>-7.1394491215826195E-2</v>
      </c>
      <c r="I1659" s="5">
        <v>198.35127</v>
      </c>
      <c r="J1659" s="6">
        <f t="shared" si="106"/>
        <v>-0.23513981029715614</v>
      </c>
      <c r="K1659" s="5">
        <v>1236.2280800000001</v>
      </c>
      <c r="L1659" s="5">
        <v>1101.66571</v>
      </c>
      <c r="M1659" s="6">
        <f t="shared" si="107"/>
        <v>-0.10884914537776891</v>
      </c>
    </row>
    <row r="1660" spans="1:13" x14ac:dyDescent="0.2">
      <c r="A1660" s="1" t="s">
        <v>23</v>
      </c>
      <c r="B1660" s="1" t="s">
        <v>107</v>
      </c>
      <c r="C1660" s="5">
        <v>0</v>
      </c>
      <c r="D1660" s="5">
        <v>0</v>
      </c>
      <c r="E1660" s="6" t="str">
        <f t="shared" si="104"/>
        <v/>
      </c>
      <c r="F1660" s="5">
        <v>1.996</v>
      </c>
      <c r="G1660" s="5">
        <v>36</v>
      </c>
      <c r="H1660" s="6">
        <f t="shared" si="105"/>
        <v>17.036072144288578</v>
      </c>
      <c r="I1660" s="5">
        <v>0</v>
      </c>
      <c r="J1660" s="6" t="str">
        <f t="shared" si="106"/>
        <v/>
      </c>
      <c r="K1660" s="5">
        <v>85.739940000000004</v>
      </c>
      <c r="L1660" s="5">
        <v>41.3</v>
      </c>
      <c r="M1660" s="6">
        <f t="shared" si="107"/>
        <v>-0.51831083623338214</v>
      </c>
    </row>
    <row r="1661" spans="1:13" x14ac:dyDescent="0.2">
      <c r="A1661" s="1" t="s">
        <v>24</v>
      </c>
      <c r="B1661" s="1" t="s">
        <v>107</v>
      </c>
      <c r="C1661" s="5">
        <v>0</v>
      </c>
      <c r="D1661" s="5">
        <v>153.13077999999999</v>
      </c>
      <c r="E1661" s="6" t="str">
        <f t="shared" si="104"/>
        <v/>
      </c>
      <c r="F1661" s="5">
        <v>909.81730000000005</v>
      </c>
      <c r="G1661" s="5">
        <v>1200.6188400000001</v>
      </c>
      <c r="H1661" s="6">
        <f t="shared" si="105"/>
        <v>0.31962630299511785</v>
      </c>
      <c r="I1661" s="5">
        <v>885.39282000000003</v>
      </c>
      <c r="J1661" s="6">
        <f t="shared" si="106"/>
        <v>0.35602956436895439</v>
      </c>
      <c r="K1661" s="5">
        <v>5447.4582200000004</v>
      </c>
      <c r="L1661" s="5">
        <v>4782.6988199999996</v>
      </c>
      <c r="M1661" s="6">
        <f t="shared" si="107"/>
        <v>-0.12203111490775242</v>
      </c>
    </row>
    <row r="1662" spans="1:13" x14ac:dyDescent="0.2">
      <c r="A1662" s="1" t="s">
        <v>25</v>
      </c>
      <c r="B1662" s="1" t="s">
        <v>107</v>
      </c>
      <c r="C1662" s="5">
        <v>0</v>
      </c>
      <c r="D1662" s="5">
        <v>0.1</v>
      </c>
      <c r="E1662" s="6" t="str">
        <f t="shared" si="104"/>
        <v/>
      </c>
      <c r="F1662" s="5">
        <v>0.74951999999999996</v>
      </c>
      <c r="G1662" s="5">
        <v>22.176390000000001</v>
      </c>
      <c r="H1662" s="6">
        <f t="shared" si="105"/>
        <v>28.587455971821971</v>
      </c>
      <c r="I1662" s="5">
        <v>3.6031300000000002</v>
      </c>
      <c r="J1662" s="6">
        <f t="shared" si="106"/>
        <v>5.1547571139537016</v>
      </c>
      <c r="K1662" s="5">
        <v>113.17297000000001</v>
      </c>
      <c r="L1662" s="5">
        <v>55.750230000000002</v>
      </c>
      <c r="M1662" s="6">
        <f t="shared" si="107"/>
        <v>-0.50738917605502443</v>
      </c>
    </row>
    <row r="1663" spans="1:13" x14ac:dyDescent="0.2">
      <c r="A1663" s="1" t="s">
        <v>26</v>
      </c>
      <c r="B1663" s="1" t="s">
        <v>107</v>
      </c>
      <c r="C1663" s="5">
        <v>0</v>
      </c>
      <c r="D1663" s="5">
        <v>0</v>
      </c>
      <c r="E1663" s="6" t="str">
        <f t="shared" si="104"/>
        <v/>
      </c>
      <c r="F1663" s="5">
        <v>0</v>
      </c>
      <c r="G1663" s="5">
        <v>4.2004999999999999</v>
      </c>
      <c r="H1663" s="6" t="str">
        <f t="shared" si="105"/>
        <v/>
      </c>
      <c r="I1663" s="5">
        <v>0</v>
      </c>
      <c r="J1663" s="6" t="str">
        <f t="shared" si="106"/>
        <v/>
      </c>
      <c r="K1663" s="5">
        <v>437.97899999999998</v>
      </c>
      <c r="L1663" s="5">
        <v>139.3895</v>
      </c>
      <c r="M1663" s="6">
        <f t="shared" si="107"/>
        <v>-0.68174387356471433</v>
      </c>
    </row>
    <row r="1664" spans="1:13" x14ac:dyDescent="0.2">
      <c r="A1664" s="1" t="s">
        <v>27</v>
      </c>
      <c r="B1664" s="1" t="s">
        <v>107</v>
      </c>
      <c r="C1664" s="5">
        <v>0</v>
      </c>
      <c r="D1664" s="5">
        <v>0</v>
      </c>
      <c r="E1664" s="6" t="str">
        <f t="shared" si="104"/>
        <v/>
      </c>
      <c r="F1664" s="5">
        <v>0</v>
      </c>
      <c r="G1664" s="5">
        <v>0</v>
      </c>
      <c r="H1664" s="6" t="str">
        <f t="shared" si="105"/>
        <v/>
      </c>
      <c r="I1664" s="5">
        <v>0</v>
      </c>
      <c r="J1664" s="6" t="str">
        <f t="shared" si="106"/>
        <v/>
      </c>
      <c r="K1664" s="5">
        <v>0</v>
      </c>
      <c r="L1664" s="5">
        <v>16.16058</v>
      </c>
      <c r="M1664" s="6" t="str">
        <f t="shared" si="107"/>
        <v/>
      </c>
    </row>
    <row r="1665" spans="1:13" x14ac:dyDescent="0.2">
      <c r="A1665" s="1" t="s">
        <v>28</v>
      </c>
      <c r="B1665" s="1" t="s">
        <v>107</v>
      </c>
      <c r="C1665" s="5">
        <v>0</v>
      </c>
      <c r="D1665" s="5">
        <v>0</v>
      </c>
      <c r="E1665" s="6" t="str">
        <f t="shared" si="104"/>
        <v/>
      </c>
      <c r="F1665" s="5">
        <v>15.686500000000001</v>
      </c>
      <c r="G1665" s="5">
        <v>1.08</v>
      </c>
      <c r="H1665" s="6">
        <f t="shared" si="105"/>
        <v>-0.93115098970452304</v>
      </c>
      <c r="I1665" s="5">
        <v>0</v>
      </c>
      <c r="J1665" s="6" t="str">
        <f t="shared" si="106"/>
        <v/>
      </c>
      <c r="K1665" s="5">
        <v>17.575900000000001</v>
      </c>
      <c r="L1665" s="5">
        <v>6.8716400000000002</v>
      </c>
      <c r="M1665" s="6">
        <f t="shared" si="107"/>
        <v>-0.60903054751108054</v>
      </c>
    </row>
    <row r="1666" spans="1:13" x14ac:dyDescent="0.2">
      <c r="A1666" s="1" t="s">
        <v>31</v>
      </c>
      <c r="B1666" s="1" t="s">
        <v>107</v>
      </c>
      <c r="C1666" s="5">
        <v>0</v>
      </c>
      <c r="D1666" s="5">
        <v>0</v>
      </c>
      <c r="E1666" s="6" t="str">
        <f t="shared" si="104"/>
        <v/>
      </c>
      <c r="F1666" s="5">
        <v>0</v>
      </c>
      <c r="G1666" s="5">
        <v>0</v>
      </c>
      <c r="H1666" s="6" t="str">
        <f t="shared" si="105"/>
        <v/>
      </c>
      <c r="I1666" s="5">
        <v>0</v>
      </c>
      <c r="J1666" s="6" t="str">
        <f t="shared" si="106"/>
        <v/>
      </c>
      <c r="K1666" s="5">
        <v>0</v>
      </c>
      <c r="L1666" s="5">
        <v>0</v>
      </c>
      <c r="M1666" s="6" t="str">
        <f t="shared" si="107"/>
        <v/>
      </c>
    </row>
    <row r="1667" spans="1:13" x14ac:dyDescent="0.2">
      <c r="A1667" s="2" t="s">
        <v>33</v>
      </c>
      <c r="B1667" s="2" t="s">
        <v>107</v>
      </c>
      <c r="C1667" s="7">
        <v>0</v>
      </c>
      <c r="D1667" s="7">
        <v>167.77338</v>
      </c>
      <c r="E1667" s="8" t="str">
        <f t="shared" si="104"/>
        <v/>
      </c>
      <c r="F1667" s="7">
        <v>1635.1053899999999</v>
      </c>
      <c r="G1667" s="7">
        <v>1774.66893</v>
      </c>
      <c r="H1667" s="8">
        <f t="shared" si="105"/>
        <v>8.5354461463795994E-2</v>
      </c>
      <c r="I1667" s="7">
        <v>1592.59223</v>
      </c>
      <c r="J1667" s="8">
        <f t="shared" si="106"/>
        <v>0.11432725626194973</v>
      </c>
      <c r="K1667" s="7">
        <v>11145.54126</v>
      </c>
      <c r="L1667" s="7">
        <v>9152.6193600000006</v>
      </c>
      <c r="M1667" s="8">
        <f t="shared" si="107"/>
        <v>-0.1788088934857166</v>
      </c>
    </row>
    <row r="1668" spans="1:13" x14ac:dyDescent="0.2">
      <c r="A1668" s="1" t="s">
        <v>7</v>
      </c>
      <c r="B1668" s="1" t="s">
        <v>108</v>
      </c>
      <c r="C1668" s="5">
        <v>0</v>
      </c>
      <c r="D1668" s="5">
        <v>0</v>
      </c>
      <c r="E1668" s="6" t="str">
        <f t="shared" si="104"/>
        <v/>
      </c>
      <c r="F1668" s="5">
        <v>161.47021000000001</v>
      </c>
      <c r="G1668" s="5">
        <v>260.82263999999998</v>
      </c>
      <c r="H1668" s="6">
        <f t="shared" si="105"/>
        <v>0.61529882199323316</v>
      </c>
      <c r="I1668" s="5">
        <v>73.380780000000001</v>
      </c>
      <c r="J1668" s="6">
        <f t="shared" si="106"/>
        <v>2.5543726845094858</v>
      </c>
      <c r="K1668" s="5">
        <v>1277.69156</v>
      </c>
      <c r="L1668" s="5">
        <v>1023.51721</v>
      </c>
      <c r="M1668" s="6">
        <f t="shared" si="107"/>
        <v>-0.19893247944754366</v>
      </c>
    </row>
    <row r="1669" spans="1:13" x14ac:dyDescent="0.2">
      <c r="A1669" s="1" t="s">
        <v>9</v>
      </c>
      <c r="B1669" s="1" t="s">
        <v>108</v>
      </c>
      <c r="C1669" s="5">
        <v>0</v>
      </c>
      <c r="D1669" s="5">
        <v>95.358630000000005</v>
      </c>
      <c r="E1669" s="6" t="str">
        <f t="shared" si="104"/>
        <v/>
      </c>
      <c r="F1669" s="5">
        <v>608.24363000000005</v>
      </c>
      <c r="G1669" s="5">
        <v>1122.53279</v>
      </c>
      <c r="H1669" s="6">
        <f t="shared" si="105"/>
        <v>0.84553151834898777</v>
      </c>
      <c r="I1669" s="5">
        <v>874.15842999999995</v>
      </c>
      <c r="J1669" s="6">
        <f t="shared" si="106"/>
        <v>0.28412968573671482</v>
      </c>
      <c r="K1669" s="5">
        <v>2646.6381000000001</v>
      </c>
      <c r="L1669" s="5">
        <v>3515.3391900000001</v>
      </c>
      <c r="M1669" s="6">
        <f t="shared" si="107"/>
        <v>0.32822813591325528</v>
      </c>
    </row>
    <row r="1670" spans="1:13" x14ac:dyDescent="0.2">
      <c r="A1670" s="1" t="s">
        <v>10</v>
      </c>
      <c r="B1670" s="1" t="s">
        <v>108</v>
      </c>
      <c r="C1670" s="5">
        <v>0</v>
      </c>
      <c r="D1670" s="5">
        <v>1.359</v>
      </c>
      <c r="E1670" s="6" t="str">
        <f t="shared" si="104"/>
        <v/>
      </c>
      <c r="F1670" s="5">
        <v>241.74042</v>
      </c>
      <c r="G1670" s="5">
        <v>455.43716999999998</v>
      </c>
      <c r="H1670" s="6">
        <f t="shared" si="105"/>
        <v>0.88399263143499129</v>
      </c>
      <c r="I1670" s="5">
        <v>447.59895999999998</v>
      </c>
      <c r="J1670" s="6">
        <f t="shared" si="106"/>
        <v>1.7511680545459818E-2</v>
      </c>
      <c r="K1670" s="5">
        <v>975.31626000000006</v>
      </c>
      <c r="L1670" s="5">
        <v>1215.37868</v>
      </c>
      <c r="M1670" s="6">
        <f t="shared" si="107"/>
        <v>0.24613802706416488</v>
      </c>
    </row>
    <row r="1671" spans="1:13" x14ac:dyDescent="0.2">
      <c r="A1671" s="1" t="s">
        <v>11</v>
      </c>
      <c r="B1671" s="1" t="s">
        <v>108</v>
      </c>
      <c r="C1671" s="5">
        <v>0</v>
      </c>
      <c r="D1671" s="5">
        <v>0</v>
      </c>
      <c r="E1671" s="6" t="str">
        <f t="shared" si="104"/>
        <v/>
      </c>
      <c r="F1671" s="5">
        <v>32.089550000000003</v>
      </c>
      <c r="G1671" s="5">
        <v>39.978450000000002</v>
      </c>
      <c r="H1671" s="6">
        <f t="shared" si="105"/>
        <v>0.24584015668652248</v>
      </c>
      <c r="I1671" s="5">
        <v>7.7069000000000001</v>
      </c>
      <c r="J1671" s="6">
        <f t="shared" si="106"/>
        <v>4.1873580817189797</v>
      </c>
      <c r="K1671" s="5">
        <v>67.712299999999999</v>
      </c>
      <c r="L1671" s="5">
        <v>111.74896</v>
      </c>
      <c r="M1671" s="6">
        <f t="shared" si="107"/>
        <v>0.65034949337121906</v>
      </c>
    </row>
    <row r="1672" spans="1:13" x14ac:dyDescent="0.2">
      <c r="A1672" s="1" t="s">
        <v>12</v>
      </c>
      <c r="B1672" s="1" t="s">
        <v>108</v>
      </c>
      <c r="C1672" s="5">
        <v>0</v>
      </c>
      <c r="D1672" s="5">
        <v>0</v>
      </c>
      <c r="E1672" s="6" t="str">
        <f t="shared" si="104"/>
        <v/>
      </c>
      <c r="F1672" s="5">
        <v>0.14147000000000001</v>
      </c>
      <c r="G1672" s="5">
        <v>0.88180999999999998</v>
      </c>
      <c r="H1672" s="6">
        <f t="shared" si="105"/>
        <v>5.2331943168162853</v>
      </c>
      <c r="I1672" s="5">
        <v>4.5000200000000001</v>
      </c>
      <c r="J1672" s="6">
        <f t="shared" si="106"/>
        <v>-0.80404309314180833</v>
      </c>
      <c r="K1672" s="5">
        <v>2.33087</v>
      </c>
      <c r="L1672" s="5">
        <v>20.71266</v>
      </c>
      <c r="M1672" s="6">
        <f t="shared" si="107"/>
        <v>7.8862356115956693</v>
      </c>
    </row>
    <row r="1673" spans="1:13" x14ac:dyDescent="0.2">
      <c r="A1673" s="1" t="s">
        <v>13</v>
      </c>
      <c r="B1673" s="1" t="s">
        <v>108</v>
      </c>
      <c r="C1673" s="5">
        <v>0</v>
      </c>
      <c r="D1673" s="5">
        <v>2.4578099999999998</v>
      </c>
      <c r="E1673" s="6" t="str">
        <f t="shared" si="104"/>
        <v/>
      </c>
      <c r="F1673" s="5">
        <v>508.41329999999999</v>
      </c>
      <c r="G1673" s="5">
        <v>248.27298999999999</v>
      </c>
      <c r="H1673" s="6">
        <f t="shared" si="105"/>
        <v>-0.5116709377980474</v>
      </c>
      <c r="I1673" s="5">
        <v>74.126059999999995</v>
      </c>
      <c r="J1673" s="6">
        <f t="shared" si="106"/>
        <v>2.3493347683662131</v>
      </c>
      <c r="K1673" s="5">
        <v>1062.5132000000001</v>
      </c>
      <c r="L1673" s="5">
        <v>1356.7825800000001</v>
      </c>
      <c r="M1673" s="6">
        <f t="shared" si="107"/>
        <v>0.27695597569987829</v>
      </c>
    </row>
    <row r="1674" spans="1:13" x14ac:dyDescent="0.2">
      <c r="A1674" s="1" t="s">
        <v>14</v>
      </c>
      <c r="B1674" s="1" t="s">
        <v>108</v>
      </c>
      <c r="C1674" s="5">
        <v>0</v>
      </c>
      <c r="D1674" s="5">
        <v>2870.7994699999999</v>
      </c>
      <c r="E1674" s="6" t="str">
        <f t="shared" si="104"/>
        <v/>
      </c>
      <c r="F1674" s="5">
        <v>67143.304180000006</v>
      </c>
      <c r="G1674" s="5">
        <v>87727.785929999998</v>
      </c>
      <c r="H1674" s="6">
        <f t="shared" si="105"/>
        <v>0.30657534658729979</v>
      </c>
      <c r="I1674" s="5">
        <v>76243.903130000006</v>
      </c>
      <c r="J1674" s="6">
        <f t="shared" si="106"/>
        <v>0.15062034246094869</v>
      </c>
      <c r="K1674" s="5">
        <v>391693.72664000001</v>
      </c>
      <c r="L1674" s="5">
        <v>411065.81266</v>
      </c>
      <c r="M1674" s="6">
        <f t="shared" si="107"/>
        <v>4.9457228192486768E-2</v>
      </c>
    </row>
    <row r="1675" spans="1:13" x14ac:dyDescent="0.2">
      <c r="A1675" s="1" t="s">
        <v>15</v>
      </c>
      <c r="B1675" s="1" t="s">
        <v>108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1.2829999999999999</v>
      </c>
      <c r="H1675" s="6" t="str">
        <f t="shared" si="105"/>
        <v/>
      </c>
      <c r="I1675" s="5">
        <v>151.12591</v>
      </c>
      <c r="J1675" s="6">
        <f t="shared" si="106"/>
        <v>-0.99151039024347309</v>
      </c>
      <c r="K1675" s="5">
        <v>1.2906</v>
      </c>
      <c r="L1675" s="5">
        <v>154.58812</v>
      </c>
      <c r="M1675" s="6">
        <f t="shared" si="107"/>
        <v>118.78004029133737</v>
      </c>
    </row>
    <row r="1676" spans="1:13" x14ac:dyDescent="0.2">
      <c r="A1676" s="1" t="s">
        <v>16</v>
      </c>
      <c r="B1676" s="1" t="s">
        <v>108</v>
      </c>
      <c r="C1676" s="5">
        <v>0</v>
      </c>
      <c r="D1676" s="5">
        <v>0</v>
      </c>
      <c r="E1676" s="6" t="str">
        <f t="shared" si="104"/>
        <v/>
      </c>
      <c r="F1676" s="5">
        <v>0.47199000000000002</v>
      </c>
      <c r="G1676" s="5">
        <v>0</v>
      </c>
      <c r="H1676" s="6">
        <f t="shared" si="105"/>
        <v>-1</v>
      </c>
      <c r="I1676" s="5">
        <v>0</v>
      </c>
      <c r="J1676" s="6" t="str">
        <f t="shared" si="106"/>
        <v/>
      </c>
      <c r="K1676" s="5">
        <v>22.107510000000001</v>
      </c>
      <c r="L1676" s="5">
        <v>1.7774700000000001</v>
      </c>
      <c r="M1676" s="6">
        <f t="shared" si="107"/>
        <v>-0.91959881506329744</v>
      </c>
    </row>
    <row r="1677" spans="1:13" x14ac:dyDescent="0.2">
      <c r="A1677" s="1" t="s">
        <v>17</v>
      </c>
      <c r="B1677" s="1" t="s">
        <v>108</v>
      </c>
      <c r="C1677" s="5">
        <v>0</v>
      </c>
      <c r="D1677" s="5">
        <v>0</v>
      </c>
      <c r="E1677" s="6" t="str">
        <f t="shared" si="104"/>
        <v/>
      </c>
      <c r="F1677" s="5">
        <v>186.20685</v>
      </c>
      <c r="G1677" s="5">
        <v>446.63666000000001</v>
      </c>
      <c r="H1677" s="6">
        <f t="shared" si="105"/>
        <v>1.3986048848364065</v>
      </c>
      <c r="I1677" s="5">
        <v>552.38639000000001</v>
      </c>
      <c r="J1677" s="6">
        <f t="shared" si="106"/>
        <v>-0.19144159217970591</v>
      </c>
      <c r="K1677" s="5">
        <v>1647.8072199999999</v>
      </c>
      <c r="L1677" s="5">
        <v>1972.0390600000001</v>
      </c>
      <c r="M1677" s="6">
        <f t="shared" si="107"/>
        <v>0.19676563864066576</v>
      </c>
    </row>
    <row r="1678" spans="1:13" x14ac:dyDescent="0.2">
      <c r="A1678" s="1" t="s">
        <v>18</v>
      </c>
      <c r="B1678" s="1" t="s">
        <v>108</v>
      </c>
      <c r="C1678" s="5">
        <v>0</v>
      </c>
      <c r="D1678" s="5">
        <v>23.63</v>
      </c>
      <c r="E1678" s="6" t="str">
        <f t="shared" ref="E1678:E1740" si="108">IF(C1678=0,"",(D1678/C1678-1))</f>
        <v/>
      </c>
      <c r="F1678" s="5">
        <v>636.98407999999995</v>
      </c>
      <c r="G1678" s="5">
        <v>232.21548999999999</v>
      </c>
      <c r="H1678" s="6">
        <f t="shared" ref="H1678:H1740" si="109">IF(F1678=0,"",(G1678/F1678-1))</f>
        <v>-0.63544537879188434</v>
      </c>
      <c r="I1678" s="5">
        <v>371.18977999999998</v>
      </c>
      <c r="J1678" s="6">
        <f t="shared" ref="J1678:J1740" si="110">IF(I1678=0,"",(G1678/I1678-1))</f>
        <v>-0.37440225320858778</v>
      </c>
      <c r="K1678" s="5">
        <v>2643.6125499999998</v>
      </c>
      <c r="L1678" s="5">
        <v>1545.63248</v>
      </c>
      <c r="M1678" s="6">
        <f t="shared" ref="M1678:M1740" si="111">IF(K1678=0,"",(L1678/K1678-1))</f>
        <v>-0.41533320380098815</v>
      </c>
    </row>
    <row r="1679" spans="1:13" x14ac:dyDescent="0.2">
      <c r="A1679" s="1" t="s">
        <v>19</v>
      </c>
      <c r="B1679" s="1" t="s">
        <v>108</v>
      </c>
      <c r="C1679" s="5">
        <v>0</v>
      </c>
      <c r="D1679" s="5">
        <v>4.5914599999999997</v>
      </c>
      <c r="E1679" s="6" t="str">
        <f t="shared" si="108"/>
        <v/>
      </c>
      <c r="F1679" s="5">
        <v>531.97883000000002</v>
      </c>
      <c r="G1679" s="5">
        <v>373.49184000000002</v>
      </c>
      <c r="H1679" s="6">
        <f t="shared" si="109"/>
        <v>-0.29791973112915038</v>
      </c>
      <c r="I1679" s="5">
        <v>234.20153999999999</v>
      </c>
      <c r="J1679" s="6">
        <f t="shared" si="110"/>
        <v>0.59474544872762158</v>
      </c>
      <c r="K1679" s="5">
        <v>2095.73594</v>
      </c>
      <c r="L1679" s="5">
        <v>1782.7695100000001</v>
      </c>
      <c r="M1679" s="6">
        <f t="shared" si="111"/>
        <v>-0.14933485847458428</v>
      </c>
    </row>
    <row r="1680" spans="1:13" x14ac:dyDescent="0.2">
      <c r="A1680" s="1" t="s">
        <v>20</v>
      </c>
      <c r="B1680" s="1" t="s">
        <v>108</v>
      </c>
      <c r="C1680" s="5">
        <v>0</v>
      </c>
      <c r="D1680" s="5">
        <v>133.35111000000001</v>
      </c>
      <c r="E1680" s="6" t="str">
        <f t="shared" si="108"/>
        <v/>
      </c>
      <c r="F1680" s="5">
        <v>1403.9659099999999</v>
      </c>
      <c r="G1680" s="5">
        <v>1217.4575199999999</v>
      </c>
      <c r="H1680" s="6">
        <f t="shared" si="109"/>
        <v>-0.13284395915282587</v>
      </c>
      <c r="I1680" s="5">
        <v>1324.85988</v>
      </c>
      <c r="J1680" s="6">
        <f t="shared" si="110"/>
        <v>-8.1066957812927387E-2</v>
      </c>
      <c r="K1680" s="5">
        <v>5975.0586999999996</v>
      </c>
      <c r="L1680" s="5">
        <v>5166.9165899999998</v>
      </c>
      <c r="M1680" s="6">
        <f t="shared" si="111"/>
        <v>-0.13525258086585823</v>
      </c>
    </row>
    <row r="1681" spans="1:13" x14ac:dyDescent="0.2">
      <c r="A1681" s="1" t="s">
        <v>21</v>
      </c>
      <c r="B1681" s="1" t="s">
        <v>108</v>
      </c>
      <c r="C1681" s="5">
        <v>0</v>
      </c>
      <c r="D1681" s="5">
        <v>6.85</v>
      </c>
      <c r="E1681" s="6" t="str">
        <f t="shared" si="108"/>
        <v/>
      </c>
      <c r="F1681" s="5">
        <v>357.44675999999998</v>
      </c>
      <c r="G1681" s="5">
        <v>159.01786999999999</v>
      </c>
      <c r="H1681" s="6">
        <f t="shared" si="109"/>
        <v>-0.55512851760077497</v>
      </c>
      <c r="I1681" s="5">
        <v>120.77619</v>
      </c>
      <c r="J1681" s="6">
        <f t="shared" si="110"/>
        <v>0.31663260780125602</v>
      </c>
      <c r="K1681" s="5">
        <v>995.80628000000002</v>
      </c>
      <c r="L1681" s="5">
        <v>627.15341999999998</v>
      </c>
      <c r="M1681" s="6">
        <f t="shared" si="111"/>
        <v>-0.37020539778078121</v>
      </c>
    </row>
    <row r="1682" spans="1:13" x14ac:dyDescent="0.2">
      <c r="A1682" s="1" t="s">
        <v>22</v>
      </c>
      <c r="B1682" s="1" t="s">
        <v>108</v>
      </c>
      <c r="C1682" s="5">
        <v>0</v>
      </c>
      <c r="D1682" s="5">
        <v>17.471399999999999</v>
      </c>
      <c r="E1682" s="6" t="str">
        <f t="shared" si="108"/>
        <v/>
      </c>
      <c r="F1682" s="5">
        <v>701.54142000000002</v>
      </c>
      <c r="G1682" s="5">
        <v>608.85766000000001</v>
      </c>
      <c r="H1682" s="6">
        <f t="shared" si="109"/>
        <v>-0.13211445163138047</v>
      </c>
      <c r="I1682" s="5">
        <v>638.02301</v>
      </c>
      <c r="J1682" s="6">
        <f t="shared" si="110"/>
        <v>-4.5712066089904746E-2</v>
      </c>
      <c r="K1682" s="5">
        <v>3133.13544</v>
      </c>
      <c r="L1682" s="5">
        <v>2205.3828400000002</v>
      </c>
      <c r="M1682" s="6">
        <f t="shared" si="111"/>
        <v>-0.29610995686799924</v>
      </c>
    </row>
    <row r="1683" spans="1:13" x14ac:dyDescent="0.2">
      <c r="A1683" s="1" t="s">
        <v>23</v>
      </c>
      <c r="B1683" s="1" t="s">
        <v>108</v>
      </c>
      <c r="C1683" s="5">
        <v>0</v>
      </c>
      <c r="D1683" s="5">
        <v>0</v>
      </c>
      <c r="E1683" s="6" t="str">
        <f t="shared" si="108"/>
        <v/>
      </c>
      <c r="F1683" s="5">
        <v>399.37752999999998</v>
      </c>
      <c r="G1683" s="5">
        <v>411.99117000000001</v>
      </c>
      <c r="H1683" s="6">
        <f t="shared" si="109"/>
        <v>3.1583249062610008E-2</v>
      </c>
      <c r="I1683" s="5">
        <v>766.01012000000003</v>
      </c>
      <c r="J1683" s="6">
        <f t="shared" si="110"/>
        <v>-0.46215962525403709</v>
      </c>
      <c r="K1683" s="5">
        <v>2761.2157900000002</v>
      </c>
      <c r="L1683" s="5">
        <v>2380.8147899999999</v>
      </c>
      <c r="M1683" s="6">
        <f t="shared" si="111"/>
        <v>-0.13776576295762821</v>
      </c>
    </row>
    <row r="1684" spans="1:13" x14ac:dyDescent="0.2">
      <c r="A1684" s="1" t="s">
        <v>24</v>
      </c>
      <c r="B1684" s="1" t="s">
        <v>108</v>
      </c>
      <c r="C1684" s="5">
        <v>0</v>
      </c>
      <c r="D1684" s="5">
        <v>2.74</v>
      </c>
      <c r="E1684" s="6" t="str">
        <f t="shared" si="108"/>
        <v/>
      </c>
      <c r="F1684" s="5">
        <v>104.82563</v>
      </c>
      <c r="G1684" s="5">
        <v>17.546980000000001</v>
      </c>
      <c r="H1684" s="6">
        <f t="shared" si="109"/>
        <v>-0.83260792231823455</v>
      </c>
      <c r="I1684" s="5">
        <v>39.752920000000003</v>
      </c>
      <c r="J1684" s="6">
        <f t="shared" si="110"/>
        <v>-0.55859896581181956</v>
      </c>
      <c r="K1684" s="5">
        <v>307.09613999999999</v>
      </c>
      <c r="L1684" s="5">
        <v>128.43883</v>
      </c>
      <c r="M1684" s="6">
        <f t="shared" si="111"/>
        <v>-0.58176345036443644</v>
      </c>
    </row>
    <row r="1685" spans="1:13" x14ac:dyDescent="0.2">
      <c r="A1685" s="1" t="s">
        <v>25</v>
      </c>
      <c r="B1685" s="1" t="s">
        <v>108</v>
      </c>
      <c r="C1685" s="5">
        <v>0</v>
      </c>
      <c r="D1685" s="5">
        <v>0.66400000000000003</v>
      </c>
      <c r="E1685" s="6" t="str">
        <f t="shared" si="108"/>
        <v/>
      </c>
      <c r="F1685" s="5">
        <v>155.06976</v>
      </c>
      <c r="G1685" s="5">
        <v>419.61119000000002</v>
      </c>
      <c r="H1685" s="6">
        <f t="shared" si="109"/>
        <v>1.705951115162621</v>
      </c>
      <c r="I1685" s="5">
        <v>154.36613</v>
      </c>
      <c r="J1685" s="6">
        <f t="shared" si="110"/>
        <v>1.7182853518449934</v>
      </c>
      <c r="K1685" s="5">
        <v>1109.15481</v>
      </c>
      <c r="L1685" s="5">
        <v>1096.8013699999999</v>
      </c>
      <c r="M1685" s="6">
        <f t="shared" si="111"/>
        <v>-1.113770583567153E-2</v>
      </c>
    </row>
    <row r="1686" spans="1:13" x14ac:dyDescent="0.2">
      <c r="A1686" s="1" t="s">
        <v>26</v>
      </c>
      <c r="B1686" s="1" t="s">
        <v>108</v>
      </c>
      <c r="C1686" s="5">
        <v>0</v>
      </c>
      <c r="D1686" s="5">
        <v>0</v>
      </c>
      <c r="E1686" s="6" t="str">
        <f t="shared" si="108"/>
        <v/>
      </c>
      <c r="F1686" s="5">
        <v>0</v>
      </c>
      <c r="G1686" s="5">
        <v>9.3633400000000009</v>
      </c>
      <c r="H1686" s="6" t="str">
        <f t="shared" si="109"/>
        <v/>
      </c>
      <c r="I1686" s="5">
        <v>12.64415</v>
      </c>
      <c r="J1686" s="6">
        <f t="shared" si="110"/>
        <v>-0.25947256241028449</v>
      </c>
      <c r="K1686" s="5">
        <v>1.1234999999999999</v>
      </c>
      <c r="L1686" s="5">
        <v>72.477689999999996</v>
      </c>
      <c r="M1686" s="6">
        <f t="shared" si="111"/>
        <v>63.510627503337787</v>
      </c>
    </row>
    <row r="1687" spans="1:13" x14ac:dyDescent="0.2">
      <c r="A1687" s="1" t="s">
        <v>27</v>
      </c>
      <c r="B1687" s="1" t="s">
        <v>108</v>
      </c>
      <c r="C1687" s="5">
        <v>0</v>
      </c>
      <c r="D1687" s="5">
        <v>71.4636</v>
      </c>
      <c r="E1687" s="6" t="str">
        <f t="shared" si="108"/>
        <v/>
      </c>
      <c r="F1687" s="5">
        <v>1290.66635</v>
      </c>
      <c r="G1687" s="5">
        <v>2110.1959499999998</v>
      </c>
      <c r="H1687" s="6">
        <f t="shared" si="109"/>
        <v>0.63496627149224105</v>
      </c>
      <c r="I1687" s="5">
        <v>1882.1705400000001</v>
      </c>
      <c r="J1687" s="6">
        <f t="shared" si="110"/>
        <v>0.12115023859633878</v>
      </c>
      <c r="K1687" s="5">
        <v>7078.6878699999997</v>
      </c>
      <c r="L1687" s="5">
        <v>9212.3352200000008</v>
      </c>
      <c r="M1687" s="6">
        <f t="shared" si="111"/>
        <v>0.30141848167123686</v>
      </c>
    </row>
    <row r="1688" spans="1:13" x14ac:dyDescent="0.2">
      <c r="A1688" s="1" t="s">
        <v>28</v>
      </c>
      <c r="B1688" s="1" t="s">
        <v>108</v>
      </c>
      <c r="C1688" s="5">
        <v>0</v>
      </c>
      <c r="D1688" s="5">
        <v>4.4841100000000003</v>
      </c>
      <c r="E1688" s="6" t="str">
        <f t="shared" si="108"/>
        <v/>
      </c>
      <c r="F1688" s="5">
        <v>395.03966000000003</v>
      </c>
      <c r="G1688" s="5">
        <v>8437.6322199999995</v>
      </c>
      <c r="H1688" s="6">
        <f t="shared" si="109"/>
        <v>20.358949681153529</v>
      </c>
      <c r="I1688" s="5">
        <v>678.14576</v>
      </c>
      <c r="J1688" s="6">
        <f t="shared" si="110"/>
        <v>11.442210388515884</v>
      </c>
      <c r="K1688" s="5">
        <v>1115.8721399999999</v>
      </c>
      <c r="L1688" s="5">
        <v>10724.905210000001</v>
      </c>
      <c r="M1688" s="6">
        <f t="shared" si="111"/>
        <v>8.6112312742210779</v>
      </c>
    </row>
    <row r="1689" spans="1:13" x14ac:dyDescent="0.2">
      <c r="A1689" s="1" t="s">
        <v>29</v>
      </c>
      <c r="B1689" s="1" t="s">
        <v>108</v>
      </c>
      <c r="C1689" s="5">
        <v>0</v>
      </c>
      <c r="D1689" s="5">
        <v>0</v>
      </c>
      <c r="E1689" s="6" t="str">
        <f t="shared" si="108"/>
        <v/>
      </c>
      <c r="F1689" s="5">
        <v>0.4</v>
      </c>
      <c r="G1689" s="5">
        <v>0</v>
      </c>
      <c r="H1689" s="6">
        <f t="shared" si="109"/>
        <v>-1</v>
      </c>
      <c r="I1689" s="5">
        <v>0</v>
      </c>
      <c r="J1689" s="6" t="str">
        <f t="shared" si="110"/>
        <v/>
      </c>
      <c r="K1689" s="5">
        <v>38.997500000000002</v>
      </c>
      <c r="L1689" s="5">
        <v>0</v>
      </c>
      <c r="M1689" s="6">
        <f t="shared" si="111"/>
        <v>-1</v>
      </c>
    </row>
    <row r="1690" spans="1:13" x14ac:dyDescent="0.2">
      <c r="A1690" s="1" t="s">
        <v>30</v>
      </c>
      <c r="B1690" s="1" t="s">
        <v>108</v>
      </c>
      <c r="C1690" s="5">
        <v>0</v>
      </c>
      <c r="D1690" s="5">
        <v>0</v>
      </c>
      <c r="E1690" s="6" t="str">
        <f t="shared" si="108"/>
        <v/>
      </c>
      <c r="F1690" s="5">
        <v>96.17022</v>
      </c>
      <c r="G1690" s="5">
        <v>92.297870000000003</v>
      </c>
      <c r="H1690" s="6">
        <f t="shared" si="109"/>
        <v>-4.0265583254358805E-2</v>
      </c>
      <c r="I1690" s="5">
        <v>44.26549</v>
      </c>
      <c r="J1690" s="6">
        <f t="shared" si="110"/>
        <v>1.0850976686353184</v>
      </c>
      <c r="K1690" s="5">
        <v>427.34231</v>
      </c>
      <c r="L1690" s="5">
        <v>277.77456999999998</v>
      </c>
      <c r="M1690" s="6">
        <f t="shared" si="111"/>
        <v>-0.34999515961805894</v>
      </c>
    </row>
    <row r="1691" spans="1:13" x14ac:dyDescent="0.2">
      <c r="A1691" s="1" t="s">
        <v>35</v>
      </c>
      <c r="B1691" s="1" t="s">
        <v>108</v>
      </c>
      <c r="C1691" s="5">
        <v>0</v>
      </c>
      <c r="D1691" s="5">
        <v>33.618000000000002</v>
      </c>
      <c r="E1691" s="6" t="str">
        <f t="shared" si="108"/>
        <v/>
      </c>
      <c r="F1691" s="5">
        <v>1.4484900000000001</v>
      </c>
      <c r="G1691" s="5">
        <v>261.13600000000002</v>
      </c>
      <c r="H1691" s="6">
        <f t="shared" si="109"/>
        <v>179.28153456358001</v>
      </c>
      <c r="I1691" s="5">
        <v>167.28899999999999</v>
      </c>
      <c r="J1691" s="6">
        <f t="shared" si="110"/>
        <v>0.56098727352067401</v>
      </c>
      <c r="K1691" s="5">
        <v>409.37356</v>
      </c>
      <c r="L1691" s="5">
        <v>990.43899999999996</v>
      </c>
      <c r="M1691" s="6">
        <f t="shared" si="111"/>
        <v>1.4194014874824843</v>
      </c>
    </row>
    <row r="1692" spans="1:13" x14ac:dyDescent="0.2">
      <c r="A1692" s="1" t="s">
        <v>31</v>
      </c>
      <c r="B1692" s="1" t="s">
        <v>108</v>
      </c>
      <c r="C1692" s="5">
        <v>1992.8695700000001</v>
      </c>
      <c r="D1692" s="5">
        <v>187.11804000000001</v>
      </c>
      <c r="E1692" s="6">
        <f t="shared" si="108"/>
        <v>-0.906106228517504</v>
      </c>
      <c r="F1692" s="5">
        <v>39444.120170000002</v>
      </c>
      <c r="G1692" s="5">
        <v>9533.1030499999997</v>
      </c>
      <c r="H1692" s="6">
        <f t="shared" si="109"/>
        <v>-0.75831371041074491</v>
      </c>
      <c r="I1692" s="5">
        <v>14060.10505</v>
      </c>
      <c r="J1692" s="6">
        <f t="shared" si="110"/>
        <v>-0.32197497699350408</v>
      </c>
      <c r="K1692" s="5">
        <v>113518.5258</v>
      </c>
      <c r="L1692" s="5">
        <v>55125.664019999997</v>
      </c>
      <c r="M1692" s="6">
        <f t="shared" si="111"/>
        <v>-0.51439059279961163</v>
      </c>
    </row>
    <row r="1693" spans="1:13" x14ac:dyDescent="0.2">
      <c r="A1693" s="1" t="s">
        <v>32</v>
      </c>
      <c r="B1693" s="1" t="s">
        <v>108</v>
      </c>
      <c r="C1693" s="5">
        <v>0</v>
      </c>
      <c r="D1693" s="5">
        <v>0</v>
      </c>
      <c r="E1693" s="6" t="str">
        <f t="shared" si="108"/>
        <v/>
      </c>
      <c r="F1693" s="5">
        <v>22.014009999999999</v>
      </c>
      <c r="G1693" s="5">
        <v>0.74539999999999995</v>
      </c>
      <c r="H1693" s="6">
        <f t="shared" si="109"/>
        <v>-0.96613974464443331</v>
      </c>
      <c r="I1693" s="5">
        <v>32.026130000000002</v>
      </c>
      <c r="J1693" s="6">
        <f t="shared" si="110"/>
        <v>-0.97672525528373233</v>
      </c>
      <c r="K1693" s="5">
        <v>107.90188999999999</v>
      </c>
      <c r="L1693" s="5">
        <v>73.284739999999999</v>
      </c>
      <c r="M1693" s="6">
        <f t="shared" si="111"/>
        <v>-0.32082060842493121</v>
      </c>
    </row>
    <row r="1694" spans="1:13" x14ac:dyDescent="0.2">
      <c r="A1694" s="2" t="s">
        <v>33</v>
      </c>
      <c r="B1694" s="2" t="s">
        <v>108</v>
      </c>
      <c r="C1694" s="7">
        <v>1992.8695700000001</v>
      </c>
      <c r="D1694" s="7">
        <v>3455.9566300000001</v>
      </c>
      <c r="E1694" s="8">
        <f t="shared" si="108"/>
        <v>0.73416097170875072</v>
      </c>
      <c r="F1694" s="7">
        <v>114944.52022999999</v>
      </c>
      <c r="G1694" s="7">
        <v>114637.32599</v>
      </c>
      <c r="H1694" s="8">
        <f t="shared" si="109"/>
        <v>-2.6725435835072142E-3</v>
      </c>
      <c r="I1694" s="7">
        <v>99528.773140000005</v>
      </c>
      <c r="J1694" s="8">
        <f t="shared" si="110"/>
        <v>0.15180085490200779</v>
      </c>
      <c r="K1694" s="7">
        <v>542937.91200000001</v>
      </c>
      <c r="L1694" s="7">
        <v>513342.32497000002</v>
      </c>
      <c r="M1694" s="8">
        <f t="shared" si="111"/>
        <v>-5.4510076338157742E-2</v>
      </c>
    </row>
    <row r="1695" spans="1:13" x14ac:dyDescent="0.2">
      <c r="A1695" s="1" t="s">
        <v>16</v>
      </c>
      <c r="B1695" s="1" t="s">
        <v>109</v>
      </c>
      <c r="C1695" s="5">
        <v>0</v>
      </c>
      <c r="D1695" s="5">
        <v>0</v>
      </c>
      <c r="E1695" s="6" t="str">
        <f t="shared" si="108"/>
        <v/>
      </c>
      <c r="F1695" s="5">
        <v>0</v>
      </c>
      <c r="G1695" s="5">
        <v>0</v>
      </c>
      <c r="H1695" s="6" t="str">
        <f t="shared" si="109"/>
        <v/>
      </c>
      <c r="I1695" s="5">
        <v>0.19683</v>
      </c>
      <c r="J1695" s="6">
        <f t="shared" si="110"/>
        <v>-1</v>
      </c>
      <c r="K1695" s="5">
        <v>0</v>
      </c>
      <c r="L1695" s="5">
        <v>0.19683</v>
      </c>
      <c r="M1695" s="6" t="str">
        <f t="shared" si="111"/>
        <v/>
      </c>
    </row>
    <row r="1696" spans="1:13" x14ac:dyDescent="0.2">
      <c r="A1696" s="1" t="s">
        <v>17</v>
      </c>
      <c r="B1696" s="1" t="s">
        <v>109</v>
      </c>
      <c r="C1696" s="5">
        <v>0</v>
      </c>
      <c r="D1696" s="5">
        <v>0</v>
      </c>
      <c r="E1696" s="6" t="str">
        <f t="shared" si="108"/>
        <v/>
      </c>
      <c r="F1696" s="5">
        <v>0</v>
      </c>
      <c r="G1696" s="5">
        <v>0</v>
      </c>
      <c r="H1696" s="6" t="str">
        <f t="shared" si="109"/>
        <v/>
      </c>
      <c r="I1696" s="5">
        <v>28.381689999999999</v>
      </c>
      <c r="J1696" s="6">
        <f t="shared" si="110"/>
        <v>-1</v>
      </c>
      <c r="K1696" s="5">
        <v>0</v>
      </c>
      <c r="L1696" s="5">
        <v>28.381689999999999</v>
      </c>
      <c r="M1696" s="6" t="str">
        <f t="shared" si="111"/>
        <v/>
      </c>
    </row>
    <row r="1697" spans="1:13" x14ac:dyDescent="0.2">
      <c r="A1697" s="1" t="s">
        <v>20</v>
      </c>
      <c r="B1697" s="1" t="s">
        <v>109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0</v>
      </c>
      <c r="H1697" s="6" t="str">
        <f t="shared" si="109"/>
        <v/>
      </c>
      <c r="I1697" s="5">
        <v>0</v>
      </c>
      <c r="J1697" s="6" t="str">
        <f t="shared" si="110"/>
        <v/>
      </c>
      <c r="K1697" s="5">
        <v>0</v>
      </c>
      <c r="L1697" s="5">
        <v>0</v>
      </c>
      <c r="M1697" s="6" t="str">
        <f t="shared" si="111"/>
        <v/>
      </c>
    </row>
    <row r="1698" spans="1:13" x14ac:dyDescent="0.2">
      <c r="A1698" s="1" t="s">
        <v>23</v>
      </c>
      <c r="B1698" s="1" t="s">
        <v>109</v>
      </c>
      <c r="C1698" s="5">
        <v>0</v>
      </c>
      <c r="D1698" s="5">
        <v>0</v>
      </c>
      <c r="E1698" s="6" t="str">
        <f t="shared" si="108"/>
        <v/>
      </c>
      <c r="F1698" s="5">
        <v>0</v>
      </c>
      <c r="G1698" s="5">
        <v>0</v>
      </c>
      <c r="H1698" s="6" t="str">
        <f t="shared" si="109"/>
        <v/>
      </c>
      <c r="I1698" s="5">
        <v>0</v>
      </c>
      <c r="J1698" s="6" t="str">
        <f t="shared" si="110"/>
        <v/>
      </c>
      <c r="K1698" s="5">
        <v>0</v>
      </c>
      <c r="L1698" s="5">
        <v>34.479230000000001</v>
      </c>
      <c r="M1698" s="6" t="str">
        <f t="shared" si="111"/>
        <v/>
      </c>
    </row>
    <row r="1699" spans="1:13" x14ac:dyDescent="0.2">
      <c r="A1699" s="1" t="s">
        <v>24</v>
      </c>
      <c r="B1699" s="1" t="s">
        <v>109</v>
      </c>
      <c r="C1699" s="5">
        <v>0</v>
      </c>
      <c r="D1699" s="5">
        <v>0</v>
      </c>
      <c r="E1699" s="6" t="str">
        <f t="shared" si="108"/>
        <v/>
      </c>
      <c r="F1699" s="5">
        <v>2.0564300000000002</v>
      </c>
      <c r="G1699" s="5">
        <v>0</v>
      </c>
      <c r="H1699" s="6">
        <f t="shared" si="109"/>
        <v>-1</v>
      </c>
      <c r="I1699" s="5">
        <v>0</v>
      </c>
      <c r="J1699" s="6" t="str">
        <f t="shared" si="110"/>
        <v/>
      </c>
      <c r="K1699" s="5">
        <v>7.2271200000000002</v>
      </c>
      <c r="L1699" s="5">
        <v>0</v>
      </c>
      <c r="M1699" s="6">
        <f t="shared" si="111"/>
        <v>-1</v>
      </c>
    </row>
    <row r="1700" spans="1:13" x14ac:dyDescent="0.2">
      <c r="A1700" s="1" t="s">
        <v>25</v>
      </c>
      <c r="B1700" s="1" t="s">
        <v>109</v>
      </c>
      <c r="C1700" s="5">
        <v>0</v>
      </c>
      <c r="D1700" s="5">
        <v>0</v>
      </c>
      <c r="E1700" s="6" t="str">
        <f t="shared" si="108"/>
        <v/>
      </c>
      <c r="F1700" s="5">
        <v>0.21923000000000001</v>
      </c>
      <c r="G1700" s="5">
        <v>0</v>
      </c>
      <c r="H1700" s="6">
        <f t="shared" si="109"/>
        <v>-1</v>
      </c>
      <c r="I1700" s="5">
        <v>0</v>
      </c>
      <c r="J1700" s="6" t="str">
        <f t="shared" si="110"/>
        <v/>
      </c>
      <c r="K1700" s="5">
        <v>0.92078000000000004</v>
      </c>
      <c r="L1700" s="5">
        <v>0</v>
      </c>
      <c r="M1700" s="6">
        <f t="shared" si="111"/>
        <v>-1</v>
      </c>
    </row>
    <row r="1701" spans="1:13" x14ac:dyDescent="0.2">
      <c r="A1701" s="1" t="s">
        <v>30</v>
      </c>
      <c r="B1701" s="1" t="s">
        <v>109</v>
      </c>
      <c r="C1701" s="5">
        <v>0</v>
      </c>
      <c r="D1701" s="5">
        <v>0</v>
      </c>
      <c r="E1701" s="6" t="str">
        <f t="shared" si="108"/>
        <v/>
      </c>
      <c r="F1701" s="5">
        <v>0</v>
      </c>
      <c r="G1701" s="5">
        <v>0</v>
      </c>
      <c r="H1701" s="6" t="str">
        <f t="shared" si="109"/>
        <v/>
      </c>
      <c r="I1701" s="5">
        <v>0.35765999999999998</v>
      </c>
      <c r="J1701" s="6">
        <f t="shared" si="110"/>
        <v>-1</v>
      </c>
      <c r="K1701" s="5">
        <v>0</v>
      </c>
      <c r="L1701" s="5">
        <v>0.35765999999999998</v>
      </c>
      <c r="M1701" s="6" t="str">
        <f t="shared" si="111"/>
        <v/>
      </c>
    </row>
    <row r="1702" spans="1:13" x14ac:dyDescent="0.2">
      <c r="A1702" s="2" t="s">
        <v>33</v>
      </c>
      <c r="B1702" s="2" t="s">
        <v>109</v>
      </c>
      <c r="C1702" s="7">
        <v>0</v>
      </c>
      <c r="D1702" s="7">
        <v>0</v>
      </c>
      <c r="E1702" s="8" t="str">
        <f t="shared" si="108"/>
        <v/>
      </c>
      <c r="F1702" s="7">
        <v>2.2756599999999998</v>
      </c>
      <c r="G1702" s="7">
        <v>0</v>
      </c>
      <c r="H1702" s="8">
        <f t="shared" si="109"/>
        <v>-1</v>
      </c>
      <c r="I1702" s="7">
        <v>28.93618</v>
      </c>
      <c r="J1702" s="8">
        <f t="shared" si="110"/>
        <v>-1</v>
      </c>
      <c r="K1702" s="7">
        <v>8.1478999999999999</v>
      </c>
      <c r="L1702" s="7">
        <v>63.415410000000001</v>
      </c>
      <c r="M1702" s="8">
        <f t="shared" si="111"/>
        <v>6.7830373470464789</v>
      </c>
    </row>
    <row r="1703" spans="1:13" x14ac:dyDescent="0.2">
      <c r="A1703" s="1" t="s">
        <v>7</v>
      </c>
      <c r="B1703" s="1" t="s">
        <v>110</v>
      </c>
      <c r="C1703" s="5">
        <v>0</v>
      </c>
      <c r="D1703" s="5">
        <v>0</v>
      </c>
      <c r="E1703" s="6" t="str">
        <f t="shared" si="108"/>
        <v/>
      </c>
      <c r="F1703" s="5">
        <v>49.614249999999998</v>
      </c>
      <c r="G1703" s="5">
        <v>0</v>
      </c>
      <c r="H1703" s="6">
        <f t="shared" si="109"/>
        <v>-1</v>
      </c>
      <c r="I1703" s="5">
        <v>8.7775999999999996</v>
      </c>
      <c r="J1703" s="6">
        <f t="shared" si="110"/>
        <v>-1</v>
      </c>
      <c r="K1703" s="5">
        <v>226.18946</v>
      </c>
      <c r="L1703" s="5">
        <v>12.62973</v>
      </c>
      <c r="M1703" s="6">
        <f t="shared" si="111"/>
        <v>-0.94416304809251506</v>
      </c>
    </row>
    <row r="1704" spans="1:13" x14ac:dyDescent="0.2">
      <c r="A1704" s="1" t="s">
        <v>9</v>
      </c>
      <c r="B1704" s="1" t="s">
        <v>110</v>
      </c>
      <c r="C1704" s="5">
        <v>0</v>
      </c>
      <c r="D1704" s="5">
        <v>34.389659999999999</v>
      </c>
      <c r="E1704" s="6" t="str">
        <f t="shared" si="108"/>
        <v/>
      </c>
      <c r="F1704" s="5">
        <v>1180.1690100000001</v>
      </c>
      <c r="G1704" s="5">
        <v>2333.1277100000002</v>
      </c>
      <c r="H1704" s="6">
        <f t="shared" si="109"/>
        <v>0.97694371757821363</v>
      </c>
      <c r="I1704" s="5">
        <v>1558.8595299999999</v>
      </c>
      <c r="J1704" s="6">
        <f t="shared" si="110"/>
        <v>0.49668887099788916</v>
      </c>
      <c r="K1704" s="5">
        <v>5865.4216200000001</v>
      </c>
      <c r="L1704" s="5">
        <v>8086.5104000000001</v>
      </c>
      <c r="M1704" s="6">
        <f t="shared" si="111"/>
        <v>0.37867504228962834</v>
      </c>
    </row>
    <row r="1705" spans="1:13" x14ac:dyDescent="0.2">
      <c r="A1705" s="1" t="s">
        <v>10</v>
      </c>
      <c r="B1705" s="1" t="s">
        <v>110</v>
      </c>
      <c r="C1705" s="5">
        <v>0</v>
      </c>
      <c r="D1705" s="5">
        <v>5.3398000000000003</v>
      </c>
      <c r="E1705" s="6" t="str">
        <f t="shared" si="108"/>
        <v/>
      </c>
      <c r="F1705" s="5">
        <v>15.013059999999999</v>
      </c>
      <c r="G1705" s="5">
        <v>69.357759999999999</v>
      </c>
      <c r="H1705" s="6">
        <f t="shared" si="109"/>
        <v>3.6198283361286778</v>
      </c>
      <c r="I1705" s="5">
        <v>5.3438299999999996</v>
      </c>
      <c r="J1705" s="6">
        <f t="shared" si="110"/>
        <v>11.979035635489902</v>
      </c>
      <c r="K1705" s="5">
        <v>100.38984000000001</v>
      </c>
      <c r="L1705" s="5">
        <v>155.48255</v>
      </c>
      <c r="M1705" s="6">
        <f t="shared" si="111"/>
        <v>0.54878770600690263</v>
      </c>
    </row>
    <row r="1706" spans="1:13" x14ac:dyDescent="0.2">
      <c r="A1706" s="1" t="s">
        <v>11</v>
      </c>
      <c r="B1706" s="1" t="s">
        <v>110</v>
      </c>
      <c r="C1706" s="5">
        <v>0</v>
      </c>
      <c r="D1706" s="5">
        <v>0</v>
      </c>
      <c r="E1706" s="6" t="str">
        <f t="shared" si="108"/>
        <v/>
      </c>
      <c r="F1706" s="5">
        <v>1418.0006699999999</v>
      </c>
      <c r="G1706" s="5">
        <v>1931.44093</v>
      </c>
      <c r="H1706" s="6">
        <f t="shared" si="109"/>
        <v>0.36208745938039666</v>
      </c>
      <c r="I1706" s="5">
        <v>1720.8097399999999</v>
      </c>
      <c r="J1706" s="6">
        <f t="shared" si="110"/>
        <v>0.12240236971229601</v>
      </c>
      <c r="K1706" s="5">
        <v>5937.3167400000002</v>
      </c>
      <c r="L1706" s="5">
        <v>8724.7581200000004</v>
      </c>
      <c r="M1706" s="6">
        <f t="shared" si="111"/>
        <v>0.46947830174207628</v>
      </c>
    </row>
    <row r="1707" spans="1:13" x14ac:dyDescent="0.2">
      <c r="A1707" s="1" t="s">
        <v>12</v>
      </c>
      <c r="B1707" s="1" t="s">
        <v>110</v>
      </c>
      <c r="C1707" s="5">
        <v>0</v>
      </c>
      <c r="D1707" s="5">
        <v>0</v>
      </c>
      <c r="E1707" s="6" t="str">
        <f t="shared" si="108"/>
        <v/>
      </c>
      <c r="F1707" s="5">
        <v>0</v>
      </c>
      <c r="G1707" s="5">
        <v>0</v>
      </c>
      <c r="H1707" s="6" t="str">
        <f t="shared" si="109"/>
        <v/>
      </c>
      <c r="I1707" s="5">
        <v>0</v>
      </c>
      <c r="J1707" s="6" t="str">
        <f t="shared" si="110"/>
        <v/>
      </c>
      <c r="K1707" s="5">
        <v>0</v>
      </c>
      <c r="L1707" s="5">
        <v>0.5</v>
      </c>
      <c r="M1707" s="6" t="str">
        <f t="shared" si="111"/>
        <v/>
      </c>
    </row>
    <row r="1708" spans="1:13" x14ac:dyDescent="0.2">
      <c r="A1708" s="1" t="s">
        <v>13</v>
      </c>
      <c r="B1708" s="1" t="s">
        <v>110</v>
      </c>
      <c r="C1708" s="5">
        <v>0</v>
      </c>
      <c r="D1708" s="5">
        <v>0</v>
      </c>
      <c r="E1708" s="6" t="str">
        <f t="shared" si="108"/>
        <v/>
      </c>
      <c r="F1708" s="5">
        <v>37.499189999999999</v>
      </c>
      <c r="G1708" s="5">
        <v>0</v>
      </c>
      <c r="H1708" s="6">
        <f t="shared" si="109"/>
        <v>-1</v>
      </c>
      <c r="I1708" s="5">
        <v>0.44557999999999998</v>
      </c>
      <c r="J1708" s="6">
        <f t="shared" si="110"/>
        <v>-1</v>
      </c>
      <c r="K1708" s="5">
        <v>39.214190000000002</v>
      </c>
      <c r="L1708" s="5">
        <v>13.75807</v>
      </c>
      <c r="M1708" s="6">
        <f t="shared" si="111"/>
        <v>-0.64915582854063802</v>
      </c>
    </row>
    <row r="1709" spans="1:13" x14ac:dyDescent="0.2">
      <c r="A1709" s="1" t="s">
        <v>15</v>
      </c>
      <c r="B1709" s="1" t="s">
        <v>110</v>
      </c>
      <c r="C1709" s="5">
        <v>0</v>
      </c>
      <c r="D1709" s="5">
        <v>0</v>
      </c>
      <c r="E1709" s="6" t="str">
        <f t="shared" si="108"/>
        <v/>
      </c>
      <c r="F1709" s="5">
        <v>0</v>
      </c>
      <c r="G1709" s="5">
        <v>0</v>
      </c>
      <c r="H1709" s="6" t="str">
        <f t="shared" si="109"/>
        <v/>
      </c>
      <c r="I1709" s="5">
        <v>0</v>
      </c>
      <c r="J1709" s="6" t="str">
        <f t="shared" si="110"/>
        <v/>
      </c>
      <c r="K1709" s="5">
        <v>22.803660000000001</v>
      </c>
      <c r="L1709" s="5">
        <v>0</v>
      </c>
      <c r="M1709" s="6">
        <f t="shared" si="111"/>
        <v>-1</v>
      </c>
    </row>
    <row r="1710" spans="1:13" x14ac:dyDescent="0.2">
      <c r="A1710" s="1" t="s">
        <v>16</v>
      </c>
      <c r="B1710" s="1" t="s">
        <v>110</v>
      </c>
      <c r="C1710" s="5">
        <v>0</v>
      </c>
      <c r="D1710" s="5">
        <v>298.06328999999999</v>
      </c>
      <c r="E1710" s="6" t="str">
        <f t="shared" si="108"/>
        <v/>
      </c>
      <c r="F1710" s="5">
        <v>5087.7288399999998</v>
      </c>
      <c r="G1710" s="5">
        <v>5042.8557700000001</v>
      </c>
      <c r="H1710" s="6">
        <f t="shared" si="109"/>
        <v>-8.8198627346656178E-3</v>
      </c>
      <c r="I1710" s="5">
        <v>5935.3935099999999</v>
      </c>
      <c r="J1710" s="6">
        <f t="shared" si="110"/>
        <v>-0.15037549549094675</v>
      </c>
      <c r="K1710" s="5">
        <v>18195.1073</v>
      </c>
      <c r="L1710" s="5">
        <v>27651.20074</v>
      </c>
      <c r="M1710" s="6">
        <f t="shared" si="111"/>
        <v>0.51970528582703124</v>
      </c>
    </row>
    <row r="1711" spans="1:13" x14ac:dyDescent="0.2">
      <c r="A1711" s="1" t="s">
        <v>17</v>
      </c>
      <c r="B1711" s="1" t="s">
        <v>110</v>
      </c>
      <c r="C1711" s="5">
        <v>0</v>
      </c>
      <c r="D1711" s="5">
        <v>9.8510399999999994</v>
      </c>
      <c r="E1711" s="6" t="str">
        <f t="shared" si="108"/>
        <v/>
      </c>
      <c r="F1711" s="5">
        <v>1033.53683</v>
      </c>
      <c r="G1711" s="5">
        <v>6159.4906600000004</v>
      </c>
      <c r="H1711" s="6">
        <f t="shared" si="109"/>
        <v>4.9596237707368402</v>
      </c>
      <c r="I1711" s="5">
        <v>1851.9515699999999</v>
      </c>
      <c r="J1711" s="6">
        <f t="shared" si="110"/>
        <v>2.3259458615324378</v>
      </c>
      <c r="K1711" s="5">
        <v>15506.474039999999</v>
      </c>
      <c r="L1711" s="5">
        <v>20146.521669999998</v>
      </c>
      <c r="M1711" s="6">
        <f t="shared" si="111"/>
        <v>0.29923292800353463</v>
      </c>
    </row>
    <row r="1712" spans="1:13" x14ac:dyDescent="0.2">
      <c r="A1712" s="1" t="s">
        <v>18</v>
      </c>
      <c r="B1712" s="1" t="s">
        <v>110</v>
      </c>
      <c r="C1712" s="5">
        <v>0</v>
      </c>
      <c r="D1712" s="5">
        <v>0</v>
      </c>
      <c r="E1712" s="6" t="str">
        <f t="shared" si="108"/>
        <v/>
      </c>
      <c r="F1712" s="5">
        <v>111.44356000000001</v>
      </c>
      <c r="G1712" s="5">
        <v>409.8931</v>
      </c>
      <c r="H1712" s="6">
        <f t="shared" si="109"/>
        <v>2.6780330779095713</v>
      </c>
      <c r="I1712" s="5">
        <v>210.31509</v>
      </c>
      <c r="J1712" s="6">
        <f t="shared" si="110"/>
        <v>0.94894764802658726</v>
      </c>
      <c r="K1712" s="5">
        <v>554.55821000000003</v>
      </c>
      <c r="L1712" s="5">
        <v>871.09942999999998</v>
      </c>
      <c r="M1712" s="6">
        <f t="shared" si="111"/>
        <v>0.57079890675498235</v>
      </c>
    </row>
    <row r="1713" spans="1:13" x14ac:dyDescent="0.2">
      <c r="A1713" s="1" t="s">
        <v>19</v>
      </c>
      <c r="B1713" s="1" t="s">
        <v>110</v>
      </c>
      <c r="C1713" s="5">
        <v>0</v>
      </c>
      <c r="D1713" s="5">
        <v>0</v>
      </c>
      <c r="E1713" s="6" t="str">
        <f t="shared" si="108"/>
        <v/>
      </c>
      <c r="F1713" s="5">
        <v>1.40513</v>
      </c>
      <c r="G1713" s="5">
        <v>2.0573199999999998</v>
      </c>
      <c r="H1713" s="6">
        <f t="shared" si="109"/>
        <v>0.46414922462690278</v>
      </c>
      <c r="I1713" s="5">
        <v>6.9290000000000004E-2</v>
      </c>
      <c r="J1713" s="6">
        <f t="shared" si="110"/>
        <v>28.691441766488666</v>
      </c>
      <c r="K1713" s="5">
        <v>79.817030000000003</v>
      </c>
      <c r="L1713" s="5">
        <v>13.498239999999999</v>
      </c>
      <c r="M1713" s="6">
        <f t="shared" si="111"/>
        <v>-0.83088521334356846</v>
      </c>
    </row>
    <row r="1714" spans="1:13" x14ac:dyDescent="0.2">
      <c r="A1714" s="1" t="s">
        <v>20</v>
      </c>
      <c r="B1714" s="1" t="s">
        <v>110</v>
      </c>
      <c r="C1714" s="5">
        <v>0</v>
      </c>
      <c r="D1714" s="5">
        <v>0</v>
      </c>
      <c r="E1714" s="6" t="str">
        <f t="shared" si="108"/>
        <v/>
      </c>
      <c r="F1714" s="5">
        <v>476.09093999999999</v>
      </c>
      <c r="G1714" s="5">
        <v>305.35235999999998</v>
      </c>
      <c r="H1714" s="6">
        <f t="shared" si="109"/>
        <v>-0.35862598015412772</v>
      </c>
      <c r="I1714" s="5">
        <v>791.09294</v>
      </c>
      <c r="J1714" s="6">
        <f t="shared" si="110"/>
        <v>-0.61401202746165329</v>
      </c>
      <c r="K1714" s="5">
        <v>3968.3563300000001</v>
      </c>
      <c r="L1714" s="5">
        <v>2715.3063200000001</v>
      </c>
      <c r="M1714" s="6">
        <f t="shared" si="111"/>
        <v>-0.31576045742847891</v>
      </c>
    </row>
    <row r="1715" spans="1:13" x14ac:dyDescent="0.2">
      <c r="A1715" s="1" t="s">
        <v>22</v>
      </c>
      <c r="B1715" s="1" t="s">
        <v>110</v>
      </c>
      <c r="C1715" s="5">
        <v>0</v>
      </c>
      <c r="D1715" s="5">
        <v>0</v>
      </c>
      <c r="E1715" s="6" t="str">
        <f t="shared" si="108"/>
        <v/>
      </c>
      <c r="F1715" s="5">
        <v>93.055400000000006</v>
      </c>
      <c r="G1715" s="5">
        <v>28.197679999999998</v>
      </c>
      <c r="H1715" s="6">
        <f t="shared" si="109"/>
        <v>-0.69697964868239781</v>
      </c>
      <c r="I1715" s="5">
        <v>100.815</v>
      </c>
      <c r="J1715" s="6">
        <f t="shared" si="110"/>
        <v>-0.72030273272826473</v>
      </c>
      <c r="K1715" s="5">
        <v>439.88598000000002</v>
      </c>
      <c r="L1715" s="5">
        <v>317.51904999999999</v>
      </c>
      <c r="M1715" s="6">
        <f t="shared" si="111"/>
        <v>-0.27817874531941211</v>
      </c>
    </row>
    <row r="1716" spans="1:13" x14ac:dyDescent="0.2">
      <c r="A1716" s="1" t="s">
        <v>23</v>
      </c>
      <c r="B1716" s="1" t="s">
        <v>110</v>
      </c>
      <c r="C1716" s="5">
        <v>0</v>
      </c>
      <c r="D1716" s="5">
        <v>0</v>
      </c>
      <c r="E1716" s="6" t="str">
        <f t="shared" si="108"/>
        <v/>
      </c>
      <c r="F1716" s="5">
        <v>74.338989999999995</v>
      </c>
      <c r="G1716" s="5">
        <v>24.227419999999999</v>
      </c>
      <c r="H1716" s="6">
        <f t="shared" si="109"/>
        <v>-0.67409538386249257</v>
      </c>
      <c r="I1716" s="5">
        <v>70.652559999999994</v>
      </c>
      <c r="J1716" s="6">
        <f t="shared" si="110"/>
        <v>-0.65709069848282919</v>
      </c>
      <c r="K1716" s="5">
        <v>401.38420000000002</v>
      </c>
      <c r="L1716" s="5">
        <v>417.78591</v>
      </c>
      <c r="M1716" s="6">
        <f t="shared" si="111"/>
        <v>4.0862869041681238E-2</v>
      </c>
    </row>
    <row r="1717" spans="1:13" x14ac:dyDescent="0.2">
      <c r="A1717" s="1" t="s">
        <v>24</v>
      </c>
      <c r="B1717" s="1" t="s">
        <v>110</v>
      </c>
      <c r="C1717" s="5">
        <v>0</v>
      </c>
      <c r="D1717" s="5">
        <v>68.891090000000005</v>
      </c>
      <c r="E1717" s="6" t="str">
        <f t="shared" si="108"/>
        <v/>
      </c>
      <c r="F1717" s="5">
        <v>963.86761999999999</v>
      </c>
      <c r="G1717" s="5">
        <v>893.90890999999999</v>
      </c>
      <c r="H1717" s="6">
        <f t="shared" si="109"/>
        <v>-7.2581243054933187E-2</v>
      </c>
      <c r="I1717" s="5">
        <v>1154.4526900000001</v>
      </c>
      <c r="J1717" s="6">
        <f t="shared" si="110"/>
        <v>-0.22568597419093894</v>
      </c>
      <c r="K1717" s="5">
        <v>4063.1100299999998</v>
      </c>
      <c r="L1717" s="5">
        <v>4837.9516100000001</v>
      </c>
      <c r="M1717" s="6">
        <f t="shared" si="111"/>
        <v>0.19070159909009421</v>
      </c>
    </row>
    <row r="1718" spans="1:13" x14ac:dyDescent="0.2">
      <c r="A1718" s="1" t="s">
        <v>25</v>
      </c>
      <c r="B1718" s="1" t="s">
        <v>110</v>
      </c>
      <c r="C1718" s="5">
        <v>0</v>
      </c>
      <c r="D1718" s="5">
        <v>4.6550000000000002</v>
      </c>
      <c r="E1718" s="6" t="str">
        <f t="shared" si="108"/>
        <v/>
      </c>
      <c r="F1718" s="5">
        <v>47.835520000000002</v>
      </c>
      <c r="G1718" s="5">
        <v>159.93200999999999</v>
      </c>
      <c r="H1718" s="6">
        <f t="shared" si="109"/>
        <v>2.3433735015319157</v>
      </c>
      <c r="I1718" s="5">
        <v>37.618160000000003</v>
      </c>
      <c r="J1718" s="6">
        <f t="shared" si="110"/>
        <v>3.2514575407196942</v>
      </c>
      <c r="K1718" s="5">
        <v>273.02264000000002</v>
      </c>
      <c r="L1718" s="5">
        <v>432.74063999999998</v>
      </c>
      <c r="M1718" s="6">
        <f t="shared" si="111"/>
        <v>0.58499910483614093</v>
      </c>
    </row>
    <row r="1719" spans="1:13" x14ac:dyDescent="0.2">
      <c r="A1719" s="1" t="s">
        <v>27</v>
      </c>
      <c r="B1719" s="1" t="s">
        <v>110</v>
      </c>
      <c r="C1719" s="5">
        <v>0</v>
      </c>
      <c r="D1719" s="5">
        <v>0</v>
      </c>
      <c r="E1719" s="6" t="str">
        <f t="shared" si="108"/>
        <v/>
      </c>
      <c r="F1719" s="5">
        <v>0.61082999999999998</v>
      </c>
      <c r="G1719" s="5">
        <v>0</v>
      </c>
      <c r="H1719" s="6">
        <f t="shared" si="109"/>
        <v>-1</v>
      </c>
      <c r="I1719" s="5">
        <v>0</v>
      </c>
      <c r="J1719" s="6" t="str">
        <f t="shared" si="110"/>
        <v/>
      </c>
      <c r="K1719" s="5">
        <v>4.0518799999999997</v>
      </c>
      <c r="L1719" s="5">
        <v>0</v>
      </c>
      <c r="M1719" s="6">
        <f t="shared" si="111"/>
        <v>-1</v>
      </c>
    </row>
    <row r="1720" spans="1:13" x14ac:dyDescent="0.2">
      <c r="A1720" s="1" t="s">
        <v>28</v>
      </c>
      <c r="B1720" s="1" t="s">
        <v>110</v>
      </c>
      <c r="C1720" s="5">
        <v>0</v>
      </c>
      <c r="D1720" s="5">
        <v>26</v>
      </c>
      <c r="E1720" s="6" t="str">
        <f t="shared" si="108"/>
        <v/>
      </c>
      <c r="F1720" s="5">
        <v>438.78440000000001</v>
      </c>
      <c r="G1720" s="5">
        <v>479.8184</v>
      </c>
      <c r="H1720" s="6">
        <f t="shared" si="109"/>
        <v>9.3517454130092048E-2</v>
      </c>
      <c r="I1720" s="5">
        <v>446.89708000000002</v>
      </c>
      <c r="J1720" s="6">
        <f t="shared" si="110"/>
        <v>7.3666446869601332E-2</v>
      </c>
      <c r="K1720" s="5">
        <v>2987.5193899999999</v>
      </c>
      <c r="L1720" s="5">
        <v>2299.4431199999999</v>
      </c>
      <c r="M1720" s="6">
        <f t="shared" si="111"/>
        <v>-0.23031692189284836</v>
      </c>
    </row>
    <row r="1721" spans="1:13" x14ac:dyDescent="0.2">
      <c r="A1721" s="1" t="s">
        <v>29</v>
      </c>
      <c r="B1721" s="1" t="s">
        <v>110</v>
      </c>
      <c r="C1721" s="5">
        <v>0</v>
      </c>
      <c r="D1721" s="5">
        <v>8.4961099999999998</v>
      </c>
      <c r="E1721" s="6" t="str">
        <f t="shared" si="108"/>
        <v/>
      </c>
      <c r="F1721" s="5">
        <v>18.2272</v>
      </c>
      <c r="G1721" s="5">
        <v>56.520609999999998</v>
      </c>
      <c r="H1721" s="6">
        <f t="shared" si="109"/>
        <v>2.1008937192766854</v>
      </c>
      <c r="I1721" s="5">
        <v>35.678139999999999</v>
      </c>
      <c r="J1721" s="6">
        <f t="shared" si="110"/>
        <v>0.58418039729649585</v>
      </c>
      <c r="K1721" s="5">
        <v>95.337329999999994</v>
      </c>
      <c r="L1721" s="5">
        <v>148.41216</v>
      </c>
      <c r="M1721" s="6">
        <f t="shared" si="111"/>
        <v>0.55670564720031512</v>
      </c>
    </row>
    <row r="1722" spans="1:13" x14ac:dyDescent="0.2">
      <c r="A1722" s="1" t="s">
        <v>30</v>
      </c>
      <c r="B1722" s="1" t="s">
        <v>110</v>
      </c>
      <c r="C1722" s="5">
        <v>0</v>
      </c>
      <c r="D1722" s="5">
        <v>182.76245</v>
      </c>
      <c r="E1722" s="6" t="str">
        <f t="shared" si="108"/>
        <v/>
      </c>
      <c r="F1722" s="5">
        <v>4342.6982900000003</v>
      </c>
      <c r="G1722" s="5">
        <v>4441.3952799999997</v>
      </c>
      <c r="H1722" s="6">
        <f t="shared" si="109"/>
        <v>2.2727111903507291E-2</v>
      </c>
      <c r="I1722" s="5">
        <v>5344.0992500000002</v>
      </c>
      <c r="J1722" s="6">
        <f t="shared" si="110"/>
        <v>-0.16891601891562935</v>
      </c>
      <c r="K1722" s="5">
        <v>22052.718410000001</v>
      </c>
      <c r="L1722" s="5">
        <v>23677.368210000001</v>
      </c>
      <c r="M1722" s="6">
        <f t="shared" si="111"/>
        <v>7.3671180568073868E-2</v>
      </c>
    </row>
    <row r="1723" spans="1:13" x14ac:dyDescent="0.2">
      <c r="A1723" s="1" t="s">
        <v>31</v>
      </c>
      <c r="B1723" s="1" t="s">
        <v>110</v>
      </c>
      <c r="C1723" s="5">
        <v>0</v>
      </c>
      <c r="D1723" s="5">
        <v>0</v>
      </c>
      <c r="E1723" s="6" t="str">
        <f t="shared" si="108"/>
        <v/>
      </c>
      <c r="F1723" s="5">
        <v>0</v>
      </c>
      <c r="G1723" s="5">
        <v>0</v>
      </c>
      <c r="H1723" s="6" t="str">
        <f t="shared" si="109"/>
        <v/>
      </c>
      <c r="I1723" s="5">
        <v>26.81427</v>
      </c>
      <c r="J1723" s="6">
        <f t="shared" si="110"/>
        <v>-1</v>
      </c>
      <c r="K1723" s="5">
        <v>0</v>
      </c>
      <c r="L1723" s="5">
        <v>505.01274000000001</v>
      </c>
      <c r="M1723" s="6" t="str">
        <f t="shared" si="111"/>
        <v/>
      </c>
    </row>
    <row r="1724" spans="1:13" x14ac:dyDescent="0.2">
      <c r="A1724" s="1" t="s">
        <v>32</v>
      </c>
      <c r="B1724" s="1" t="s">
        <v>110</v>
      </c>
      <c r="C1724" s="5">
        <v>0</v>
      </c>
      <c r="D1724" s="5">
        <v>0</v>
      </c>
      <c r="E1724" s="6" t="str">
        <f t="shared" si="108"/>
        <v/>
      </c>
      <c r="F1724" s="5">
        <v>0</v>
      </c>
      <c r="G1724" s="5">
        <v>0.44685999999999998</v>
      </c>
      <c r="H1724" s="6" t="str">
        <f t="shared" si="109"/>
        <v/>
      </c>
      <c r="I1724" s="5">
        <v>3.7800199999999999</v>
      </c>
      <c r="J1724" s="6">
        <f t="shared" si="110"/>
        <v>-0.88178369426616787</v>
      </c>
      <c r="K1724" s="5">
        <v>0</v>
      </c>
      <c r="L1724" s="5">
        <v>4.2268800000000004</v>
      </c>
      <c r="M1724" s="6" t="str">
        <f t="shared" si="111"/>
        <v/>
      </c>
    </row>
    <row r="1725" spans="1:13" x14ac:dyDescent="0.2">
      <c r="A1725" s="2" t="s">
        <v>33</v>
      </c>
      <c r="B1725" s="2" t="s">
        <v>110</v>
      </c>
      <c r="C1725" s="7">
        <v>0</v>
      </c>
      <c r="D1725" s="7">
        <v>638.44844000000001</v>
      </c>
      <c r="E1725" s="8" t="str">
        <f t="shared" si="108"/>
        <v/>
      </c>
      <c r="F1725" s="7">
        <v>15389.91973</v>
      </c>
      <c r="G1725" s="7">
        <v>22338.022779999999</v>
      </c>
      <c r="H1725" s="8">
        <f t="shared" si="109"/>
        <v>0.45147103895908369</v>
      </c>
      <c r="I1725" s="7">
        <v>19303.865849999998</v>
      </c>
      <c r="J1725" s="8">
        <f t="shared" si="110"/>
        <v>0.15717872024064028</v>
      </c>
      <c r="K1725" s="7">
        <v>80812.678279999993</v>
      </c>
      <c r="L1725" s="7">
        <v>101031.72559</v>
      </c>
      <c r="M1725" s="8">
        <f t="shared" si="111"/>
        <v>0.25019647585425897</v>
      </c>
    </row>
    <row r="1726" spans="1:13" x14ac:dyDescent="0.2">
      <c r="A1726" s="1" t="s">
        <v>7</v>
      </c>
      <c r="B1726" s="1" t="s">
        <v>111</v>
      </c>
      <c r="C1726" s="5">
        <v>0</v>
      </c>
      <c r="D1726" s="5">
        <v>0</v>
      </c>
      <c r="E1726" s="6" t="str">
        <f t="shared" si="108"/>
        <v/>
      </c>
      <c r="F1726" s="5">
        <v>59.48518</v>
      </c>
      <c r="G1726" s="5">
        <v>242.52323999999999</v>
      </c>
      <c r="H1726" s="6">
        <f t="shared" si="109"/>
        <v>3.0770363307297712</v>
      </c>
      <c r="I1726" s="5">
        <v>210.27444</v>
      </c>
      <c r="J1726" s="6">
        <f t="shared" si="110"/>
        <v>0.15336528776393354</v>
      </c>
      <c r="K1726" s="5">
        <v>687.27557999999999</v>
      </c>
      <c r="L1726" s="5">
        <v>1411.1597200000001</v>
      </c>
      <c r="M1726" s="6">
        <f t="shared" si="111"/>
        <v>1.0532662021834098</v>
      </c>
    </row>
    <row r="1727" spans="1:13" x14ac:dyDescent="0.2">
      <c r="A1727" s="1" t="s">
        <v>9</v>
      </c>
      <c r="B1727" s="1" t="s">
        <v>111</v>
      </c>
      <c r="C1727" s="5">
        <v>0</v>
      </c>
      <c r="D1727" s="5">
        <v>0</v>
      </c>
      <c r="E1727" s="6" t="str">
        <f t="shared" si="108"/>
        <v/>
      </c>
      <c r="F1727" s="5">
        <v>246.38854000000001</v>
      </c>
      <c r="G1727" s="5">
        <v>366.80072999999999</v>
      </c>
      <c r="H1727" s="6">
        <f t="shared" si="109"/>
        <v>0.48870856574741661</v>
      </c>
      <c r="I1727" s="5">
        <v>151.43116000000001</v>
      </c>
      <c r="J1727" s="6">
        <f t="shared" si="110"/>
        <v>1.4222275653174683</v>
      </c>
      <c r="K1727" s="5">
        <v>911.14256999999998</v>
      </c>
      <c r="L1727" s="5">
        <v>885.04268999999999</v>
      </c>
      <c r="M1727" s="6">
        <f t="shared" si="111"/>
        <v>-2.8645220692520179E-2</v>
      </c>
    </row>
    <row r="1728" spans="1:13" x14ac:dyDescent="0.2">
      <c r="A1728" s="1" t="s">
        <v>10</v>
      </c>
      <c r="B1728" s="1" t="s">
        <v>111</v>
      </c>
      <c r="C1728" s="5">
        <v>0</v>
      </c>
      <c r="D1728" s="5">
        <v>226.05412999999999</v>
      </c>
      <c r="E1728" s="6" t="str">
        <f t="shared" si="108"/>
        <v/>
      </c>
      <c r="F1728" s="5">
        <v>270.11491000000001</v>
      </c>
      <c r="G1728" s="5">
        <v>414.25434999999999</v>
      </c>
      <c r="H1728" s="6">
        <f t="shared" si="109"/>
        <v>0.53362267192136859</v>
      </c>
      <c r="I1728" s="5">
        <v>213.44257999999999</v>
      </c>
      <c r="J1728" s="6">
        <f t="shared" si="110"/>
        <v>0.94082338210117222</v>
      </c>
      <c r="K1728" s="5">
        <v>813.86077999999998</v>
      </c>
      <c r="L1728" s="5">
        <v>1178.2227499999999</v>
      </c>
      <c r="M1728" s="6">
        <f t="shared" si="111"/>
        <v>0.44769569802835307</v>
      </c>
    </row>
    <row r="1729" spans="1:13" x14ac:dyDescent="0.2">
      <c r="A1729" s="1" t="s">
        <v>11</v>
      </c>
      <c r="B1729" s="1" t="s">
        <v>111</v>
      </c>
      <c r="C1729" s="5">
        <v>0</v>
      </c>
      <c r="D1729" s="5">
        <v>0</v>
      </c>
      <c r="E1729" s="6" t="str">
        <f t="shared" si="108"/>
        <v/>
      </c>
      <c r="F1729" s="5">
        <v>22.303170000000001</v>
      </c>
      <c r="G1729" s="5">
        <v>151.16867999999999</v>
      </c>
      <c r="H1729" s="6">
        <f t="shared" si="109"/>
        <v>5.7779010786359066</v>
      </c>
      <c r="I1729" s="5">
        <v>256.71593000000001</v>
      </c>
      <c r="J1729" s="6">
        <f t="shared" si="110"/>
        <v>-0.41114413897104096</v>
      </c>
      <c r="K1729" s="5">
        <v>46.464190000000002</v>
      </c>
      <c r="L1729" s="5">
        <v>565.78926999999999</v>
      </c>
      <c r="M1729" s="6">
        <f t="shared" si="111"/>
        <v>11.176888696434823</v>
      </c>
    </row>
    <row r="1730" spans="1:13" x14ac:dyDescent="0.2">
      <c r="A1730" s="1" t="s">
        <v>12</v>
      </c>
      <c r="B1730" s="1" t="s">
        <v>111</v>
      </c>
      <c r="C1730" s="5">
        <v>0</v>
      </c>
      <c r="D1730" s="5">
        <v>0</v>
      </c>
      <c r="E1730" s="6" t="str">
        <f t="shared" si="108"/>
        <v/>
      </c>
      <c r="F1730" s="5">
        <v>5.5366600000000004</v>
      </c>
      <c r="G1730" s="5">
        <v>3.4069799999999999</v>
      </c>
      <c r="H1730" s="6">
        <f t="shared" si="109"/>
        <v>-0.38465067387197338</v>
      </c>
      <c r="I1730" s="5">
        <v>0.40582000000000001</v>
      </c>
      <c r="J1730" s="6">
        <f t="shared" si="110"/>
        <v>7.3952984081612527</v>
      </c>
      <c r="K1730" s="5">
        <v>22.34564</v>
      </c>
      <c r="L1730" s="5">
        <v>7.60893</v>
      </c>
      <c r="M1730" s="6">
        <f t="shared" si="111"/>
        <v>-0.65948927844537009</v>
      </c>
    </row>
    <row r="1731" spans="1:13" x14ac:dyDescent="0.2">
      <c r="A1731" s="1" t="s">
        <v>13</v>
      </c>
      <c r="B1731" s="1" t="s">
        <v>111</v>
      </c>
      <c r="C1731" s="5">
        <v>0</v>
      </c>
      <c r="D1731" s="5">
        <v>0</v>
      </c>
      <c r="E1731" s="6" t="str">
        <f t="shared" si="108"/>
        <v/>
      </c>
      <c r="F1731" s="5">
        <v>55.419759999999997</v>
      </c>
      <c r="G1731" s="5">
        <v>64.447850000000003</v>
      </c>
      <c r="H1731" s="6">
        <f t="shared" si="109"/>
        <v>0.1629038090385091</v>
      </c>
      <c r="I1731" s="5">
        <v>63.205190000000002</v>
      </c>
      <c r="J1731" s="6">
        <f t="shared" si="110"/>
        <v>1.9660727228254515E-2</v>
      </c>
      <c r="K1731" s="5">
        <v>433.75040000000001</v>
      </c>
      <c r="L1731" s="5">
        <v>324.96861999999999</v>
      </c>
      <c r="M1731" s="6">
        <f t="shared" si="111"/>
        <v>-0.25079349782732197</v>
      </c>
    </row>
    <row r="1732" spans="1:13" x14ac:dyDescent="0.2">
      <c r="A1732" s="1" t="s">
        <v>14</v>
      </c>
      <c r="B1732" s="1" t="s">
        <v>111</v>
      </c>
      <c r="C1732" s="5">
        <v>0</v>
      </c>
      <c r="D1732" s="5">
        <v>0</v>
      </c>
      <c r="E1732" s="6" t="str">
        <f t="shared" si="108"/>
        <v/>
      </c>
      <c r="F1732" s="5">
        <v>4.3659999999999997</v>
      </c>
      <c r="G1732" s="5">
        <v>0</v>
      </c>
      <c r="H1732" s="6">
        <f t="shared" si="109"/>
        <v>-1</v>
      </c>
      <c r="I1732" s="5">
        <v>0</v>
      </c>
      <c r="J1732" s="6" t="str">
        <f t="shared" si="110"/>
        <v/>
      </c>
      <c r="K1732" s="5">
        <v>10.782</v>
      </c>
      <c r="L1732" s="5">
        <v>193.07005000000001</v>
      </c>
      <c r="M1732" s="6">
        <f t="shared" si="111"/>
        <v>16.906700983120015</v>
      </c>
    </row>
    <row r="1733" spans="1:13" x14ac:dyDescent="0.2">
      <c r="A1733" s="1" t="s">
        <v>16</v>
      </c>
      <c r="B1733" s="1" t="s">
        <v>111</v>
      </c>
      <c r="C1733" s="5">
        <v>0</v>
      </c>
      <c r="D1733" s="5">
        <v>0</v>
      </c>
      <c r="E1733" s="6" t="str">
        <f t="shared" si="108"/>
        <v/>
      </c>
      <c r="F1733" s="5">
        <v>1.40323</v>
      </c>
      <c r="G1733" s="5">
        <v>5.1269299999999998</v>
      </c>
      <c r="H1733" s="6">
        <f t="shared" si="109"/>
        <v>2.6536633338796918</v>
      </c>
      <c r="I1733" s="5">
        <v>0</v>
      </c>
      <c r="J1733" s="6" t="str">
        <f t="shared" si="110"/>
        <v/>
      </c>
      <c r="K1733" s="5">
        <v>29.34789</v>
      </c>
      <c r="L1733" s="5">
        <v>15.603569999999999</v>
      </c>
      <c r="M1733" s="6">
        <f t="shared" si="111"/>
        <v>-0.46832395787226955</v>
      </c>
    </row>
    <row r="1734" spans="1:13" x14ac:dyDescent="0.2">
      <c r="A1734" s="1" t="s">
        <v>17</v>
      </c>
      <c r="B1734" s="1" t="s">
        <v>111</v>
      </c>
      <c r="C1734" s="5">
        <v>0</v>
      </c>
      <c r="D1734" s="5">
        <v>0</v>
      </c>
      <c r="E1734" s="6" t="str">
        <f t="shared" si="108"/>
        <v/>
      </c>
      <c r="F1734" s="5">
        <v>142.42328000000001</v>
      </c>
      <c r="G1734" s="5">
        <v>834.19343000000003</v>
      </c>
      <c r="H1734" s="6">
        <f t="shared" si="109"/>
        <v>4.8571423857111</v>
      </c>
      <c r="I1734" s="5">
        <v>438.05813999999998</v>
      </c>
      <c r="J1734" s="6">
        <f t="shared" si="110"/>
        <v>0.9042984339932596</v>
      </c>
      <c r="K1734" s="5">
        <v>678.98923000000002</v>
      </c>
      <c r="L1734" s="5">
        <v>2128.38888</v>
      </c>
      <c r="M1734" s="6">
        <f t="shared" si="111"/>
        <v>2.1346430634842322</v>
      </c>
    </row>
    <row r="1735" spans="1:13" x14ac:dyDescent="0.2">
      <c r="A1735" s="1" t="s">
        <v>18</v>
      </c>
      <c r="B1735" s="1" t="s">
        <v>111</v>
      </c>
      <c r="C1735" s="5">
        <v>0</v>
      </c>
      <c r="D1735" s="5">
        <v>0</v>
      </c>
      <c r="E1735" s="6" t="str">
        <f t="shared" si="108"/>
        <v/>
      </c>
      <c r="F1735" s="5">
        <v>32.31718</v>
      </c>
      <c r="G1735" s="5">
        <v>13.712160000000001</v>
      </c>
      <c r="H1735" s="6">
        <f t="shared" si="109"/>
        <v>-0.57570060258970612</v>
      </c>
      <c r="I1735" s="5">
        <v>0</v>
      </c>
      <c r="J1735" s="6" t="str">
        <f t="shared" si="110"/>
        <v/>
      </c>
      <c r="K1735" s="5">
        <v>49.839579999999998</v>
      </c>
      <c r="L1735" s="5">
        <v>344.53390000000002</v>
      </c>
      <c r="M1735" s="6">
        <f t="shared" si="111"/>
        <v>5.9128572110760169</v>
      </c>
    </row>
    <row r="1736" spans="1:13" x14ac:dyDescent="0.2">
      <c r="A1736" s="1" t="s">
        <v>19</v>
      </c>
      <c r="B1736" s="1" t="s">
        <v>111</v>
      </c>
      <c r="C1736" s="5">
        <v>0</v>
      </c>
      <c r="D1736" s="5">
        <v>0</v>
      </c>
      <c r="E1736" s="6" t="str">
        <f t="shared" si="108"/>
        <v/>
      </c>
      <c r="F1736" s="5">
        <v>89.872349999999997</v>
      </c>
      <c r="G1736" s="5">
        <v>35.804459999999999</v>
      </c>
      <c r="H1736" s="6">
        <f t="shared" si="109"/>
        <v>-0.60160761346509806</v>
      </c>
      <c r="I1736" s="5">
        <v>69.62303</v>
      </c>
      <c r="J1736" s="6">
        <f t="shared" si="110"/>
        <v>-0.48573826792657548</v>
      </c>
      <c r="K1736" s="5">
        <v>238.48491999999999</v>
      </c>
      <c r="L1736" s="5">
        <v>149.50996000000001</v>
      </c>
      <c r="M1736" s="6">
        <f t="shared" si="111"/>
        <v>-0.37308421849062823</v>
      </c>
    </row>
    <row r="1737" spans="1:13" x14ac:dyDescent="0.2">
      <c r="A1737" s="1" t="s">
        <v>20</v>
      </c>
      <c r="B1737" s="1" t="s">
        <v>111</v>
      </c>
      <c r="C1737" s="5">
        <v>0</v>
      </c>
      <c r="D1737" s="5">
        <v>0</v>
      </c>
      <c r="E1737" s="6" t="str">
        <f t="shared" si="108"/>
        <v/>
      </c>
      <c r="F1737" s="5">
        <v>621.61883999999998</v>
      </c>
      <c r="G1737" s="5">
        <v>318.17475000000002</v>
      </c>
      <c r="H1737" s="6">
        <f t="shared" si="109"/>
        <v>-0.48815137263214214</v>
      </c>
      <c r="I1737" s="5">
        <v>209.86422999999999</v>
      </c>
      <c r="J1737" s="6">
        <f t="shared" si="110"/>
        <v>0.51609805063016223</v>
      </c>
      <c r="K1737" s="5">
        <v>4807.5724799999998</v>
      </c>
      <c r="L1737" s="5">
        <v>1061.4698100000001</v>
      </c>
      <c r="M1737" s="6">
        <f t="shared" si="111"/>
        <v>-0.77920877648421849</v>
      </c>
    </row>
    <row r="1738" spans="1:13" x14ac:dyDescent="0.2">
      <c r="A1738" s="1" t="s">
        <v>21</v>
      </c>
      <c r="B1738" s="1" t="s">
        <v>111</v>
      </c>
      <c r="C1738" s="5">
        <v>0</v>
      </c>
      <c r="D1738" s="5">
        <v>0</v>
      </c>
      <c r="E1738" s="6" t="str">
        <f t="shared" si="108"/>
        <v/>
      </c>
      <c r="F1738" s="5">
        <v>1.2949999999999999</v>
      </c>
      <c r="G1738" s="5">
        <v>0</v>
      </c>
      <c r="H1738" s="6">
        <f t="shared" si="109"/>
        <v>-1</v>
      </c>
      <c r="I1738" s="5">
        <v>0</v>
      </c>
      <c r="J1738" s="6" t="str">
        <f t="shared" si="110"/>
        <v/>
      </c>
      <c r="K1738" s="5">
        <v>12.50075</v>
      </c>
      <c r="L1738" s="5">
        <v>2.4700000000000002</v>
      </c>
      <c r="M1738" s="6">
        <f t="shared" si="111"/>
        <v>-0.80241185528868264</v>
      </c>
    </row>
    <row r="1739" spans="1:13" x14ac:dyDescent="0.2">
      <c r="A1739" s="1" t="s">
        <v>22</v>
      </c>
      <c r="B1739" s="1" t="s">
        <v>111</v>
      </c>
      <c r="C1739" s="5">
        <v>0</v>
      </c>
      <c r="D1739" s="5">
        <v>0</v>
      </c>
      <c r="E1739" s="6" t="str">
        <f t="shared" si="108"/>
        <v/>
      </c>
      <c r="F1739" s="5">
        <v>5.2364100000000002</v>
      </c>
      <c r="G1739" s="5">
        <v>9.3864999999999998</v>
      </c>
      <c r="H1739" s="6">
        <f t="shared" si="109"/>
        <v>0.79254489239765391</v>
      </c>
      <c r="I1739" s="5">
        <v>100.43728</v>
      </c>
      <c r="J1739" s="6">
        <f t="shared" si="110"/>
        <v>-0.90654366585793644</v>
      </c>
      <c r="K1739" s="5">
        <v>33.695129999999999</v>
      </c>
      <c r="L1739" s="5">
        <v>120.40621</v>
      </c>
      <c r="M1739" s="6">
        <f t="shared" si="111"/>
        <v>2.5734009632846053</v>
      </c>
    </row>
    <row r="1740" spans="1:13" x14ac:dyDescent="0.2">
      <c r="A1740" s="1" t="s">
        <v>23</v>
      </c>
      <c r="B1740" s="1" t="s">
        <v>111</v>
      </c>
      <c r="C1740" s="5">
        <v>0</v>
      </c>
      <c r="D1740" s="5">
        <v>0</v>
      </c>
      <c r="E1740" s="6" t="str">
        <f t="shared" si="108"/>
        <v/>
      </c>
      <c r="F1740" s="5">
        <v>178.50344000000001</v>
      </c>
      <c r="G1740" s="5">
        <v>371.47822000000002</v>
      </c>
      <c r="H1740" s="6">
        <f t="shared" si="109"/>
        <v>1.0810703704085478</v>
      </c>
      <c r="I1740" s="5">
        <v>500.95429999999999</v>
      </c>
      <c r="J1740" s="6">
        <f t="shared" si="110"/>
        <v>-0.25845886540947938</v>
      </c>
      <c r="K1740" s="5">
        <v>424.30495999999999</v>
      </c>
      <c r="L1740" s="5">
        <v>1117.80737</v>
      </c>
      <c r="M1740" s="6">
        <f t="shared" si="111"/>
        <v>1.6344433258569495</v>
      </c>
    </row>
    <row r="1741" spans="1:13" x14ac:dyDescent="0.2">
      <c r="A1741" s="1" t="s">
        <v>24</v>
      </c>
      <c r="B1741" s="1" t="s">
        <v>111</v>
      </c>
      <c r="C1741" s="5">
        <v>0</v>
      </c>
      <c r="D1741" s="5">
        <v>0</v>
      </c>
      <c r="E1741" s="6" t="str">
        <f t="shared" ref="E1741:E1802" si="112">IF(C1741=0,"",(D1741/C1741-1))</f>
        <v/>
      </c>
      <c r="F1741" s="5">
        <v>25.017499999999998</v>
      </c>
      <c r="G1741" s="5">
        <v>18.96444</v>
      </c>
      <c r="H1741" s="6">
        <f t="shared" ref="H1741:H1802" si="113">IF(F1741=0,"",(G1741/F1741-1))</f>
        <v>-0.24195303287698611</v>
      </c>
      <c r="I1741" s="5">
        <v>26.488130000000002</v>
      </c>
      <c r="J1741" s="6">
        <f t="shared" ref="J1741:J1802" si="114">IF(I1741=0,"",(G1741/I1741-1))</f>
        <v>-0.28404005869799043</v>
      </c>
      <c r="K1741" s="5">
        <v>134.02209999999999</v>
      </c>
      <c r="L1741" s="5">
        <v>66.725719999999995</v>
      </c>
      <c r="M1741" s="6">
        <f t="shared" ref="M1741:M1802" si="115">IF(K1741=0,"",(L1741/K1741-1))</f>
        <v>-0.50212897723584393</v>
      </c>
    </row>
    <row r="1742" spans="1:13" x14ac:dyDescent="0.2">
      <c r="A1742" s="1" t="s">
        <v>25</v>
      </c>
      <c r="B1742" s="1" t="s">
        <v>111</v>
      </c>
      <c r="C1742" s="5">
        <v>0</v>
      </c>
      <c r="D1742" s="5">
        <v>0</v>
      </c>
      <c r="E1742" s="6" t="str">
        <f t="shared" si="112"/>
        <v/>
      </c>
      <c r="F1742" s="5">
        <v>170.18116000000001</v>
      </c>
      <c r="G1742" s="5">
        <v>235.83357000000001</v>
      </c>
      <c r="H1742" s="6">
        <f t="shared" si="113"/>
        <v>0.385779542224298</v>
      </c>
      <c r="I1742" s="5">
        <v>287.54577</v>
      </c>
      <c r="J1742" s="6">
        <f t="shared" si="114"/>
        <v>-0.1798398912284469</v>
      </c>
      <c r="K1742" s="5">
        <v>1715.5006699999999</v>
      </c>
      <c r="L1742" s="5">
        <v>964.23433999999997</v>
      </c>
      <c r="M1742" s="6">
        <f t="shared" si="115"/>
        <v>-0.43792832211484944</v>
      </c>
    </row>
    <row r="1743" spans="1:13" x14ac:dyDescent="0.2">
      <c r="A1743" s="1" t="s">
        <v>26</v>
      </c>
      <c r="B1743" s="1" t="s">
        <v>111</v>
      </c>
      <c r="C1743" s="5">
        <v>0</v>
      </c>
      <c r="D1743" s="5">
        <v>0</v>
      </c>
      <c r="E1743" s="6" t="str">
        <f t="shared" si="112"/>
        <v/>
      </c>
      <c r="F1743" s="5">
        <v>0</v>
      </c>
      <c r="G1743" s="5">
        <v>6.6100000000000004E-3</v>
      </c>
      <c r="H1743" s="6" t="str">
        <f t="shared" si="113"/>
        <v/>
      </c>
      <c r="I1743" s="5">
        <v>0</v>
      </c>
      <c r="J1743" s="6" t="str">
        <f t="shared" si="114"/>
        <v/>
      </c>
      <c r="K1743" s="5">
        <v>0.35521999999999998</v>
      </c>
      <c r="L1743" s="5">
        <v>6.6100000000000004E-3</v>
      </c>
      <c r="M1743" s="6">
        <f t="shared" si="115"/>
        <v>-0.98139181352401328</v>
      </c>
    </row>
    <row r="1744" spans="1:13" x14ac:dyDescent="0.2">
      <c r="A1744" s="1" t="s">
        <v>27</v>
      </c>
      <c r="B1744" s="1" t="s">
        <v>111</v>
      </c>
      <c r="C1744" s="5">
        <v>0</v>
      </c>
      <c r="D1744" s="5">
        <v>0</v>
      </c>
      <c r="E1744" s="6" t="str">
        <f t="shared" si="112"/>
        <v/>
      </c>
      <c r="F1744" s="5">
        <v>61.105539999999998</v>
      </c>
      <c r="G1744" s="5">
        <v>90.849490000000003</v>
      </c>
      <c r="H1744" s="6">
        <f t="shared" si="113"/>
        <v>0.48676355695408313</v>
      </c>
      <c r="I1744" s="5">
        <v>13.53247</v>
      </c>
      <c r="J1744" s="6">
        <f t="shared" si="114"/>
        <v>5.7134447739400125</v>
      </c>
      <c r="K1744" s="5">
        <v>125.67427000000001</v>
      </c>
      <c r="L1744" s="5">
        <v>536.53643</v>
      </c>
      <c r="M1744" s="6">
        <f t="shared" si="115"/>
        <v>3.2692623557709943</v>
      </c>
    </row>
    <row r="1745" spans="1:13" x14ac:dyDescent="0.2">
      <c r="A1745" s="1" t="s">
        <v>28</v>
      </c>
      <c r="B1745" s="1" t="s">
        <v>111</v>
      </c>
      <c r="C1745" s="5">
        <v>0</v>
      </c>
      <c r="D1745" s="5">
        <v>0</v>
      </c>
      <c r="E1745" s="6" t="str">
        <f t="shared" si="112"/>
        <v/>
      </c>
      <c r="F1745" s="5">
        <v>15.842499999999999</v>
      </c>
      <c r="G1745" s="5">
        <v>0</v>
      </c>
      <c r="H1745" s="6">
        <f t="shared" si="113"/>
        <v>-1</v>
      </c>
      <c r="I1745" s="5">
        <v>0</v>
      </c>
      <c r="J1745" s="6" t="str">
        <f t="shared" si="114"/>
        <v/>
      </c>
      <c r="K1745" s="5">
        <v>119.06674</v>
      </c>
      <c r="L1745" s="5">
        <v>17.824999999999999</v>
      </c>
      <c r="M1745" s="6">
        <f t="shared" si="115"/>
        <v>-0.85029404517164076</v>
      </c>
    </row>
    <row r="1746" spans="1:13" x14ac:dyDescent="0.2">
      <c r="A1746" s="1" t="s">
        <v>29</v>
      </c>
      <c r="B1746" s="1" t="s">
        <v>111</v>
      </c>
      <c r="C1746" s="5">
        <v>0</v>
      </c>
      <c r="D1746" s="5">
        <v>0</v>
      </c>
      <c r="E1746" s="6" t="str">
        <f t="shared" si="112"/>
        <v/>
      </c>
      <c r="F1746" s="5">
        <v>0</v>
      </c>
      <c r="G1746" s="5">
        <v>0</v>
      </c>
      <c r="H1746" s="6" t="str">
        <f t="shared" si="113"/>
        <v/>
      </c>
      <c r="I1746" s="5">
        <v>0</v>
      </c>
      <c r="J1746" s="6" t="str">
        <f t="shared" si="114"/>
        <v/>
      </c>
      <c r="K1746" s="5">
        <v>0.27018999999999999</v>
      </c>
      <c r="L1746" s="5">
        <v>0</v>
      </c>
      <c r="M1746" s="6">
        <f t="shared" si="115"/>
        <v>-1</v>
      </c>
    </row>
    <row r="1747" spans="1:13" x14ac:dyDescent="0.2">
      <c r="A1747" s="1" t="s">
        <v>30</v>
      </c>
      <c r="B1747" s="1" t="s">
        <v>111</v>
      </c>
      <c r="C1747" s="5">
        <v>0</v>
      </c>
      <c r="D1747" s="5">
        <v>0</v>
      </c>
      <c r="E1747" s="6" t="str">
        <f t="shared" si="112"/>
        <v/>
      </c>
      <c r="F1747" s="5">
        <v>283.22019999999998</v>
      </c>
      <c r="G1747" s="5">
        <v>342.77629999999999</v>
      </c>
      <c r="H1747" s="6">
        <f t="shared" si="113"/>
        <v>0.21028196435141289</v>
      </c>
      <c r="I1747" s="5">
        <v>55.13138</v>
      </c>
      <c r="J1747" s="6">
        <f t="shared" si="114"/>
        <v>5.2174445841914352</v>
      </c>
      <c r="K1747" s="5">
        <v>961.43361000000004</v>
      </c>
      <c r="L1747" s="5">
        <v>652.14170999999999</v>
      </c>
      <c r="M1747" s="6">
        <f t="shared" si="115"/>
        <v>-0.32169865582294344</v>
      </c>
    </row>
    <row r="1748" spans="1:13" x14ac:dyDescent="0.2">
      <c r="A1748" s="1" t="s">
        <v>32</v>
      </c>
      <c r="B1748" s="1" t="s">
        <v>111</v>
      </c>
      <c r="C1748" s="5">
        <v>0</v>
      </c>
      <c r="D1748" s="5">
        <v>0</v>
      </c>
      <c r="E1748" s="6" t="str">
        <f t="shared" si="112"/>
        <v/>
      </c>
      <c r="F1748" s="5">
        <v>0</v>
      </c>
      <c r="G1748" s="5">
        <v>0</v>
      </c>
      <c r="H1748" s="6" t="str">
        <f t="shared" si="113"/>
        <v/>
      </c>
      <c r="I1748" s="5">
        <v>0</v>
      </c>
      <c r="J1748" s="6" t="str">
        <f t="shared" si="114"/>
        <v/>
      </c>
      <c r="K1748" s="5">
        <v>0</v>
      </c>
      <c r="L1748" s="5">
        <v>0</v>
      </c>
      <c r="M1748" s="6" t="str">
        <f t="shared" si="115"/>
        <v/>
      </c>
    </row>
    <row r="1749" spans="1:13" x14ac:dyDescent="0.2">
      <c r="A1749" s="2" t="s">
        <v>33</v>
      </c>
      <c r="B1749" s="2" t="s">
        <v>111</v>
      </c>
      <c r="C1749" s="7">
        <v>0</v>
      </c>
      <c r="D1749" s="7">
        <v>226.05412999999999</v>
      </c>
      <c r="E1749" s="8" t="str">
        <f t="shared" si="112"/>
        <v/>
      </c>
      <c r="F1749" s="7">
        <v>2291.65085</v>
      </c>
      <c r="G1749" s="7">
        <v>3767.54421</v>
      </c>
      <c r="H1749" s="8">
        <f t="shared" si="113"/>
        <v>0.64403063843691544</v>
      </c>
      <c r="I1749" s="7">
        <v>2597.1098499999998</v>
      </c>
      <c r="J1749" s="8">
        <f t="shared" si="114"/>
        <v>0.45066802237879933</v>
      </c>
      <c r="K1749" s="7">
        <v>12261.33338</v>
      </c>
      <c r="L1749" s="7">
        <v>12176.714459999999</v>
      </c>
      <c r="M1749" s="8">
        <f t="shared" si="115"/>
        <v>-6.9012820528986385E-3</v>
      </c>
    </row>
    <row r="1750" spans="1:13" x14ac:dyDescent="0.2">
      <c r="A1750" s="1" t="s">
        <v>7</v>
      </c>
      <c r="B1750" s="1" t="s">
        <v>112</v>
      </c>
      <c r="C1750" s="5">
        <v>0</v>
      </c>
      <c r="D1750" s="5">
        <v>0</v>
      </c>
      <c r="E1750" s="6" t="str">
        <f t="shared" si="112"/>
        <v/>
      </c>
      <c r="F1750" s="5">
        <v>30.244070000000001</v>
      </c>
      <c r="G1750" s="5">
        <v>0.68445</v>
      </c>
      <c r="H1750" s="6">
        <f t="shared" si="113"/>
        <v>-0.97736911731787424</v>
      </c>
      <c r="I1750" s="5">
        <v>20.75902</v>
      </c>
      <c r="J1750" s="6">
        <f t="shared" si="114"/>
        <v>-0.96702879037642431</v>
      </c>
      <c r="K1750" s="5">
        <v>118.36341</v>
      </c>
      <c r="L1750" s="5">
        <v>32.119860000000003</v>
      </c>
      <c r="M1750" s="6">
        <f t="shared" si="115"/>
        <v>-0.72863353632680905</v>
      </c>
    </row>
    <row r="1751" spans="1:13" x14ac:dyDescent="0.2">
      <c r="A1751" s="1" t="s">
        <v>9</v>
      </c>
      <c r="B1751" s="1" t="s">
        <v>112</v>
      </c>
      <c r="C1751" s="5">
        <v>0</v>
      </c>
      <c r="D1751" s="5">
        <v>0</v>
      </c>
      <c r="E1751" s="6" t="str">
        <f t="shared" si="112"/>
        <v/>
      </c>
      <c r="F1751" s="5">
        <v>13.381</v>
      </c>
      <c r="G1751" s="5">
        <v>0</v>
      </c>
      <c r="H1751" s="6">
        <f t="shared" si="113"/>
        <v>-1</v>
      </c>
      <c r="I1751" s="5">
        <v>7.7694299999999998</v>
      </c>
      <c r="J1751" s="6">
        <f t="shared" si="114"/>
        <v>-1</v>
      </c>
      <c r="K1751" s="5">
        <v>105.57828000000001</v>
      </c>
      <c r="L1751" s="5">
        <v>48.27308</v>
      </c>
      <c r="M1751" s="6">
        <f t="shared" si="115"/>
        <v>-0.54277451763752926</v>
      </c>
    </row>
    <row r="1752" spans="1:13" x14ac:dyDescent="0.2">
      <c r="A1752" s="1" t="s">
        <v>10</v>
      </c>
      <c r="B1752" s="1" t="s">
        <v>112</v>
      </c>
      <c r="C1752" s="5">
        <v>0</v>
      </c>
      <c r="D1752" s="5">
        <v>44.084000000000003</v>
      </c>
      <c r="E1752" s="6" t="str">
        <f t="shared" si="112"/>
        <v/>
      </c>
      <c r="F1752" s="5">
        <v>162.38467</v>
      </c>
      <c r="G1752" s="5">
        <v>137.04515000000001</v>
      </c>
      <c r="H1752" s="6">
        <f t="shared" si="113"/>
        <v>-0.15604625732219668</v>
      </c>
      <c r="I1752" s="5">
        <v>118.55337</v>
      </c>
      <c r="J1752" s="6">
        <f t="shared" si="114"/>
        <v>0.15597852680189517</v>
      </c>
      <c r="K1752" s="5">
        <v>501.58255000000003</v>
      </c>
      <c r="L1752" s="5">
        <v>435.85708</v>
      </c>
      <c r="M1752" s="6">
        <f t="shared" si="115"/>
        <v>-0.13103619733182514</v>
      </c>
    </row>
    <row r="1753" spans="1:13" x14ac:dyDescent="0.2">
      <c r="A1753" s="1" t="s">
        <v>11</v>
      </c>
      <c r="B1753" s="1" t="s">
        <v>112</v>
      </c>
      <c r="C1753" s="5">
        <v>0</v>
      </c>
      <c r="D1753" s="5">
        <v>0</v>
      </c>
      <c r="E1753" s="6" t="str">
        <f t="shared" si="112"/>
        <v/>
      </c>
      <c r="F1753" s="5">
        <v>0</v>
      </c>
      <c r="G1753" s="5">
        <v>0</v>
      </c>
      <c r="H1753" s="6" t="str">
        <f t="shared" si="113"/>
        <v/>
      </c>
      <c r="I1753" s="5">
        <v>0.12709000000000001</v>
      </c>
      <c r="J1753" s="6">
        <f t="shared" si="114"/>
        <v>-1</v>
      </c>
      <c r="K1753" s="5">
        <v>0</v>
      </c>
      <c r="L1753" s="5">
        <v>0.12709000000000001</v>
      </c>
      <c r="M1753" s="6" t="str">
        <f t="shared" si="115"/>
        <v/>
      </c>
    </row>
    <row r="1754" spans="1:13" x14ac:dyDescent="0.2">
      <c r="A1754" s="1" t="s">
        <v>12</v>
      </c>
      <c r="B1754" s="1" t="s">
        <v>112</v>
      </c>
      <c r="C1754" s="5">
        <v>0</v>
      </c>
      <c r="D1754" s="5">
        <v>0</v>
      </c>
      <c r="E1754" s="6" t="str">
        <f t="shared" si="112"/>
        <v/>
      </c>
      <c r="F1754" s="5">
        <v>0</v>
      </c>
      <c r="G1754" s="5">
        <v>0</v>
      </c>
      <c r="H1754" s="6" t="str">
        <f t="shared" si="113"/>
        <v/>
      </c>
      <c r="I1754" s="5">
        <v>0</v>
      </c>
      <c r="J1754" s="6" t="str">
        <f t="shared" si="114"/>
        <v/>
      </c>
      <c r="K1754" s="5">
        <v>0</v>
      </c>
      <c r="L1754" s="5">
        <v>0</v>
      </c>
      <c r="M1754" s="6" t="str">
        <f t="shared" si="115"/>
        <v/>
      </c>
    </row>
    <row r="1755" spans="1:13" x14ac:dyDescent="0.2">
      <c r="A1755" s="1" t="s">
        <v>13</v>
      </c>
      <c r="B1755" s="1" t="s">
        <v>112</v>
      </c>
      <c r="C1755" s="5">
        <v>0</v>
      </c>
      <c r="D1755" s="5">
        <v>0</v>
      </c>
      <c r="E1755" s="6" t="str">
        <f t="shared" si="112"/>
        <v/>
      </c>
      <c r="F1755" s="5">
        <v>43.439979999999998</v>
      </c>
      <c r="G1755" s="5">
        <v>19.165209999999998</v>
      </c>
      <c r="H1755" s="6">
        <f t="shared" si="113"/>
        <v>-0.55881172136819579</v>
      </c>
      <c r="I1755" s="5">
        <v>13.87003</v>
      </c>
      <c r="J1755" s="6">
        <f t="shared" si="114"/>
        <v>0.381771344402283</v>
      </c>
      <c r="K1755" s="5">
        <v>1025.56477</v>
      </c>
      <c r="L1755" s="5">
        <v>220.89847</v>
      </c>
      <c r="M1755" s="6">
        <f t="shared" si="115"/>
        <v>-0.78460797751467226</v>
      </c>
    </row>
    <row r="1756" spans="1:13" x14ac:dyDescent="0.2">
      <c r="A1756" s="1" t="s">
        <v>15</v>
      </c>
      <c r="B1756" s="1" t="s">
        <v>112</v>
      </c>
      <c r="C1756" s="5">
        <v>0</v>
      </c>
      <c r="D1756" s="5">
        <v>0</v>
      </c>
      <c r="E1756" s="6" t="str">
        <f t="shared" si="112"/>
        <v/>
      </c>
      <c r="F1756" s="5">
        <v>13945.94328</v>
      </c>
      <c r="G1756" s="5">
        <v>0</v>
      </c>
      <c r="H1756" s="6">
        <f t="shared" si="113"/>
        <v>-1</v>
      </c>
      <c r="I1756" s="5">
        <v>54979.974170000001</v>
      </c>
      <c r="J1756" s="6">
        <f t="shared" si="114"/>
        <v>-1</v>
      </c>
      <c r="K1756" s="5">
        <v>113801.89027</v>
      </c>
      <c r="L1756" s="5">
        <v>56194.896489999999</v>
      </c>
      <c r="M1756" s="6">
        <f t="shared" si="115"/>
        <v>-0.50620419083834967</v>
      </c>
    </row>
    <row r="1757" spans="1:13" x14ac:dyDescent="0.2">
      <c r="A1757" s="1" t="s">
        <v>16</v>
      </c>
      <c r="B1757" s="1" t="s">
        <v>112</v>
      </c>
      <c r="C1757" s="5">
        <v>0</v>
      </c>
      <c r="D1757" s="5">
        <v>0</v>
      </c>
      <c r="E1757" s="6" t="str">
        <f t="shared" si="112"/>
        <v/>
      </c>
      <c r="F1757" s="5">
        <v>0</v>
      </c>
      <c r="G1757" s="5">
        <v>0</v>
      </c>
      <c r="H1757" s="6" t="str">
        <f t="shared" si="113"/>
        <v/>
      </c>
      <c r="I1757" s="5">
        <v>0</v>
      </c>
      <c r="J1757" s="6" t="str">
        <f t="shared" si="114"/>
        <v/>
      </c>
      <c r="K1757" s="5">
        <v>0.21468000000000001</v>
      </c>
      <c r="L1757" s="5">
        <v>0</v>
      </c>
      <c r="M1757" s="6">
        <f t="shared" si="115"/>
        <v>-1</v>
      </c>
    </row>
    <row r="1758" spans="1:13" x14ac:dyDescent="0.2">
      <c r="A1758" s="1" t="s">
        <v>17</v>
      </c>
      <c r="B1758" s="1" t="s">
        <v>112</v>
      </c>
      <c r="C1758" s="5">
        <v>0</v>
      </c>
      <c r="D1758" s="5">
        <v>0</v>
      </c>
      <c r="E1758" s="6" t="str">
        <f t="shared" si="112"/>
        <v/>
      </c>
      <c r="F1758" s="5">
        <v>1.1000000000000001</v>
      </c>
      <c r="G1758" s="5">
        <v>43.317149999999998</v>
      </c>
      <c r="H1758" s="6">
        <f t="shared" si="113"/>
        <v>38.37922727272727</v>
      </c>
      <c r="I1758" s="5">
        <v>14.80954</v>
      </c>
      <c r="J1758" s="6">
        <f t="shared" si="114"/>
        <v>1.9249490531103599</v>
      </c>
      <c r="K1758" s="5">
        <v>249.92547999999999</v>
      </c>
      <c r="L1758" s="5">
        <v>79.680639999999997</v>
      </c>
      <c r="M1758" s="6">
        <f t="shared" si="115"/>
        <v>-0.6811824068518344</v>
      </c>
    </row>
    <row r="1759" spans="1:13" x14ac:dyDescent="0.2">
      <c r="A1759" s="1" t="s">
        <v>18</v>
      </c>
      <c r="B1759" s="1" t="s">
        <v>112</v>
      </c>
      <c r="C1759" s="5">
        <v>0</v>
      </c>
      <c r="D1759" s="5">
        <v>0</v>
      </c>
      <c r="E1759" s="6" t="str">
        <f t="shared" si="112"/>
        <v/>
      </c>
      <c r="F1759" s="5">
        <v>0</v>
      </c>
      <c r="G1759" s="5">
        <v>0</v>
      </c>
      <c r="H1759" s="6" t="str">
        <f t="shared" si="113"/>
        <v/>
      </c>
      <c r="I1759" s="5">
        <v>0</v>
      </c>
      <c r="J1759" s="6" t="str">
        <f t="shared" si="114"/>
        <v/>
      </c>
      <c r="K1759" s="5">
        <v>29.476680000000002</v>
      </c>
      <c r="L1759" s="5">
        <v>183.44512</v>
      </c>
      <c r="M1759" s="6">
        <f t="shared" si="115"/>
        <v>5.2233982931592022</v>
      </c>
    </row>
    <row r="1760" spans="1:13" x14ac:dyDescent="0.2">
      <c r="A1760" s="1" t="s">
        <v>19</v>
      </c>
      <c r="B1760" s="1" t="s">
        <v>112</v>
      </c>
      <c r="C1760" s="5">
        <v>0</v>
      </c>
      <c r="D1760" s="5">
        <v>0</v>
      </c>
      <c r="E1760" s="6" t="str">
        <f t="shared" si="112"/>
        <v/>
      </c>
      <c r="F1760" s="5">
        <v>50.788249999999998</v>
      </c>
      <c r="G1760" s="5">
        <v>53.08334</v>
      </c>
      <c r="H1760" s="6">
        <f t="shared" si="113"/>
        <v>4.5189389278031955E-2</v>
      </c>
      <c r="I1760" s="5">
        <v>90.718279999999993</v>
      </c>
      <c r="J1760" s="6">
        <f t="shared" si="114"/>
        <v>-0.41485508764055046</v>
      </c>
      <c r="K1760" s="5">
        <v>307.69265999999999</v>
      </c>
      <c r="L1760" s="5">
        <v>234.35849999999999</v>
      </c>
      <c r="M1760" s="6">
        <f t="shared" si="115"/>
        <v>-0.2383357471055696</v>
      </c>
    </row>
    <row r="1761" spans="1:13" x14ac:dyDescent="0.2">
      <c r="A1761" s="1" t="s">
        <v>20</v>
      </c>
      <c r="B1761" s="1" t="s">
        <v>112</v>
      </c>
      <c r="C1761" s="5">
        <v>0</v>
      </c>
      <c r="D1761" s="5">
        <v>25.118189999999998</v>
      </c>
      <c r="E1761" s="6" t="str">
        <f t="shared" si="112"/>
        <v/>
      </c>
      <c r="F1761" s="5">
        <v>784.50313000000006</v>
      </c>
      <c r="G1761" s="5">
        <v>1074.6395600000001</v>
      </c>
      <c r="H1761" s="6">
        <f t="shared" si="113"/>
        <v>0.36983463660622995</v>
      </c>
      <c r="I1761" s="5">
        <v>1077.0835</v>
      </c>
      <c r="J1761" s="6">
        <f t="shared" si="114"/>
        <v>-2.2690348519868175E-3</v>
      </c>
      <c r="K1761" s="5">
        <v>4815.5347000000002</v>
      </c>
      <c r="L1761" s="5">
        <v>5030.0823300000002</v>
      </c>
      <c r="M1761" s="6">
        <f t="shared" si="115"/>
        <v>4.4553231025414419E-2</v>
      </c>
    </row>
    <row r="1762" spans="1:13" x14ac:dyDescent="0.2">
      <c r="A1762" s="1" t="s">
        <v>21</v>
      </c>
      <c r="B1762" s="1" t="s">
        <v>112</v>
      </c>
      <c r="C1762" s="5">
        <v>0</v>
      </c>
      <c r="D1762" s="5">
        <v>0</v>
      </c>
      <c r="E1762" s="6" t="str">
        <f t="shared" si="112"/>
        <v/>
      </c>
      <c r="F1762" s="5">
        <v>0</v>
      </c>
      <c r="G1762" s="5">
        <v>0</v>
      </c>
      <c r="H1762" s="6" t="str">
        <f t="shared" si="113"/>
        <v/>
      </c>
      <c r="I1762" s="5">
        <v>0</v>
      </c>
      <c r="J1762" s="6" t="str">
        <f t="shared" si="114"/>
        <v/>
      </c>
      <c r="K1762" s="5">
        <v>0.80481000000000003</v>
      </c>
      <c r="L1762" s="5">
        <v>4.2400900000000004</v>
      </c>
      <c r="M1762" s="6">
        <f t="shared" si="115"/>
        <v>4.2684360283793694</v>
      </c>
    </row>
    <row r="1763" spans="1:13" x14ac:dyDescent="0.2">
      <c r="A1763" s="1" t="s">
        <v>22</v>
      </c>
      <c r="B1763" s="1" t="s">
        <v>112</v>
      </c>
      <c r="C1763" s="5">
        <v>0</v>
      </c>
      <c r="D1763" s="5">
        <v>0</v>
      </c>
      <c r="E1763" s="6" t="str">
        <f t="shared" si="112"/>
        <v/>
      </c>
      <c r="F1763" s="5">
        <v>284.37826000000001</v>
      </c>
      <c r="G1763" s="5">
        <v>528.75555999999995</v>
      </c>
      <c r="H1763" s="6">
        <f t="shared" si="113"/>
        <v>0.85933889601828195</v>
      </c>
      <c r="I1763" s="5">
        <v>179.95079999999999</v>
      </c>
      <c r="J1763" s="6">
        <f t="shared" si="114"/>
        <v>1.9383340335247188</v>
      </c>
      <c r="K1763" s="5">
        <v>483.84487000000001</v>
      </c>
      <c r="L1763" s="5">
        <v>981.34537</v>
      </c>
      <c r="M1763" s="6">
        <f t="shared" si="115"/>
        <v>1.0282231575587439</v>
      </c>
    </row>
    <row r="1764" spans="1:13" x14ac:dyDescent="0.2">
      <c r="A1764" s="1" t="s">
        <v>23</v>
      </c>
      <c r="B1764" s="1" t="s">
        <v>112</v>
      </c>
      <c r="C1764" s="5">
        <v>0</v>
      </c>
      <c r="D1764" s="5">
        <v>0</v>
      </c>
      <c r="E1764" s="6" t="str">
        <f t="shared" si="112"/>
        <v/>
      </c>
      <c r="F1764" s="5">
        <v>19.934100000000001</v>
      </c>
      <c r="G1764" s="5">
        <v>26.135570000000001</v>
      </c>
      <c r="H1764" s="6">
        <f t="shared" si="113"/>
        <v>0.31109856978744976</v>
      </c>
      <c r="I1764" s="5">
        <v>778.88032999999996</v>
      </c>
      <c r="J1764" s="6">
        <f t="shared" si="114"/>
        <v>-0.96644469118895326</v>
      </c>
      <c r="K1764" s="5">
        <v>347.56092999999998</v>
      </c>
      <c r="L1764" s="5">
        <v>1062.2258099999999</v>
      </c>
      <c r="M1764" s="6">
        <f t="shared" si="115"/>
        <v>2.0562290473788294</v>
      </c>
    </row>
    <row r="1765" spans="1:13" x14ac:dyDescent="0.2">
      <c r="A1765" s="1" t="s">
        <v>24</v>
      </c>
      <c r="B1765" s="1" t="s">
        <v>112</v>
      </c>
      <c r="C1765" s="5">
        <v>0</v>
      </c>
      <c r="D1765" s="5">
        <v>0</v>
      </c>
      <c r="E1765" s="6" t="str">
        <f t="shared" si="112"/>
        <v/>
      </c>
      <c r="F1765" s="5">
        <v>0</v>
      </c>
      <c r="G1765" s="5">
        <v>0</v>
      </c>
      <c r="H1765" s="6" t="str">
        <f t="shared" si="113"/>
        <v/>
      </c>
      <c r="I1765" s="5">
        <v>0</v>
      </c>
      <c r="J1765" s="6" t="str">
        <f t="shared" si="114"/>
        <v/>
      </c>
      <c r="K1765" s="5">
        <v>12.083460000000001</v>
      </c>
      <c r="L1765" s="5">
        <v>0</v>
      </c>
      <c r="M1765" s="6">
        <f t="shared" si="115"/>
        <v>-1</v>
      </c>
    </row>
    <row r="1766" spans="1:13" x14ac:dyDescent="0.2">
      <c r="A1766" s="1" t="s">
        <v>25</v>
      </c>
      <c r="B1766" s="1" t="s">
        <v>112</v>
      </c>
      <c r="C1766" s="5">
        <v>0</v>
      </c>
      <c r="D1766" s="5">
        <v>0</v>
      </c>
      <c r="E1766" s="6" t="str">
        <f t="shared" si="112"/>
        <v/>
      </c>
      <c r="F1766" s="5">
        <v>572.30988000000002</v>
      </c>
      <c r="G1766" s="5">
        <v>74.542289999999994</v>
      </c>
      <c r="H1766" s="6">
        <f t="shared" si="113"/>
        <v>-0.86975187288396982</v>
      </c>
      <c r="I1766" s="5">
        <v>70.15737</v>
      </c>
      <c r="J1766" s="6">
        <f t="shared" si="114"/>
        <v>6.2501202653406196E-2</v>
      </c>
      <c r="K1766" s="5">
        <v>1716.64481</v>
      </c>
      <c r="L1766" s="5">
        <v>421.48617999999999</v>
      </c>
      <c r="M1766" s="6">
        <f t="shared" si="115"/>
        <v>-0.75447094381743418</v>
      </c>
    </row>
    <row r="1767" spans="1:13" x14ac:dyDescent="0.2">
      <c r="A1767" s="1" t="s">
        <v>26</v>
      </c>
      <c r="B1767" s="1" t="s">
        <v>112</v>
      </c>
      <c r="C1767" s="5">
        <v>0</v>
      </c>
      <c r="D1767" s="5">
        <v>0</v>
      </c>
      <c r="E1767" s="6" t="str">
        <f t="shared" si="112"/>
        <v/>
      </c>
      <c r="F1767" s="5">
        <v>0</v>
      </c>
      <c r="G1767" s="5">
        <v>0</v>
      </c>
      <c r="H1767" s="6" t="str">
        <f t="shared" si="113"/>
        <v/>
      </c>
      <c r="I1767" s="5">
        <v>0</v>
      </c>
      <c r="J1767" s="6" t="str">
        <f t="shared" si="114"/>
        <v/>
      </c>
      <c r="K1767" s="5">
        <v>0</v>
      </c>
      <c r="L1767" s="5">
        <v>0</v>
      </c>
      <c r="M1767" s="6" t="str">
        <f t="shared" si="115"/>
        <v/>
      </c>
    </row>
    <row r="1768" spans="1:13" x14ac:dyDescent="0.2">
      <c r="A1768" s="1" t="s">
        <v>27</v>
      </c>
      <c r="B1768" s="1" t="s">
        <v>112</v>
      </c>
      <c r="C1768" s="5">
        <v>0</v>
      </c>
      <c r="D1768" s="5">
        <v>0</v>
      </c>
      <c r="E1768" s="6" t="str">
        <f t="shared" si="112"/>
        <v/>
      </c>
      <c r="F1768" s="5">
        <v>37.527470000000001</v>
      </c>
      <c r="G1768" s="5">
        <v>9.6723800000000004</v>
      </c>
      <c r="H1768" s="6">
        <f t="shared" si="113"/>
        <v>-0.74225867078169672</v>
      </c>
      <c r="I1768" s="5">
        <v>3.05558</v>
      </c>
      <c r="J1768" s="6">
        <f t="shared" si="114"/>
        <v>2.1654808579713181</v>
      </c>
      <c r="K1768" s="5">
        <v>67.662769999999995</v>
      </c>
      <c r="L1768" s="5">
        <v>12.727959999999999</v>
      </c>
      <c r="M1768" s="6">
        <f t="shared" si="115"/>
        <v>-0.811891236495343</v>
      </c>
    </row>
    <row r="1769" spans="1:13" x14ac:dyDescent="0.2">
      <c r="A1769" s="1" t="s">
        <v>28</v>
      </c>
      <c r="B1769" s="1" t="s">
        <v>112</v>
      </c>
      <c r="C1769" s="5">
        <v>0</v>
      </c>
      <c r="D1769" s="5">
        <v>0</v>
      </c>
      <c r="E1769" s="6" t="str">
        <f t="shared" si="112"/>
        <v/>
      </c>
      <c r="F1769" s="5">
        <v>162.11465999999999</v>
      </c>
      <c r="G1769" s="5">
        <v>6.0642699999999996</v>
      </c>
      <c r="H1769" s="6">
        <f t="shared" si="113"/>
        <v>-0.96259271061605411</v>
      </c>
      <c r="I1769" s="5">
        <v>5.63185</v>
      </c>
      <c r="J1769" s="6">
        <f t="shared" si="114"/>
        <v>7.6781164271065405E-2</v>
      </c>
      <c r="K1769" s="5">
        <v>315.53187000000003</v>
      </c>
      <c r="L1769" s="5">
        <v>365.68376000000001</v>
      </c>
      <c r="M1769" s="6">
        <f t="shared" si="115"/>
        <v>0.15894397608710653</v>
      </c>
    </row>
    <row r="1770" spans="1:13" x14ac:dyDescent="0.2">
      <c r="A1770" s="1" t="s">
        <v>29</v>
      </c>
      <c r="B1770" s="1" t="s">
        <v>112</v>
      </c>
      <c r="C1770" s="5">
        <v>0</v>
      </c>
      <c r="D1770" s="5">
        <v>0</v>
      </c>
      <c r="E1770" s="6" t="str">
        <f t="shared" si="112"/>
        <v/>
      </c>
      <c r="F1770" s="5">
        <v>119.81509</v>
      </c>
      <c r="G1770" s="5">
        <v>57.39067</v>
      </c>
      <c r="H1770" s="6">
        <f t="shared" si="113"/>
        <v>-0.5210063273332266</v>
      </c>
      <c r="I1770" s="5">
        <v>186.04034999999999</v>
      </c>
      <c r="J1770" s="6">
        <f t="shared" si="114"/>
        <v>-0.6915149321101578</v>
      </c>
      <c r="K1770" s="5">
        <v>1511.46219</v>
      </c>
      <c r="L1770" s="5">
        <v>502.37065000000001</v>
      </c>
      <c r="M1770" s="6">
        <f t="shared" si="115"/>
        <v>-0.66762605553500487</v>
      </c>
    </row>
    <row r="1771" spans="1:13" x14ac:dyDescent="0.2">
      <c r="A1771" s="1" t="s">
        <v>30</v>
      </c>
      <c r="B1771" s="1" t="s">
        <v>112</v>
      </c>
      <c r="C1771" s="5">
        <v>0</v>
      </c>
      <c r="D1771" s="5">
        <v>0</v>
      </c>
      <c r="E1771" s="6" t="str">
        <f t="shared" si="112"/>
        <v/>
      </c>
      <c r="F1771" s="5">
        <v>6.2160000000000002</v>
      </c>
      <c r="G1771" s="5">
        <v>50.964460000000003</v>
      </c>
      <c r="H1771" s="6">
        <f t="shared" si="113"/>
        <v>7.1989157014157019</v>
      </c>
      <c r="I1771" s="5">
        <v>65.717179999999999</v>
      </c>
      <c r="J1771" s="6">
        <f t="shared" si="114"/>
        <v>-0.22448802580999361</v>
      </c>
      <c r="K1771" s="5">
        <v>79.307900000000004</v>
      </c>
      <c r="L1771" s="5">
        <v>169.58922999999999</v>
      </c>
      <c r="M1771" s="6">
        <f t="shared" si="115"/>
        <v>1.1383649043790087</v>
      </c>
    </row>
    <row r="1772" spans="1:13" x14ac:dyDescent="0.2">
      <c r="A1772" s="1" t="s">
        <v>31</v>
      </c>
      <c r="B1772" s="1" t="s">
        <v>112</v>
      </c>
      <c r="C1772" s="5">
        <v>0</v>
      </c>
      <c r="D1772" s="5">
        <v>0</v>
      </c>
      <c r="E1772" s="6" t="str">
        <f t="shared" si="112"/>
        <v/>
      </c>
      <c r="F1772" s="5">
        <v>0</v>
      </c>
      <c r="G1772" s="5">
        <v>0</v>
      </c>
      <c r="H1772" s="6" t="str">
        <f t="shared" si="113"/>
        <v/>
      </c>
      <c r="I1772" s="5">
        <v>0</v>
      </c>
      <c r="J1772" s="6" t="str">
        <f t="shared" si="114"/>
        <v/>
      </c>
      <c r="K1772" s="5">
        <v>0</v>
      </c>
      <c r="L1772" s="5">
        <v>0</v>
      </c>
      <c r="M1772" s="6" t="str">
        <f t="shared" si="115"/>
        <v/>
      </c>
    </row>
    <row r="1773" spans="1:13" x14ac:dyDescent="0.2">
      <c r="A1773" s="1" t="s">
        <v>32</v>
      </c>
      <c r="B1773" s="1" t="s">
        <v>112</v>
      </c>
      <c r="C1773" s="5">
        <v>0</v>
      </c>
      <c r="D1773" s="5">
        <v>0</v>
      </c>
      <c r="E1773" s="6" t="str">
        <f t="shared" si="112"/>
        <v/>
      </c>
      <c r="F1773" s="5">
        <v>0</v>
      </c>
      <c r="G1773" s="5">
        <v>0</v>
      </c>
      <c r="H1773" s="6" t="str">
        <f t="shared" si="113"/>
        <v/>
      </c>
      <c r="I1773" s="5">
        <v>0</v>
      </c>
      <c r="J1773" s="6" t="str">
        <f t="shared" si="114"/>
        <v/>
      </c>
      <c r="K1773" s="5">
        <v>0</v>
      </c>
      <c r="L1773" s="5">
        <v>0</v>
      </c>
      <c r="M1773" s="6" t="str">
        <f t="shared" si="115"/>
        <v/>
      </c>
    </row>
    <row r="1774" spans="1:13" x14ac:dyDescent="0.2">
      <c r="A1774" s="2" t="s">
        <v>33</v>
      </c>
      <c r="B1774" s="2" t="s">
        <v>112</v>
      </c>
      <c r="C1774" s="7">
        <v>0</v>
      </c>
      <c r="D1774" s="7">
        <v>69.202190000000002</v>
      </c>
      <c r="E1774" s="8" t="str">
        <f t="shared" si="112"/>
        <v/>
      </c>
      <c r="F1774" s="7">
        <v>16234.07984</v>
      </c>
      <c r="G1774" s="7">
        <v>2081.4600599999999</v>
      </c>
      <c r="H1774" s="8">
        <f t="shared" si="113"/>
        <v>-0.87178453718877358</v>
      </c>
      <c r="I1774" s="7">
        <v>57613.097889999997</v>
      </c>
      <c r="J1774" s="8">
        <f t="shared" si="114"/>
        <v>-0.96387175596816355</v>
      </c>
      <c r="K1774" s="7">
        <v>125490.72709</v>
      </c>
      <c r="L1774" s="7">
        <v>65979.407709999999</v>
      </c>
      <c r="M1774" s="8">
        <f t="shared" si="115"/>
        <v>-0.47422881961086583</v>
      </c>
    </row>
    <row r="1775" spans="1:13" x14ac:dyDescent="0.2">
      <c r="A1775" s="1" t="s">
        <v>7</v>
      </c>
      <c r="B1775" s="1" t="s">
        <v>113</v>
      </c>
      <c r="C1775" s="5">
        <v>0</v>
      </c>
      <c r="D1775" s="5">
        <v>0</v>
      </c>
      <c r="E1775" s="6" t="str">
        <f t="shared" si="112"/>
        <v/>
      </c>
      <c r="F1775" s="5">
        <v>0</v>
      </c>
      <c r="G1775" s="5">
        <v>0</v>
      </c>
      <c r="H1775" s="6" t="str">
        <f t="shared" si="113"/>
        <v/>
      </c>
      <c r="I1775" s="5">
        <v>25.592379999999999</v>
      </c>
      <c r="J1775" s="6">
        <f t="shared" si="114"/>
        <v>-1</v>
      </c>
      <c r="K1775" s="5">
        <v>0</v>
      </c>
      <c r="L1775" s="5">
        <v>25.592379999999999</v>
      </c>
      <c r="M1775" s="6" t="str">
        <f t="shared" si="115"/>
        <v/>
      </c>
    </row>
    <row r="1776" spans="1:13" x14ac:dyDescent="0.2">
      <c r="A1776" s="1" t="s">
        <v>9</v>
      </c>
      <c r="B1776" s="1" t="s">
        <v>113</v>
      </c>
      <c r="C1776" s="5">
        <v>0</v>
      </c>
      <c r="D1776" s="5">
        <v>0</v>
      </c>
      <c r="E1776" s="6" t="str">
        <f t="shared" si="112"/>
        <v/>
      </c>
      <c r="F1776" s="5">
        <v>0</v>
      </c>
      <c r="G1776" s="5">
        <v>0.99946000000000002</v>
      </c>
      <c r="H1776" s="6" t="str">
        <f t="shared" si="113"/>
        <v/>
      </c>
      <c r="I1776" s="5">
        <v>0</v>
      </c>
      <c r="J1776" s="6" t="str">
        <f t="shared" si="114"/>
        <v/>
      </c>
      <c r="K1776" s="5">
        <v>25.757400000000001</v>
      </c>
      <c r="L1776" s="5">
        <v>3.6085799999999999</v>
      </c>
      <c r="M1776" s="6">
        <f t="shared" si="115"/>
        <v>-0.85990123226723192</v>
      </c>
    </row>
    <row r="1777" spans="1:13" x14ac:dyDescent="0.2">
      <c r="A1777" s="1" t="s">
        <v>10</v>
      </c>
      <c r="B1777" s="1" t="s">
        <v>113</v>
      </c>
      <c r="C1777" s="5">
        <v>0</v>
      </c>
      <c r="D1777" s="5">
        <v>0</v>
      </c>
      <c r="E1777" s="6" t="str">
        <f t="shared" si="112"/>
        <v/>
      </c>
      <c r="F1777" s="5">
        <v>52.951000000000001</v>
      </c>
      <c r="G1777" s="5">
        <v>97.905069999999995</v>
      </c>
      <c r="H1777" s="6">
        <f t="shared" si="113"/>
        <v>0.84897490132386544</v>
      </c>
      <c r="I1777" s="5">
        <v>3.81853</v>
      </c>
      <c r="J1777" s="6">
        <f t="shared" si="114"/>
        <v>24.639465972507743</v>
      </c>
      <c r="K1777" s="5">
        <v>626.70003999999994</v>
      </c>
      <c r="L1777" s="5">
        <v>101.84732</v>
      </c>
      <c r="M1777" s="6">
        <f t="shared" si="115"/>
        <v>-0.83748633556812924</v>
      </c>
    </row>
    <row r="1778" spans="1:13" x14ac:dyDescent="0.2">
      <c r="A1778" s="1" t="s">
        <v>11</v>
      </c>
      <c r="B1778" s="1" t="s">
        <v>113</v>
      </c>
      <c r="C1778" s="5">
        <v>0</v>
      </c>
      <c r="D1778" s="5">
        <v>0</v>
      </c>
      <c r="E1778" s="6" t="str">
        <f t="shared" si="112"/>
        <v/>
      </c>
      <c r="F1778" s="5">
        <v>30.501000000000001</v>
      </c>
      <c r="G1778" s="5">
        <v>92.072000000000003</v>
      </c>
      <c r="H1778" s="6">
        <f t="shared" si="113"/>
        <v>2.0186551260614407</v>
      </c>
      <c r="I1778" s="5">
        <v>199.77453</v>
      </c>
      <c r="J1778" s="6">
        <f t="shared" si="114"/>
        <v>-0.53912042741384503</v>
      </c>
      <c r="K1778" s="5">
        <v>40.740749999999998</v>
      </c>
      <c r="L1778" s="5">
        <v>523.22775999999999</v>
      </c>
      <c r="M1778" s="6">
        <f t="shared" si="115"/>
        <v>11.842860281168118</v>
      </c>
    </row>
    <row r="1779" spans="1:13" x14ac:dyDescent="0.2">
      <c r="A1779" s="1" t="s">
        <v>13</v>
      </c>
      <c r="B1779" s="1" t="s">
        <v>113</v>
      </c>
      <c r="C1779" s="5">
        <v>0</v>
      </c>
      <c r="D1779" s="5">
        <v>0</v>
      </c>
      <c r="E1779" s="6" t="str">
        <f t="shared" si="112"/>
        <v/>
      </c>
      <c r="F1779" s="5">
        <v>0</v>
      </c>
      <c r="G1779" s="5">
        <v>1.50519</v>
      </c>
      <c r="H1779" s="6" t="str">
        <f t="shared" si="113"/>
        <v/>
      </c>
      <c r="I1779" s="5">
        <v>2.1002000000000001</v>
      </c>
      <c r="J1779" s="6">
        <f t="shared" si="114"/>
        <v>-0.28331111322731173</v>
      </c>
      <c r="K1779" s="5">
        <v>47.562640000000002</v>
      </c>
      <c r="L1779" s="5">
        <v>17.187619999999999</v>
      </c>
      <c r="M1779" s="6">
        <f t="shared" si="115"/>
        <v>-0.63863191782457829</v>
      </c>
    </row>
    <row r="1780" spans="1:13" x14ac:dyDescent="0.2">
      <c r="A1780" s="1" t="s">
        <v>16</v>
      </c>
      <c r="B1780" s="1" t="s">
        <v>113</v>
      </c>
      <c r="C1780" s="5">
        <v>0</v>
      </c>
      <c r="D1780" s="5">
        <v>0</v>
      </c>
      <c r="E1780" s="6" t="str">
        <f t="shared" si="112"/>
        <v/>
      </c>
      <c r="F1780" s="5">
        <v>0</v>
      </c>
      <c r="G1780" s="5">
        <v>0.33184000000000002</v>
      </c>
      <c r="H1780" s="6" t="str">
        <f t="shared" si="113"/>
        <v/>
      </c>
      <c r="I1780" s="5">
        <v>0</v>
      </c>
      <c r="J1780" s="6" t="str">
        <f t="shared" si="114"/>
        <v/>
      </c>
      <c r="K1780" s="5">
        <v>0.92254999999999998</v>
      </c>
      <c r="L1780" s="5">
        <v>0.44569999999999999</v>
      </c>
      <c r="M1780" s="6">
        <f t="shared" si="115"/>
        <v>-0.51688255379112236</v>
      </c>
    </row>
    <row r="1781" spans="1:13" x14ac:dyDescent="0.2">
      <c r="A1781" s="1" t="s">
        <v>17</v>
      </c>
      <c r="B1781" s="1" t="s">
        <v>113</v>
      </c>
      <c r="C1781" s="5">
        <v>0</v>
      </c>
      <c r="D1781" s="5">
        <v>0</v>
      </c>
      <c r="E1781" s="6" t="str">
        <f t="shared" si="112"/>
        <v/>
      </c>
      <c r="F1781" s="5">
        <v>139.17312000000001</v>
      </c>
      <c r="G1781" s="5">
        <v>652.73671000000002</v>
      </c>
      <c r="H1781" s="6">
        <f t="shared" si="113"/>
        <v>3.6901061785494207</v>
      </c>
      <c r="I1781" s="5">
        <v>1797.6030900000001</v>
      </c>
      <c r="J1781" s="6">
        <f t="shared" si="114"/>
        <v>-0.63688496441113707</v>
      </c>
      <c r="K1781" s="5">
        <v>277.80975000000001</v>
      </c>
      <c r="L1781" s="5">
        <v>4032.67031</v>
      </c>
      <c r="M1781" s="6">
        <f t="shared" si="115"/>
        <v>13.515942331037698</v>
      </c>
    </row>
    <row r="1782" spans="1:13" x14ac:dyDescent="0.2">
      <c r="A1782" s="1" t="s">
        <v>18</v>
      </c>
      <c r="B1782" s="1" t="s">
        <v>113</v>
      </c>
      <c r="C1782" s="5">
        <v>0</v>
      </c>
      <c r="D1782" s="5">
        <v>0</v>
      </c>
      <c r="E1782" s="6" t="str">
        <f t="shared" si="112"/>
        <v/>
      </c>
      <c r="F1782" s="5">
        <v>304.90829000000002</v>
      </c>
      <c r="G1782" s="5">
        <v>253.00907000000001</v>
      </c>
      <c r="H1782" s="6">
        <f t="shared" si="113"/>
        <v>-0.17021255801211577</v>
      </c>
      <c r="I1782" s="5">
        <v>512.28647999999998</v>
      </c>
      <c r="J1782" s="6">
        <f t="shared" si="114"/>
        <v>-0.50611800256762574</v>
      </c>
      <c r="K1782" s="5">
        <v>2145.1424200000001</v>
      </c>
      <c r="L1782" s="5">
        <v>2174.3462300000001</v>
      </c>
      <c r="M1782" s="6">
        <f t="shared" si="115"/>
        <v>1.3613925922923098E-2</v>
      </c>
    </row>
    <row r="1783" spans="1:13" x14ac:dyDescent="0.2">
      <c r="A1783" s="1" t="s">
        <v>19</v>
      </c>
      <c r="B1783" s="1" t="s">
        <v>113</v>
      </c>
      <c r="C1783" s="5">
        <v>0</v>
      </c>
      <c r="D1783" s="5">
        <v>0</v>
      </c>
      <c r="E1783" s="6" t="str">
        <f t="shared" si="112"/>
        <v/>
      </c>
      <c r="F1783" s="5">
        <v>0</v>
      </c>
      <c r="G1783" s="5">
        <v>38.352960000000003</v>
      </c>
      <c r="H1783" s="6" t="str">
        <f t="shared" si="113"/>
        <v/>
      </c>
      <c r="I1783" s="5">
        <v>37.16892</v>
      </c>
      <c r="J1783" s="6">
        <f t="shared" si="114"/>
        <v>3.1855647137447152E-2</v>
      </c>
      <c r="K1783" s="5">
        <v>234.74091000000001</v>
      </c>
      <c r="L1783" s="5">
        <v>189.91927000000001</v>
      </c>
      <c r="M1783" s="6">
        <f t="shared" si="115"/>
        <v>-0.19094089734933717</v>
      </c>
    </row>
    <row r="1784" spans="1:13" x14ac:dyDescent="0.2">
      <c r="A1784" s="1" t="s">
        <v>20</v>
      </c>
      <c r="B1784" s="1" t="s">
        <v>113</v>
      </c>
      <c r="C1784" s="5">
        <v>0</v>
      </c>
      <c r="D1784" s="5">
        <v>0</v>
      </c>
      <c r="E1784" s="6" t="str">
        <f t="shared" si="112"/>
        <v/>
      </c>
      <c r="F1784" s="5">
        <v>1.1379999999999999</v>
      </c>
      <c r="G1784" s="5">
        <v>8.9098500000000005</v>
      </c>
      <c r="H1784" s="6">
        <f t="shared" si="113"/>
        <v>6.8293936731107214</v>
      </c>
      <c r="I1784" s="5">
        <v>24.812169999999998</v>
      </c>
      <c r="J1784" s="6">
        <f t="shared" si="114"/>
        <v>-0.64090807051539622</v>
      </c>
      <c r="K1784" s="5">
        <v>26.4893</v>
      </c>
      <c r="L1784" s="5">
        <v>51.691450000000003</v>
      </c>
      <c r="M1784" s="6">
        <f t="shared" si="115"/>
        <v>0.95140868199612694</v>
      </c>
    </row>
    <row r="1785" spans="1:13" x14ac:dyDescent="0.2">
      <c r="A1785" s="1" t="s">
        <v>22</v>
      </c>
      <c r="B1785" s="1" t="s">
        <v>113</v>
      </c>
      <c r="C1785" s="5">
        <v>0</v>
      </c>
      <c r="D1785" s="5">
        <v>0</v>
      </c>
      <c r="E1785" s="6" t="str">
        <f t="shared" si="112"/>
        <v/>
      </c>
      <c r="F1785" s="5">
        <v>0</v>
      </c>
      <c r="G1785" s="5">
        <v>4.5665699999999996</v>
      </c>
      <c r="H1785" s="6" t="str">
        <f t="shared" si="113"/>
        <v/>
      </c>
      <c r="I1785" s="5">
        <v>0</v>
      </c>
      <c r="J1785" s="6" t="str">
        <f t="shared" si="114"/>
        <v/>
      </c>
      <c r="K1785" s="5">
        <v>0.55000000000000004</v>
      </c>
      <c r="L1785" s="5">
        <v>17.619689999999999</v>
      </c>
      <c r="M1785" s="6">
        <f t="shared" si="115"/>
        <v>31.035799999999995</v>
      </c>
    </row>
    <row r="1786" spans="1:13" x14ac:dyDescent="0.2">
      <c r="A1786" s="1" t="s">
        <v>23</v>
      </c>
      <c r="B1786" s="1" t="s">
        <v>113</v>
      </c>
      <c r="C1786" s="5">
        <v>0</v>
      </c>
      <c r="D1786" s="5">
        <v>0</v>
      </c>
      <c r="E1786" s="6" t="str">
        <f t="shared" si="112"/>
        <v/>
      </c>
      <c r="F1786" s="5">
        <v>23.31915</v>
      </c>
      <c r="G1786" s="5">
        <v>3.32396</v>
      </c>
      <c r="H1786" s="6">
        <f t="shared" si="113"/>
        <v>-0.85745792621086103</v>
      </c>
      <c r="I1786" s="5">
        <v>0</v>
      </c>
      <c r="J1786" s="6" t="str">
        <f t="shared" si="114"/>
        <v/>
      </c>
      <c r="K1786" s="5">
        <v>93.956190000000007</v>
      </c>
      <c r="L1786" s="5">
        <v>121.27670999999999</v>
      </c>
      <c r="M1786" s="6">
        <f t="shared" si="115"/>
        <v>0.29077935152542889</v>
      </c>
    </row>
    <row r="1787" spans="1:13" x14ac:dyDescent="0.2">
      <c r="A1787" s="1" t="s">
        <v>24</v>
      </c>
      <c r="B1787" s="1" t="s">
        <v>113</v>
      </c>
      <c r="C1787" s="5">
        <v>0</v>
      </c>
      <c r="D1787" s="5">
        <v>0</v>
      </c>
      <c r="E1787" s="6" t="str">
        <f t="shared" si="112"/>
        <v/>
      </c>
      <c r="F1787" s="5">
        <v>39.30151</v>
      </c>
      <c r="G1787" s="5">
        <v>45.340890000000002</v>
      </c>
      <c r="H1787" s="6">
        <f t="shared" si="113"/>
        <v>0.1536678870608279</v>
      </c>
      <c r="I1787" s="5">
        <v>33.811320000000002</v>
      </c>
      <c r="J1787" s="6">
        <f t="shared" si="114"/>
        <v>0.34099733462047621</v>
      </c>
      <c r="K1787" s="5">
        <v>571.65995999999996</v>
      </c>
      <c r="L1787" s="5">
        <v>314.49763999999999</v>
      </c>
      <c r="M1787" s="6">
        <f t="shared" si="115"/>
        <v>-0.44985190146953791</v>
      </c>
    </row>
    <row r="1788" spans="1:13" x14ac:dyDescent="0.2">
      <c r="A1788" s="1" t="s">
        <v>25</v>
      </c>
      <c r="B1788" s="1" t="s">
        <v>113</v>
      </c>
      <c r="C1788" s="5">
        <v>0</v>
      </c>
      <c r="D1788" s="5">
        <v>0</v>
      </c>
      <c r="E1788" s="6" t="str">
        <f t="shared" si="112"/>
        <v/>
      </c>
      <c r="F1788" s="5">
        <v>56.573030000000003</v>
      </c>
      <c r="G1788" s="5">
        <v>59.417000000000002</v>
      </c>
      <c r="H1788" s="6">
        <f t="shared" si="113"/>
        <v>5.0270773900567001E-2</v>
      </c>
      <c r="I1788" s="5">
        <v>36.930439999999997</v>
      </c>
      <c r="J1788" s="6">
        <f t="shared" si="114"/>
        <v>0.60888957727013282</v>
      </c>
      <c r="K1788" s="5">
        <v>135.81137000000001</v>
      </c>
      <c r="L1788" s="5">
        <v>184.92221000000001</v>
      </c>
      <c r="M1788" s="6">
        <f t="shared" si="115"/>
        <v>0.36161066632344552</v>
      </c>
    </row>
    <row r="1789" spans="1:13" x14ac:dyDescent="0.2">
      <c r="A1789" s="1" t="s">
        <v>27</v>
      </c>
      <c r="B1789" s="1" t="s">
        <v>113</v>
      </c>
      <c r="C1789" s="5">
        <v>0</v>
      </c>
      <c r="D1789" s="5">
        <v>0</v>
      </c>
      <c r="E1789" s="6" t="str">
        <f t="shared" si="112"/>
        <v/>
      </c>
      <c r="F1789" s="5">
        <v>0</v>
      </c>
      <c r="G1789" s="5">
        <v>92.642080000000007</v>
      </c>
      <c r="H1789" s="6" t="str">
        <f t="shared" si="113"/>
        <v/>
      </c>
      <c r="I1789" s="5">
        <v>0</v>
      </c>
      <c r="J1789" s="6" t="str">
        <f t="shared" si="114"/>
        <v/>
      </c>
      <c r="K1789" s="5">
        <v>0</v>
      </c>
      <c r="L1789" s="5">
        <v>92.642080000000007</v>
      </c>
      <c r="M1789" s="6" t="str">
        <f t="shared" si="115"/>
        <v/>
      </c>
    </row>
    <row r="1790" spans="1:13" x14ac:dyDescent="0.2">
      <c r="A1790" s="1" t="s">
        <v>28</v>
      </c>
      <c r="B1790" s="1" t="s">
        <v>113</v>
      </c>
      <c r="C1790" s="5">
        <v>0</v>
      </c>
      <c r="D1790" s="5">
        <v>9.5234000000000005</v>
      </c>
      <c r="E1790" s="6" t="str">
        <f t="shared" si="112"/>
        <v/>
      </c>
      <c r="F1790" s="5">
        <v>0</v>
      </c>
      <c r="G1790" s="5">
        <v>9.5234000000000005</v>
      </c>
      <c r="H1790" s="6" t="str">
        <f t="shared" si="113"/>
        <v/>
      </c>
      <c r="I1790" s="5">
        <v>54.360999999999997</v>
      </c>
      <c r="J1790" s="6">
        <f t="shared" si="114"/>
        <v>-0.82481190559408402</v>
      </c>
      <c r="K1790" s="5">
        <v>84.236999999999995</v>
      </c>
      <c r="L1790" s="5">
        <v>63.884399999999999</v>
      </c>
      <c r="M1790" s="6">
        <f t="shared" si="115"/>
        <v>-0.24161116848890629</v>
      </c>
    </row>
    <row r="1791" spans="1:13" x14ac:dyDescent="0.2">
      <c r="A1791" s="1" t="s">
        <v>30</v>
      </c>
      <c r="B1791" s="1" t="s">
        <v>113</v>
      </c>
      <c r="C1791" s="5">
        <v>0</v>
      </c>
      <c r="D1791" s="5">
        <v>0</v>
      </c>
      <c r="E1791" s="6" t="str">
        <f t="shared" si="112"/>
        <v/>
      </c>
      <c r="F1791" s="5">
        <v>15.823</v>
      </c>
      <c r="G1791" s="5">
        <v>9.76112</v>
      </c>
      <c r="H1791" s="6">
        <f t="shared" si="113"/>
        <v>-0.38310560576376163</v>
      </c>
      <c r="I1791" s="5">
        <v>102.14565</v>
      </c>
      <c r="J1791" s="6">
        <f t="shared" si="114"/>
        <v>-0.90443920029878899</v>
      </c>
      <c r="K1791" s="5">
        <v>17.358000000000001</v>
      </c>
      <c r="L1791" s="5">
        <v>174.49252000000001</v>
      </c>
      <c r="M1791" s="6">
        <f t="shared" si="115"/>
        <v>9.0525705726466192</v>
      </c>
    </row>
    <row r="1792" spans="1:13" x14ac:dyDescent="0.2">
      <c r="A1792" s="2" t="s">
        <v>33</v>
      </c>
      <c r="B1792" s="2" t="s">
        <v>113</v>
      </c>
      <c r="C1792" s="7">
        <v>0</v>
      </c>
      <c r="D1792" s="7">
        <v>9.5234000000000005</v>
      </c>
      <c r="E1792" s="8" t="str">
        <f t="shared" si="112"/>
        <v/>
      </c>
      <c r="F1792" s="7">
        <v>666.02409999999998</v>
      </c>
      <c r="G1792" s="7">
        <v>1937.4992500000001</v>
      </c>
      <c r="H1792" s="8">
        <f t="shared" si="113"/>
        <v>1.9090527655080352</v>
      </c>
      <c r="I1792" s="7">
        <v>3163.10284</v>
      </c>
      <c r="J1792" s="8">
        <f t="shared" si="114"/>
        <v>-0.38746877733510554</v>
      </c>
      <c r="K1792" s="7">
        <v>4893.00864</v>
      </c>
      <c r="L1792" s="7">
        <v>9482.9389800000008</v>
      </c>
      <c r="M1792" s="8">
        <f t="shared" si="115"/>
        <v>0.93805890765809097</v>
      </c>
    </row>
    <row r="1793" spans="1:13" x14ac:dyDescent="0.2">
      <c r="A1793" s="1" t="s">
        <v>7</v>
      </c>
      <c r="B1793" s="1" t="s">
        <v>114</v>
      </c>
      <c r="C1793" s="5">
        <v>0</v>
      </c>
      <c r="D1793" s="5">
        <v>351.11970000000002</v>
      </c>
      <c r="E1793" s="6" t="str">
        <f t="shared" si="112"/>
        <v/>
      </c>
      <c r="F1793" s="5">
        <v>5792.0145700000003</v>
      </c>
      <c r="G1793" s="5">
        <v>5335.1166999999996</v>
      </c>
      <c r="H1793" s="6">
        <f t="shared" si="113"/>
        <v>-7.88841023236585E-2</v>
      </c>
      <c r="I1793" s="5">
        <v>11997.63276</v>
      </c>
      <c r="J1793" s="6">
        <f t="shared" si="114"/>
        <v>-0.55531921948909535</v>
      </c>
      <c r="K1793" s="5">
        <v>34327.243139999999</v>
      </c>
      <c r="L1793" s="5">
        <v>44051.747730000003</v>
      </c>
      <c r="M1793" s="6">
        <f t="shared" si="115"/>
        <v>0.28328824864669877</v>
      </c>
    </row>
    <row r="1794" spans="1:13" x14ac:dyDescent="0.2">
      <c r="A1794" s="1" t="s">
        <v>9</v>
      </c>
      <c r="B1794" s="1" t="s">
        <v>114</v>
      </c>
      <c r="C1794" s="5">
        <v>0</v>
      </c>
      <c r="D1794" s="5">
        <v>70.741370000000003</v>
      </c>
      <c r="E1794" s="6" t="str">
        <f t="shared" si="112"/>
        <v/>
      </c>
      <c r="F1794" s="5">
        <v>3218.2073500000001</v>
      </c>
      <c r="G1794" s="5">
        <v>2513.8068499999999</v>
      </c>
      <c r="H1794" s="6">
        <f t="shared" si="113"/>
        <v>-0.21887977479139131</v>
      </c>
      <c r="I1794" s="5">
        <v>2875.1666799999998</v>
      </c>
      <c r="J1794" s="6">
        <f t="shared" si="114"/>
        <v>-0.12568308909311643</v>
      </c>
      <c r="K1794" s="5">
        <v>11833.410809999999</v>
      </c>
      <c r="L1794" s="5">
        <v>12297.650670000001</v>
      </c>
      <c r="M1794" s="6">
        <f t="shared" si="115"/>
        <v>3.923128060488601E-2</v>
      </c>
    </row>
    <row r="1795" spans="1:13" x14ac:dyDescent="0.2">
      <c r="A1795" s="1" t="s">
        <v>10</v>
      </c>
      <c r="B1795" s="1" t="s">
        <v>114</v>
      </c>
      <c r="C1795" s="5">
        <v>0</v>
      </c>
      <c r="D1795" s="5">
        <v>0</v>
      </c>
      <c r="E1795" s="6" t="str">
        <f t="shared" si="112"/>
        <v/>
      </c>
      <c r="F1795" s="5">
        <v>347.53365000000002</v>
      </c>
      <c r="G1795" s="5">
        <v>292.08244999999999</v>
      </c>
      <c r="H1795" s="6">
        <f t="shared" si="113"/>
        <v>-0.15955634799680551</v>
      </c>
      <c r="I1795" s="5">
        <v>344.30110000000002</v>
      </c>
      <c r="J1795" s="6">
        <f t="shared" si="114"/>
        <v>-0.15166564963051243</v>
      </c>
      <c r="K1795" s="5">
        <v>1330.4301</v>
      </c>
      <c r="L1795" s="5">
        <v>1634.4378899999999</v>
      </c>
      <c r="M1795" s="6">
        <f t="shared" si="115"/>
        <v>0.22850339149723076</v>
      </c>
    </row>
    <row r="1796" spans="1:13" x14ac:dyDescent="0.2">
      <c r="A1796" s="1" t="s">
        <v>11</v>
      </c>
      <c r="B1796" s="1" t="s">
        <v>114</v>
      </c>
      <c r="C1796" s="5">
        <v>0</v>
      </c>
      <c r="D1796" s="5">
        <v>0</v>
      </c>
      <c r="E1796" s="6" t="str">
        <f t="shared" si="112"/>
        <v/>
      </c>
      <c r="F1796" s="5">
        <v>0.05</v>
      </c>
      <c r="G1796" s="5">
        <v>7.8899999999999994E-3</v>
      </c>
      <c r="H1796" s="6">
        <f t="shared" si="113"/>
        <v>-0.84220000000000006</v>
      </c>
      <c r="I1796" s="5">
        <v>0</v>
      </c>
      <c r="J1796" s="6" t="str">
        <f t="shared" si="114"/>
        <v/>
      </c>
      <c r="K1796" s="5">
        <v>7.0000000000000007E-2</v>
      </c>
      <c r="L1796" s="5">
        <v>2.1644199999999998</v>
      </c>
      <c r="M1796" s="6">
        <f t="shared" si="115"/>
        <v>29.920285714285708</v>
      </c>
    </row>
    <row r="1797" spans="1:13" x14ac:dyDescent="0.2">
      <c r="A1797" s="1" t="s">
        <v>12</v>
      </c>
      <c r="B1797" s="1" t="s">
        <v>114</v>
      </c>
      <c r="C1797" s="5">
        <v>0</v>
      </c>
      <c r="D1797" s="5">
        <v>0</v>
      </c>
      <c r="E1797" s="6" t="str">
        <f t="shared" si="112"/>
        <v/>
      </c>
      <c r="F1797" s="5">
        <v>0</v>
      </c>
      <c r="G1797" s="5">
        <v>0</v>
      </c>
      <c r="H1797" s="6" t="str">
        <f t="shared" si="113"/>
        <v/>
      </c>
      <c r="I1797" s="5">
        <v>0</v>
      </c>
      <c r="J1797" s="6" t="str">
        <f t="shared" si="114"/>
        <v/>
      </c>
      <c r="K1797" s="5">
        <v>1.695E-2</v>
      </c>
      <c r="L1797" s="5">
        <v>0.25036999999999998</v>
      </c>
      <c r="M1797" s="6">
        <f t="shared" si="115"/>
        <v>13.771091445427727</v>
      </c>
    </row>
    <row r="1798" spans="1:13" x14ac:dyDescent="0.2">
      <c r="A1798" s="1" t="s">
        <v>13</v>
      </c>
      <c r="B1798" s="1" t="s">
        <v>114</v>
      </c>
      <c r="C1798" s="5">
        <v>0</v>
      </c>
      <c r="D1798" s="5">
        <v>0.54657999999999995</v>
      </c>
      <c r="E1798" s="6" t="str">
        <f t="shared" si="112"/>
        <v/>
      </c>
      <c r="F1798" s="5">
        <v>65.167739999999995</v>
      </c>
      <c r="G1798" s="5">
        <v>15.877280000000001</v>
      </c>
      <c r="H1798" s="6">
        <f t="shared" si="113"/>
        <v>-0.75636288752686531</v>
      </c>
      <c r="I1798" s="5">
        <v>99.340760000000003</v>
      </c>
      <c r="J1798" s="6">
        <f t="shared" si="114"/>
        <v>-0.84017356017811817</v>
      </c>
      <c r="K1798" s="5">
        <v>165.20577</v>
      </c>
      <c r="L1798" s="5">
        <v>143.59397000000001</v>
      </c>
      <c r="M1798" s="6">
        <f t="shared" si="115"/>
        <v>-0.13081746478951661</v>
      </c>
    </row>
    <row r="1799" spans="1:13" x14ac:dyDescent="0.2">
      <c r="A1799" s="1" t="s">
        <v>14</v>
      </c>
      <c r="B1799" s="1" t="s">
        <v>114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78.8</v>
      </c>
      <c r="J1799" s="6">
        <f t="shared" si="114"/>
        <v>-1</v>
      </c>
      <c r="K1799" s="5">
        <v>383.26605000000001</v>
      </c>
      <c r="L1799" s="5">
        <v>154.94999999999999</v>
      </c>
      <c r="M1799" s="6">
        <f t="shared" si="115"/>
        <v>-0.59571164730087633</v>
      </c>
    </row>
    <row r="1800" spans="1:13" x14ac:dyDescent="0.2">
      <c r="A1800" s="1" t="s">
        <v>15</v>
      </c>
      <c r="B1800" s="1" t="s">
        <v>114</v>
      </c>
      <c r="C1800" s="5">
        <v>0</v>
      </c>
      <c r="D1800" s="5">
        <v>0</v>
      </c>
      <c r="E1800" s="6" t="str">
        <f t="shared" si="112"/>
        <v/>
      </c>
      <c r="F1800" s="5">
        <v>0</v>
      </c>
      <c r="G1800" s="5">
        <v>0</v>
      </c>
      <c r="H1800" s="6" t="str">
        <f t="shared" si="113"/>
        <v/>
      </c>
      <c r="I1800" s="5">
        <v>0</v>
      </c>
      <c r="J1800" s="6" t="str">
        <f t="shared" si="114"/>
        <v/>
      </c>
      <c r="K1800" s="5">
        <v>0</v>
      </c>
      <c r="L1800" s="5">
        <v>1.375</v>
      </c>
      <c r="M1800" s="6" t="str">
        <f t="shared" si="115"/>
        <v/>
      </c>
    </row>
    <row r="1801" spans="1:13" x14ac:dyDescent="0.2">
      <c r="A1801" s="1" t="s">
        <v>16</v>
      </c>
      <c r="B1801" s="1" t="s">
        <v>114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0</v>
      </c>
      <c r="H1801" s="6" t="str">
        <f t="shared" si="113"/>
        <v/>
      </c>
      <c r="I1801" s="5">
        <v>0</v>
      </c>
      <c r="J1801" s="6" t="str">
        <f t="shared" si="114"/>
        <v/>
      </c>
      <c r="K1801" s="5">
        <v>0</v>
      </c>
      <c r="L1801" s="5">
        <v>1.9677199999999999</v>
      </c>
      <c r="M1801" s="6" t="str">
        <f t="shared" si="115"/>
        <v/>
      </c>
    </row>
    <row r="1802" spans="1:13" x14ac:dyDescent="0.2">
      <c r="A1802" s="1" t="s">
        <v>17</v>
      </c>
      <c r="B1802" s="1" t="s">
        <v>114</v>
      </c>
      <c r="C1802" s="5">
        <v>0</v>
      </c>
      <c r="D1802" s="5">
        <v>3.75814</v>
      </c>
      <c r="E1802" s="6" t="str">
        <f t="shared" si="112"/>
        <v/>
      </c>
      <c r="F1802" s="5">
        <v>186.44762</v>
      </c>
      <c r="G1802" s="5">
        <v>7.2723199999999997</v>
      </c>
      <c r="H1802" s="6">
        <f t="shared" si="113"/>
        <v>-0.96099537231958232</v>
      </c>
      <c r="I1802" s="5">
        <v>121.87036000000001</v>
      </c>
      <c r="J1802" s="6">
        <f t="shared" si="114"/>
        <v>-0.94032741020868404</v>
      </c>
      <c r="K1802" s="5">
        <v>405.97816999999998</v>
      </c>
      <c r="L1802" s="5">
        <v>583.56186000000002</v>
      </c>
      <c r="M1802" s="6">
        <f t="shared" si="115"/>
        <v>0.43742177073215549</v>
      </c>
    </row>
    <row r="1803" spans="1:13" x14ac:dyDescent="0.2">
      <c r="A1803" s="1" t="s">
        <v>19</v>
      </c>
      <c r="B1803" s="1" t="s">
        <v>114</v>
      </c>
      <c r="C1803" s="5">
        <v>0</v>
      </c>
      <c r="D1803" s="5">
        <v>24.494009999999999</v>
      </c>
      <c r="E1803" s="6" t="str">
        <f t="shared" ref="E1803:E1865" si="116">IF(C1803=0,"",(D1803/C1803-1))</f>
        <v/>
      </c>
      <c r="F1803" s="5">
        <v>308.76656000000003</v>
      </c>
      <c r="G1803" s="5">
        <v>278.01382999999998</v>
      </c>
      <c r="H1803" s="6">
        <f t="shared" ref="H1803:H1865" si="117">IF(F1803=0,"",(G1803/F1803-1))</f>
        <v>-9.959864177001565E-2</v>
      </c>
      <c r="I1803" s="5">
        <v>166.94175000000001</v>
      </c>
      <c r="J1803" s="6">
        <f t="shared" ref="J1803:J1865" si="118">IF(I1803=0,"",(G1803/I1803-1))</f>
        <v>0.66533434566248384</v>
      </c>
      <c r="K1803" s="5">
        <v>1564.9313099999999</v>
      </c>
      <c r="L1803" s="5">
        <v>1579.7657200000001</v>
      </c>
      <c r="M1803" s="6">
        <f t="shared" ref="M1803:M1865" si="119">IF(K1803=0,"",(L1803/K1803-1))</f>
        <v>9.4792722883154656E-3</v>
      </c>
    </row>
    <row r="1804" spans="1:13" x14ac:dyDescent="0.2">
      <c r="A1804" s="1" t="s">
        <v>20</v>
      </c>
      <c r="B1804" s="1" t="s">
        <v>114</v>
      </c>
      <c r="C1804" s="5">
        <v>0</v>
      </c>
      <c r="D1804" s="5">
        <v>5.9903300000000002</v>
      </c>
      <c r="E1804" s="6" t="str">
        <f t="shared" si="116"/>
        <v/>
      </c>
      <c r="F1804" s="5">
        <v>893.99094000000002</v>
      </c>
      <c r="G1804" s="5">
        <v>2427.0203499999998</v>
      </c>
      <c r="H1804" s="6">
        <f t="shared" si="117"/>
        <v>1.7148153760931848</v>
      </c>
      <c r="I1804" s="5">
        <v>2755.8730700000001</v>
      </c>
      <c r="J1804" s="6">
        <f t="shared" si="118"/>
        <v>-0.11932796309809734</v>
      </c>
      <c r="K1804" s="5">
        <v>6397.4426700000004</v>
      </c>
      <c r="L1804" s="5">
        <v>9437.0403000000006</v>
      </c>
      <c r="M1804" s="6">
        <f t="shared" si="119"/>
        <v>0.47512698226336747</v>
      </c>
    </row>
    <row r="1805" spans="1:13" x14ac:dyDescent="0.2">
      <c r="A1805" s="1" t="s">
        <v>22</v>
      </c>
      <c r="B1805" s="1" t="s">
        <v>114</v>
      </c>
      <c r="C1805" s="5">
        <v>0</v>
      </c>
      <c r="D1805" s="5">
        <v>0</v>
      </c>
      <c r="E1805" s="6" t="str">
        <f t="shared" si="116"/>
        <v/>
      </c>
      <c r="F1805" s="5">
        <v>351.37884000000003</v>
      </c>
      <c r="G1805" s="5">
        <v>88.269649999999999</v>
      </c>
      <c r="H1805" s="6">
        <f t="shared" si="117"/>
        <v>-0.74879065000043832</v>
      </c>
      <c r="I1805" s="5">
        <v>218.95179999999999</v>
      </c>
      <c r="J1805" s="6">
        <f t="shared" si="118"/>
        <v>-0.59685350839773865</v>
      </c>
      <c r="K1805" s="5">
        <v>1142.2548999999999</v>
      </c>
      <c r="L1805" s="5">
        <v>772.02103</v>
      </c>
      <c r="M1805" s="6">
        <f t="shared" si="119"/>
        <v>-0.32412543820122808</v>
      </c>
    </row>
    <row r="1806" spans="1:13" x14ac:dyDescent="0.2">
      <c r="A1806" s="1" t="s">
        <v>23</v>
      </c>
      <c r="B1806" s="1" t="s">
        <v>114</v>
      </c>
      <c r="C1806" s="5">
        <v>0</v>
      </c>
      <c r="D1806" s="5">
        <v>85.493260000000006</v>
      </c>
      <c r="E1806" s="6" t="str">
        <f t="shared" si="116"/>
        <v/>
      </c>
      <c r="F1806" s="5">
        <v>1500.9597000000001</v>
      </c>
      <c r="G1806" s="5">
        <v>381.43750999999997</v>
      </c>
      <c r="H1806" s="6">
        <f t="shared" si="117"/>
        <v>-0.74587091845304043</v>
      </c>
      <c r="I1806" s="5">
        <v>2563.9216500000002</v>
      </c>
      <c r="J1806" s="6">
        <f t="shared" si="118"/>
        <v>-0.85122887433007166</v>
      </c>
      <c r="K1806" s="5">
        <v>2271.0987399999999</v>
      </c>
      <c r="L1806" s="5">
        <v>3446.4414700000002</v>
      </c>
      <c r="M1806" s="6">
        <f t="shared" si="119"/>
        <v>0.51752163360365411</v>
      </c>
    </row>
    <row r="1807" spans="1:13" x14ac:dyDescent="0.2">
      <c r="A1807" s="1" t="s">
        <v>24</v>
      </c>
      <c r="B1807" s="1" t="s">
        <v>114</v>
      </c>
      <c r="C1807" s="5">
        <v>0</v>
      </c>
      <c r="D1807" s="5">
        <v>0</v>
      </c>
      <c r="E1807" s="6" t="str">
        <f t="shared" si="116"/>
        <v/>
      </c>
      <c r="F1807" s="5">
        <v>0</v>
      </c>
      <c r="G1807" s="5">
        <v>0</v>
      </c>
      <c r="H1807" s="6" t="str">
        <f t="shared" si="117"/>
        <v/>
      </c>
      <c r="I1807" s="5">
        <v>0</v>
      </c>
      <c r="J1807" s="6" t="str">
        <f t="shared" si="118"/>
        <v/>
      </c>
      <c r="K1807" s="5">
        <v>0</v>
      </c>
      <c r="L1807" s="5">
        <v>270.45087999999998</v>
      </c>
      <c r="M1807" s="6" t="str">
        <f t="shared" si="119"/>
        <v/>
      </c>
    </row>
    <row r="1808" spans="1:13" x14ac:dyDescent="0.2">
      <c r="A1808" s="1" t="s">
        <v>25</v>
      </c>
      <c r="B1808" s="1" t="s">
        <v>114</v>
      </c>
      <c r="C1808" s="5">
        <v>0</v>
      </c>
      <c r="D1808" s="5">
        <v>0.20871999999999999</v>
      </c>
      <c r="E1808" s="6" t="str">
        <f t="shared" si="116"/>
        <v/>
      </c>
      <c r="F1808" s="5">
        <v>561.38981000000001</v>
      </c>
      <c r="G1808" s="5">
        <v>393.43335000000002</v>
      </c>
      <c r="H1808" s="6">
        <f t="shared" si="117"/>
        <v>-0.29917974464125019</v>
      </c>
      <c r="I1808" s="5">
        <v>435.42236000000003</v>
      </c>
      <c r="J1808" s="6">
        <f t="shared" si="118"/>
        <v>-9.643282903523831E-2</v>
      </c>
      <c r="K1808" s="5">
        <v>2986.63841</v>
      </c>
      <c r="L1808" s="5">
        <v>2671.3484400000002</v>
      </c>
      <c r="M1808" s="6">
        <f t="shared" si="119"/>
        <v>-0.10556683693088909</v>
      </c>
    </row>
    <row r="1809" spans="1:13" x14ac:dyDescent="0.2">
      <c r="A1809" s="1" t="s">
        <v>27</v>
      </c>
      <c r="B1809" s="1" t="s">
        <v>114</v>
      </c>
      <c r="C1809" s="5">
        <v>0</v>
      </c>
      <c r="D1809" s="5">
        <v>0</v>
      </c>
      <c r="E1809" s="6" t="str">
        <f t="shared" si="116"/>
        <v/>
      </c>
      <c r="F1809" s="5">
        <v>124.84211000000001</v>
      </c>
      <c r="G1809" s="5">
        <v>310.65246999999999</v>
      </c>
      <c r="H1809" s="6">
        <f t="shared" si="117"/>
        <v>1.488362860896856</v>
      </c>
      <c r="I1809" s="5">
        <v>154.99761000000001</v>
      </c>
      <c r="J1809" s="6">
        <f t="shared" si="118"/>
        <v>1.0042403879646917</v>
      </c>
      <c r="K1809" s="5">
        <v>653.35494000000006</v>
      </c>
      <c r="L1809" s="5">
        <v>878.37230999999997</v>
      </c>
      <c r="M1809" s="6">
        <f t="shared" si="119"/>
        <v>0.34440295193910964</v>
      </c>
    </row>
    <row r="1810" spans="1:13" x14ac:dyDescent="0.2">
      <c r="A1810" s="1" t="s">
        <v>28</v>
      </c>
      <c r="B1810" s="1" t="s">
        <v>114</v>
      </c>
      <c r="C1810" s="5">
        <v>0</v>
      </c>
      <c r="D1810" s="5">
        <v>139.81700000000001</v>
      </c>
      <c r="E1810" s="6" t="str">
        <f t="shared" si="116"/>
        <v/>
      </c>
      <c r="F1810" s="5">
        <v>253.07327000000001</v>
      </c>
      <c r="G1810" s="5">
        <v>214.32595000000001</v>
      </c>
      <c r="H1810" s="6">
        <f t="shared" si="117"/>
        <v>-0.15310712190189035</v>
      </c>
      <c r="I1810" s="5">
        <v>155.91345000000001</v>
      </c>
      <c r="J1810" s="6">
        <f t="shared" si="118"/>
        <v>0.37464695957917682</v>
      </c>
      <c r="K1810" s="5">
        <v>507.92941999999999</v>
      </c>
      <c r="L1810" s="5">
        <v>904.06949999999995</v>
      </c>
      <c r="M1810" s="6">
        <f t="shared" si="119"/>
        <v>0.77991166567984971</v>
      </c>
    </row>
    <row r="1811" spans="1:13" x14ac:dyDescent="0.2">
      <c r="A1811" s="1" t="s">
        <v>30</v>
      </c>
      <c r="B1811" s="1" t="s">
        <v>114</v>
      </c>
      <c r="C1811" s="5">
        <v>0</v>
      </c>
      <c r="D1811" s="5">
        <v>0</v>
      </c>
      <c r="E1811" s="6" t="str">
        <f t="shared" si="116"/>
        <v/>
      </c>
      <c r="F1811" s="5">
        <v>1.3339999999999999E-2</v>
      </c>
      <c r="G1811" s="5">
        <v>0</v>
      </c>
      <c r="H1811" s="6">
        <f t="shared" si="117"/>
        <v>-1</v>
      </c>
      <c r="I1811" s="5">
        <v>0</v>
      </c>
      <c r="J1811" s="6" t="str">
        <f t="shared" si="118"/>
        <v/>
      </c>
      <c r="K1811" s="5">
        <v>1.3339999999999999E-2</v>
      </c>
      <c r="L1811" s="5">
        <v>1.78</v>
      </c>
      <c r="M1811" s="6">
        <f t="shared" si="119"/>
        <v>132.43328335832084</v>
      </c>
    </row>
    <row r="1812" spans="1:13" x14ac:dyDescent="0.2">
      <c r="A1812" s="2" t="s">
        <v>33</v>
      </c>
      <c r="B1812" s="2" t="s">
        <v>114</v>
      </c>
      <c r="C1812" s="7">
        <v>0</v>
      </c>
      <c r="D1812" s="7">
        <v>682.16911000000005</v>
      </c>
      <c r="E1812" s="8" t="str">
        <f t="shared" si="116"/>
        <v/>
      </c>
      <c r="F1812" s="7">
        <v>13603.835499999999</v>
      </c>
      <c r="G1812" s="7">
        <v>12257.3166</v>
      </c>
      <c r="H1812" s="8">
        <f t="shared" si="117"/>
        <v>-9.8980827870198795E-2</v>
      </c>
      <c r="I1812" s="7">
        <v>21969.13335</v>
      </c>
      <c r="J1812" s="8">
        <f t="shared" si="118"/>
        <v>-0.44206644819696539</v>
      </c>
      <c r="K1812" s="7">
        <v>63969.284720000003</v>
      </c>
      <c r="L1812" s="7">
        <v>78832.989279999994</v>
      </c>
      <c r="M1812" s="8">
        <f t="shared" si="119"/>
        <v>0.23235689792468239</v>
      </c>
    </row>
    <row r="1813" spans="1:13" x14ac:dyDescent="0.2">
      <c r="A1813" s="2" t="s">
        <v>33</v>
      </c>
      <c r="B1813" s="2"/>
      <c r="C1813" s="7">
        <v>7414.0335699999996</v>
      </c>
      <c r="D1813" s="7">
        <v>479463.43432</v>
      </c>
      <c r="E1813" s="8">
        <f t="shared" si="116"/>
        <v>63.669714507375772</v>
      </c>
      <c r="F1813" s="7">
        <v>10780631.35324</v>
      </c>
      <c r="G1813" s="7">
        <v>10794066.6822</v>
      </c>
      <c r="H1813" s="8">
        <f t="shared" si="117"/>
        <v>1.2462469515721608E-3</v>
      </c>
      <c r="I1813" s="7">
        <v>11423394.52131</v>
      </c>
      <c r="J1813" s="8">
        <f t="shared" si="118"/>
        <v>-5.5091141073348004E-2</v>
      </c>
      <c r="K1813" s="7">
        <v>54938479.153779998</v>
      </c>
      <c r="L1813" s="7">
        <v>53575613.3763</v>
      </c>
      <c r="M1813" s="8">
        <f t="shared" si="119"/>
        <v>-2.4807126052127537E-2</v>
      </c>
    </row>
    <row r="1814" spans="1:13" x14ac:dyDescent="0.2">
      <c r="A1814" s="2" t="s">
        <v>33</v>
      </c>
      <c r="B1814" s="2"/>
      <c r="C1814" s="7"/>
      <c r="D1814" s="7"/>
      <c r="E1814" s="8" t="str">
        <f t="shared" si="116"/>
        <v/>
      </c>
      <c r="F1814" s="7"/>
      <c r="G1814" s="7"/>
      <c r="H1814" s="8" t="str">
        <f t="shared" si="117"/>
        <v/>
      </c>
      <c r="I1814" s="7"/>
      <c r="J1814" s="8" t="str">
        <f t="shared" si="118"/>
        <v/>
      </c>
      <c r="K1814" s="7"/>
      <c r="L1814" s="7"/>
      <c r="M1814" s="8" t="str">
        <f t="shared" si="119"/>
        <v/>
      </c>
    </row>
    <row r="1815" spans="1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ref="E1866:E1929" si="120">IF(C1866=0,"",(D1866/C1866-1))</f>
        <v/>
      </c>
      <c r="F1866" s="5"/>
      <c r="G1866" s="5"/>
      <c r="H1866" s="6" t="str">
        <f t="shared" ref="H1866:H1929" si="121">IF(F1866=0,"",(G1866/F1866-1))</f>
        <v/>
      </c>
      <c r="I1866" s="5"/>
      <c r="J1866" s="6" t="str">
        <f t="shared" ref="J1866:J1929" si="122">IF(I1866=0,"",(G1866/I1866-1))</f>
        <v/>
      </c>
      <c r="K1866" s="5"/>
      <c r="L1866" s="5"/>
      <c r="M1866" s="6" t="str">
        <f t="shared" ref="M1866:M1929" si="123">IF(K1866=0,"",(L1866/K1866-1))</f>
        <v/>
      </c>
    </row>
    <row r="1867" spans="3:13" x14ac:dyDescent="0.2">
      <c r="C1867" s="5"/>
      <c r="D1867" s="5"/>
      <c r="E1867" s="6" t="str">
        <f t="shared" si="120"/>
        <v/>
      </c>
      <c r="F1867" s="5"/>
      <c r="G1867" s="5"/>
      <c r="H1867" s="6" t="str">
        <f t="shared" si="121"/>
        <v/>
      </c>
      <c r="I1867" s="5"/>
      <c r="J1867" s="6" t="str">
        <f t="shared" si="122"/>
        <v/>
      </c>
      <c r="K1867" s="5"/>
      <c r="L1867" s="5"/>
      <c r="M1867" s="6" t="str">
        <f t="shared" si="123"/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ref="E1930:E1993" si="124">IF(C1930=0,"",(D1930/C1930-1))</f>
        <v/>
      </c>
      <c r="F1930" s="5"/>
      <c r="G1930" s="5"/>
      <c r="H1930" s="6" t="str">
        <f t="shared" ref="H1930:H1993" si="125">IF(F1930=0,"",(G1930/F1930-1))</f>
        <v/>
      </c>
      <c r="I1930" s="5"/>
      <c r="J1930" s="6" t="str">
        <f t="shared" ref="J1930:J1993" si="126">IF(I1930=0,"",(G1930/I1930-1))</f>
        <v/>
      </c>
      <c r="K1930" s="5"/>
      <c r="L1930" s="5"/>
      <c r="M1930" s="6" t="str">
        <f t="shared" ref="M1930:M1993" si="127">IF(K1930=0,"",(L1930/K1930-1))</f>
        <v/>
      </c>
    </row>
    <row r="1931" spans="3:13" x14ac:dyDescent="0.2">
      <c r="C1931" s="5"/>
      <c r="D1931" s="5"/>
      <c r="E1931" s="6" t="str">
        <f t="shared" si="124"/>
        <v/>
      </c>
      <c r="F1931" s="5"/>
      <c r="G1931" s="5"/>
      <c r="H1931" s="6" t="str">
        <f t="shared" si="125"/>
        <v/>
      </c>
      <c r="I1931" s="5"/>
      <c r="J1931" s="6" t="str">
        <f t="shared" si="126"/>
        <v/>
      </c>
      <c r="K1931" s="5"/>
      <c r="L1931" s="5"/>
      <c r="M1931" s="6" t="str">
        <f t="shared" si="127"/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ref="E1994:E2057" si="128">IF(C1994=0,"",(D1994/C1994-1))</f>
        <v/>
      </c>
      <c r="F1994" s="5"/>
      <c r="G1994" s="5"/>
      <c r="H1994" s="6" t="str">
        <f t="shared" ref="H1994:H2057" si="129">IF(F1994=0,"",(G1994/F1994-1))</f>
        <v/>
      </c>
      <c r="I1994" s="5"/>
      <c r="J1994" s="6" t="str">
        <f t="shared" ref="J1994:J2057" si="130">IF(I1994=0,"",(G1994/I1994-1))</f>
        <v/>
      </c>
      <c r="K1994" s="5"/>
      <c r="L1994" s="5"/>
      <c r="M1994" s="6" t="str">
        <f t="shared" ref="M1994:M2057" si="131">IF(K1994=0,"",(L1994/K1994-1))</f>
        <v/>
      </c>
    </row>
    <row r="1995" spans="3:13" x14ac:dyDescent="0.2">
      <c r="C1995" s="5"/>
      <c r="D1995" s="5"/>
      <c r="E1995" s="6" t="str">
        <f t="shared" si="128"/>
        <v/>
      </c>
      <c r="F1995" s="5"/>
      <c r="G1995" s="5"/>
      <c r="H1995" s="6" t="str">
        <f t="shared" si="129"/>
        <v/>
      </c>
      <c r="I1995" s="5"/>
      <c r="J1995" s="6" t="str">
        <f t="shared" si="130"/>
        <v/>
      </c>
      <c r="K1995" s="5"/>
      <c r="L1995" s="5"/>
      <c r="M1995" s="6" t="str">
        <f t="shared" si="131"/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ref="E2058:E2121" si="132">IF(C2058=0,"",(D2058/C2058-1))</f>
        <v/>
      </c>
      <c r="F2058" s="5"/>
      <c r="G2058" s="5"/>
      <c r="H2058" s="6" t="str">
        <f t="shared" ref="H2058:H2121" si="133">IF(F2058=0,"",(G2058/F2058-1))</f>
        <v/>
      </c>
      <c r="I2058" s="5"/>
      <c r="J2058" s="6" t="str">
        <f t="shared" ref="J2058:J2121" si="134">IF(I2058=0,"",(G2058/I2058-1))</f>
        <v/>
      </c>
      <c r="K2058" s="5"/>
      <c r="L2058" s="5"/>
      <c r="M2058" s="6" t="str">
        <f t="shared" ref="M2058:M2121" si="135">IF(K2058=0,"",(L2058/K2058-1))</f>
        <v/>
      </c>
    </row>
    <row r="2059" spans="3:13" x14ac:dyDescent="0.2">
      <c r="C2059" s="5"/>
      <c r="D2059" s="5"/>
      <c r="E2059" s="6" t="str">
        <f t="shared" si="132"/>
        <v/>
      </c>
      <c r="F2059" s="5"/>
      <c r="G2059" s="5"/>
      <c r="H2059" s="6" t="str">
        <f t="shared" si="133"/>
        <v/>
      </c>
      <c r="I2059" s="5"/>
      <c r="J2059" s="6" t="str">
        <f t="shared" si="134"/>
        <v/>
      </c>
      <c r="K2059" s="5"/>
      <c r="L2059" s="5"/>
      <c r="M2059" s="6" t="str">
        <f t="shared" si="135"/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ref="E2122:E2185" si="136">IF(C2122=0,"",(D2122/C2122-1))</f>
        <v/>
      </c>
      <c r="F2122" s="5"/>
      <c r="G2122" s="5"/>
      <c r="H2122" s="6" t="str">
        <f t="shared" ref="H2122:H2185" si="137">IF(F2122=0,"",(G2122/F2122-1))</f>
        <v/>
      </c>
      <c r="I2122" s="5"/>
      <c r="J2122" s="6" t="str">
        <f t="shared" ref="J2122:J2185" si="138">IF(I2122=0,"",(G2122/I2122-1))</f>
        <v/>
      </c>
      <c r="K2122" s="5"/>
      <c r="L2122" s="5"/>
      <c r="M2122" s="6" t="str">
        <f t="shared" ref="M2122:M2185" si="139">IF(K2122=0,"",(L2122/K2122-1))</f>
        <v/>
      </c>
    </row>
    <row r="2123" spans="3:13" x14ac:dyDescent="0.2">
      <c r="C2123" s="5"/>
      <c r="D2123" s="5"/>
      <c r="E2123" s="6" t="str">
        <f t="shared" si="136"/>
        <v/>
      </c>
      <c r="F2123" s="5"/>
      <c r="G2123" s="5"/>
      <c r="H2123" s="6" t="str">
        <f t="shared" si="137"/>
        <v/>
      </c>
      <c r="I2123" s="5"/>
      <c r="J2123" s="6" t="str">
        <f t="shared" si="138"/>
        <v/>
      </c>
      <c r="K2123" s="5"/>
      <c r="L2123" s="5"/>
      <c r="M2123" s="6" t="str">
        <f t="shared" si="139"/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ref="E2186:E2249" si="140">IF(C2186=0,"",(D2186/C2186-1))</f>
        <v/>
      </c>
      <c r="F2186" s="5"/>
      <c r="G2186" s="5"/>
      <c r="H2186" s="6" t="str">
        <f t="shared" ref="H2186:H2249" si="141">IF(F2186=0,"",(G2186/F2186-1))</f>
        <v/>
      </c>
      <c r="I2186" s="5"/>
      <c r="J2186" s="6" t="str">
        <f t="shared" ref="J2186:J2249" si="142">IF(I2186=0,"",(G2186/I2186-1))</f>
        <v/>
      </c>
      <c r="K2186" s="5"/>
      <c r="L2186" s="5"/>
      <c r="M2186" s="6" t="str">
        <f t="shared" ref="M2186:M2249" si="143">IF(K2186=0,"",(L2186/K2186-1))</f>
        <v/>
      </c>
    </row>
    <row r="2187" spans="3:13" x14ac:dyDescent="0.2">
      <c r="C2187" s="5"/>
      <c r="D2187" s="5"/>
      <c r="E2187" s="6" t="str">
        <f t="shared" si="140"/>
        <v/>
      </c>
      <c r="F2187" s="5"/>
      <c r="G2187" s="5"/>
      <c r="H2187" s="6" t="str">
        <f t="shared" si="141"/>
        <v/>
      </c>
      <c r="I2187" s="5"/>
      <c r="J2187" s="6" t="str">
        <f t="shared" si="142"/>
        <v/>
      </c>
      <c r="K2187" s="5"/>
      <c r="L2187" s="5"/>
      <c r="M2187" s="6" t="str">
        <f t="shared" si="143"/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ref="E2250:E2313" si="144">IF(C2250=0,"",(D2250/C2250-1))</f>
        <v/>
      </c>
      <c r="F2250" s="5"/>
      <c r="G2250" s="5"/>
      <c r="H2250" s="6" t="str">
        <f t="shared" ref="H2250:H2313" si="145">IF(F2250=0,"",(G2250/F2250-1))</f>
        <v/>
      </c>
      <c r="I2250" s="5"/>
      <c r="J2250" s="6" t="str">
        <f t="shared" ref="J2250:J2313" si="146">IF(I2250=0,"",(G2250/I2250-1))</f>
        <v/>
      </c>
      <c r="K2250" s="5"/>
      <c r="L2250" s="5"/>
      <c r="M2250" s="6" t="str">
        <f t="shared" ref="M2250:M2313" si="147">IF(K2250=0,"",(L2250/K2250-1))</f>
        <v/>
      </c>
    </row>
    <row r="2251" spans="3:13" x14ac:dyDescent="0.2">
      <c r="C2251" s="5"/>
      <c r="D2251" s="5"/>
      <c r="E2251" s="6" t="str">
        <f t="shared" si="144"/>
        <v/>
      </c>
      <c r="F2251" s="5"/>
      <c r="G2251" s="5"/>
      <c r="H2251" s="6" t="str">
        <f t="shared" si="145"/>
        <v/>
      </c>
      <c r="I2251" s="5"/>
      <c r="J2251" s="6" t="str">
        <f t="shared" si="146"/>
        <v/>
      </c>
      <c r="K2251" s="5"/>
      <c r="L2251" s="5"/>
      <c r="M2251" s="6" t="str">
        <f t="shared" si="147"/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ref="E2314:E2377" si="148">IF(C2314=0,"",(D2314/C2314-1))</f>
        <v/>
      </c>
      <c r="F2314" s="5"/>
      <c r="G2314" s="5"/>
      <c r="H2314" s="6" t="str">
        <f t="shared" ref="H2314:H2377" si="149">IF(F2314=0,"",(G2314/F2314-1))</f>
        <v/>
      </c>
      <c r="I2314" s="5"/>
      <c r="J2314" s="6" t="str">
        <f t="shared" ref="J2314:J2377" si="150">IF(I2314=0,"",(G2314/I2314-1))</f>
        <v/>
      </c>
      <c r="K2314" s="5"/>
      <c r="L2314" s="5"/>
      <c r="M2314" s="6" t="str">
        <f t="shared" ref="M2314:M2377" si="151">IF(K2314=0,"",(L2314/K2314-1))</f>
        <v/>
      </c>
    </row>
    <row r="2315" spans="3:13" x14ac:dyDescent="0.2">
      <c r="C2315" s="5"/>
      <c r="D2315" s="5"/>
      <c r="E2315" s="6" t="str">
        <f t="shared" si="148"/>
        <v/>
      </c>
      <c r="F2315" s="5"/>
      <c r="G2315" s="5"/>
      <c r="H2315" s="6" t="str">
        <f t="shared" si="149"/>
        <v/>
      </c>
      <c r="I2315" s="5"/>
      <c r="J2315" s="6" t="str">
        <f t="shared" si="150"/>
        <v/>
      </c>
      <c r="K2315" s="5"/>
      <c r="L2315" s="5"/>
      <c r="M2315" s="6" t="str">
        <f t="shared" si="151"/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ref="E2378:E2441" si="152">IF(C2378=0,"",(D2378/C2378-1))</f>
        <v/>
      </c>
      <c r="F2378" s="5"/>
      <c r="G2378" s="5"/>
      <c r="H2378" s="6" t="str">
        <f t="shared" ref="H2378:H2441" si="153">IF(F2378=0,"",(G2378/F2378-1))</f>
        <v/>
      </c>
      <c r="I2378" s="5"/>
      <c r="J2378" s="6" t="str">
        <f t="shared" ref="J2378:J2441" si="154">IF(I2378=0,"",(G2378/I2378-1))</f>
        <v/>
      </c>
      <c r="K2378" s="5"/>
      <c r="L2378" s="5"/>
      <c r="M2378" s="6" t="str">
        <f t="shared" ref="M2378:M2441" si="155">IF(K2378=0,"",(L2378/K2378-1))</f>
        <v/>
      </c>
    </row>
    <row r="2379" spans="3:13" x14ac:dyDescent="0.2">
      <c r="C2379" s="5"/>
      <c r="D2379" s="5"/>
      <c r="E2379" s="6" t="str">
        <f t="shared" si="152"/>
        <v/>
      </c>
      <c r="F2379" s="5"/>
      <c r="G2379" s="5"/>
      <c r="H2379" s="6" t="str">
        <f t="shared" si="153"/>
        <v/>
      </c>
      <c r="I2379" s="5"/>
      <c r="J2379" s="6" t="str">
        <f t="shared" si="154"/>
        <v/>
      </c>
      <c r="K2379" s="5"/>
      <c r="L2379" s="5"/>
      <c r="M2379" s="6" t="str">
        <f t="shared" si="155"/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ref="E2442:E2505" si="156">IF(C2442=0,"",(D2442/C2442-1))</f>
        <v/>
      </c>
      <c r="F2442" s="5"/>
      <c r="G2442" s="5"/>
      <c r="H2442" s="6" t="str">
        <f t="shared" ref="H2442:H2505" si="157">IF(F2442=0,"",(G2442/F2442-1))</f>
        <v/>
      </c>
      <c r="I2442" s="5"/>
      <c r="J2442" s="6" t="str">
        <f t="shared" ref="J2442:J2505" si="158">IF(I2442=0,"",(G2442/I2442-1))</f>
        <v/>
      </c>
      <c r="K2442" s="5"/>
      <c r="L2442" s="5"/>
      <c r="M2442" s="6" t="str">
        <f t="shared" ref="M2442:M2505" si="159">IF(K2442=0,"",(L2442/K2442-1))</f>
        <v/>
      </c>
    </row>
    <row r="2443" spans="3:13" x14ac:dyDescent="0.2">
      <c r="C2443" s="5"/>
      <c r="D2443" s="5"/>
      <c r="E2443" s="6" t="str">
        <f t="shared" si="156"/>
        <v/>
      </c>
      <c r="F2443" s="5"/>
      <c r="G2443" s="5"/>
      <c r="H2443" s="6" t="str">
        <f t="shared" si="157"/>
        <v/>
      </c>
      <c r="I2443" s="5"/>
      <c r="J2443" s="6" t="str">
        <f t="shared" si="158"/>
        <v/>
      </c>
      <c r="K2443" s="5"/>
      <c r="L2443" s="5"/>
      <c r="M2443" s="6" t="str">
        <f t="shared" si="159"/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ref="E2506:E2569" si="160">IF(C2506=0,"",(D2506/C2506-1))</f>
        <v/>
      </c>
      <c r="F2506" s="5"/>
      <c r="G2506" s="5"/>
      <c r="H2506" s="6" t="str">
        <f t="shared" ref="H2506:H2569" si="161">IF(F2506=0,"",(G2506/F2506-1))</f>
        <v/>
      </c>
      <c r="I2506" s="5"/>
      <c r="J2506" s="6" t="str">
        <f t="shared" ref="J2506:J2569" si="162">IF(I2506=0,"",(G2506/I2506-1))</f>
        <v/>
      </c>
      <c r="K2506" s="5"/>
      <c r="L2506" s="5"/>
      <c r="M2506" s="6" t="str">
        <f t="shared" ref="M2506:M2569" si="163">IF(K2506=0,"",(L2506/K2506-1))</f>
        <v/>
      </c>
    </row>
    <row r="2507" spans="3:13" x14ac:dyDescent="0.2">
      <c r="C2507" s="5"/>
      <c r="D2507" s="5"/>
      <c r="E2507" s="6" t="str">
        <f t="shared" si="160"/>
        <v/>
      </c>
      <c r="F2507" s="5"/>
      <c r="G2507" s="5"/>
      <c r="H2507" s="6" t="str">
        <f t="shared" si="161"/>
        <v/>
      </c>
      <c r="I2507" s="5"/>
      <c r="J2507" s="6" t="str">
        <f t="shared" si="162"/>
        <v/>
      </c>
      <c r="K2507" s="5"/>
      <c r="L2507" s="5"/>
      <c r="M2507" s="6" t="str">
        <f t="shared" si="163"/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ref="E2570:E2633" si="164">IF(C2570=0,"",(D2570/C2570-1))</f>
        <v/>
      </c>
      <c r="F2570" s="5"/>
      <c r="G2570" s="5"/>
      <c r="H2570" s="6" t="str">
        <f t="shared" ref="H2570:H2633" si="165">IF(F2570=0,"",(G2570/F2570-1))</f>
        <v/>
      </c>
      <c r="I2570" s="5"/>
      <c r="J2570" s="6" t="str">
        <f t="shared" ref="J2570:J2633" si="166">IF(I2570=0,"",(G2570/I2570-1))</f>
        <v/>
      </c>
      <c r="K2570" s="5"/>
      <c r="L2570" s="5"/>
      <c r="M2570" s="6" t="str">
        <f t="shared" ref="M2570:M2633" si="167">IF(K2570=0,"",(L2570/K2570-1))</f>
        <v/>
      </c>
    </row>
    <row r="2571" spans="3:13" x14ac:dyDescent="0.2">
      <c r="C2571" s="5"/>
      <c r="D2571" s="5"/>
      <c r="E2571" s="6" t="str">
        <f t="shared" si="164"/>
        <v/>
      </c>
      <c r="F2571" s="5"/>
      <c r="G2571" s="5"/>
      <c r="H2571" s="6" t="str">
        <f t="shared" si="165"/>
        <v/>
      </c>
      <c r="I2571" s="5"/>
      <c r="J2571" s="6" t="str">
        <f t="shared" si="166"/>
        <v/>
      </c>
      <c r="K2571" s="5"/>
      <c r="L2571" s="5"/>
      <c r="M2571" s="6" t="str">
        <f t="shared" si="167"/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ref="E2634:E2697" si="168">IF(C2634=0,"",(D2634/C2634-1))</f>
        <v/>
      </c>
      <c r="F2634" s="5"/>
      <c r="G2634" s="5"/>
      <c r="H2634" s="6" t="str">
        <f t="shared" ref="H2634:H2697" si="169">IF(F2634=0,"",(G2634/F2634-1))</f>
        <v/>
      </c>
      <c r="I2634" s="5"/>
      <c r="J2634" s="6" t="str">
        <f t="shared" ref="J2634:J2697" si="170">IF(I2634=0,"",(G2634/I2634-1))</f>
        <v/>
      </c>
      <c r="K2634" s="5"/>
      <c r="L2634" s="5"/>
      <c r="M2634" s="6" t="str">
        <f t="shared" ref="M2634:M2697" si="171">IF(K2634=0,"",(L2634/K2634-1))</f>
        <v/>
      </c>
    </row>
    <row r="2635" spans="3:13" x14ac:dyDescent="0.2">
      <c r="C2635" s="5"/>
      <c r="D2635" s="5"/>
      <c r="E2635" s="6" t="str">
        <f t="shared" si="168"/>
        <v/>
      </c>
      <c r="F2635" s="5"/>
      <c r="G2635" s="5"/>
      <c r="H2635" s="6" t="str">
        <f t="shared" si="169"/>
        <v/>
      </c>
      <c r="I2635" s="5"/>
      <c r="J2635" s="6" t="str">
        <f t="shared" si="170"/>
        <v/>
      </c>
      <c r="K2635" s="5"/>
      <c r="L2635" s="5"/>
      <c r="M2635" s="6" t="str">
        <f t="shared" si="171"/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ref="E2698:E2761" si="172">IF(C2698=0,"",(D2698/C2698-1))</f>
        <v/>
      </c>
      <c r="F2698" s="5"/>
      <c r="G2698" s="5"/>
      <c r="H2698" s="6" t="str">
        <f t="shared" ref="H2698:H2761" si="173">IF(F2698=0,"",(G2698/F2698-1))</f>
        <v/>
      </c>
      <c r="I2698" s="5"/>
      <c r="J2698" s="6" t="str">
        <f t="shared" ref="J2698:J2761" si="174">IF(I2698=0,"",(G2698/I2698-1))</f>
        <v/>
      </c>
      <c r="K2698" s="5"/>
      <c r="L2698" s="5"/>
      <c r="M2698" s="6" t="str">
        <f t="shared" ref="M2698:M2761" si="175">IF(K2698=0,"",(L2698/K2698-1))</f>
        <v/>
      </c>
    </row>
    <row r="2699" spans="3:13" x14ac:dyDescent="0.2">
      <c r="C2699" s="5"/>
      <c r="D2699" s="5"/>
      <c r="E2699" s="6" t="str">
        <f t="shared" si="172"/>
        <v/>
      </c>
      <c r="F2699" s="5"/>
      <c r="G2699" s="5"/>
      <c r="H2699" s="6" t="str">
        <f t="shared" si="173"/>
        <v/>
      </c>
      <c r="I2699" s="5"/>
      <c r="J2699" s="6" t="str">
        <f t="shared" si="174"/>
        <v/>
      </c>
      <c r="K2699" s="5"/>
      <c r="L2699" s="5"/>
      <c r="M2699" s="6" t="str">
        <f t="shared" si="175"/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ref="E2762:E2825" si="176">IF(C2762=0,"",(D2762/C2762-1))</f>
        <v/>
      </c>
      <c r="F2762" s="5"/>
      <c r="G2762" s="5"/>
      <c r="H2762" s="6" t="str">
        <f t="shared" ref="H2762:H2825" si="177">IF(F2762=0,"",(G2762/F2762-1))</f>
        <v/>
      </c>
      <c r="I2762" s="5"/>
      <c r="J2762" s="6" t="str">
        <f t="shared" ref="J2762:J2825" si="178">IF(I2762=0,"",(G2762/I2762-1))</f>
        <v/>
      </c>
      <c r="K2762" s="5"/>
      <c r="L2762" s="5"/>
      <c r="M2762" s="6" t="str">
        <f t="shared" ref="M2762:M2825" si="179">IF(K2762=0,"",(L2762/K2762-1))</f>
        <v/>
      </c>
    </row>
    <row r="2763" spans="3:13" x14ac:dyDescent="0.2">
      <c r="C2763" s="5"/>
      <c r="D2763" s="5"/>
      <c r="E2763" s="6" t="str">
        <f t="shared" si="176"/>
        <v/>
      </c>
      <c r="F2763" s="5"/>
      <c r="G2763" s="5"/>
      <c r="H2763" s="6" t="str">
        <f t="shared" si="177"/>
        <v/>
      </c>
      <c r="I2763" s="5"/>
      <c r="J2763" s="6" t="str">
        <f t="shared" si="178"/>
        <v/>
      </c>
      <c r="K2763" s="5"/>
      <c r="L2763" s="5"/>
      <c r="M2763" s="6" t="str">
        <f t="shared" si="179"/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ref="E2826:E2889" si="180">IF(C2826=0,"",(D2826/C2826-1))</f>
        <v/>
      </c>
      <c r="F2826" s="5"/>
      <c r="G2826" s="5"/>
      <c r="H2826" s="6" t="str">
        <f t="shared" ref="H2826:H2889" si="181">IF(F2826=0,"",(G2826/F2826-1))</f>
        <v/>
      </c>
      <c r="I2826" s="5"/>
      <c r="J2826" s="6" t="str">
        <f t="shared" ref="J2826:J2889" si="182">IF(I2826=0,"",(G2826/I2826-1))</f>
        <v/>
      </c>
      <c r="K2826" s="5"/>
      <c r="L2826" s="5"/>
      <c r="M2826" s="6" t="str">
        <f t="shared" ref="M2826:M2889" si="183">IF(K2826=0,"",(L2826/K2826-1))</f>
        <v/>
      </c>
    </row>
    <row r="2827" spans="3:13" x14ac:dyDescent="0.2">
      <c r="C2827" s="5"/>
      <c r="D2827" s="5"/>
      <c r="E2827" s="6" t="str">
        <f t="shared" si="180"/>
        <v/>
      </c>
      <c r="F2827" s="5"/>
      <c r="G2827" s="5"/>
      <c r="H2827" s="6" t="str">
        <f t="shared" si="181"/>
        <v/>
      </c>
      <c r="I2827" s="5"/>
      <c r="J2827" s="6" t="str">
        <f t="shared" si="182"/>
        <v/>
      </c>
      <c r="K2827" s="5"/>
      <c r="L2827" s="5"/>
      <c r="M2827" s="6" t="str">
        <f t="shared" si="183"/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ref="E2890:E2953" si="184">IF(C2890=0,"",(D2890/C2890-1))</f>
        <v/>
      </c>
      <c r="F2890" s="5"/>
      <c r="G2890" s="5"/>
      <c r="H2890" s="6" t="str">
        <f t="shared" ref="H2890:H2953" si="185">IF(F2890=0,"",(G2890/F2890-1))</f>
        <v/>
      </c>
      <c r="I2890" s="5"/>
      <c r="J2890" s="6" t="str">
        <f t="shared" ref="J2890:J2953" si="186">IF(I2890=0,"",(G2890/I2890-1))</f>
        <v/>
      </c>
      <c r="K2890" s="5"/>
      <c r="L2890" s="5"/>
      <c r="M2890" s="6" t="str">
        <f t="shared" ref="M2890:M2953" si="187">IF(K2890=0,"",(L2890/K2890-1))</f>
        <v/>
      </c>
    </row>
    <row r="2891" spans="3:13" x14ac:dyDescent="0.2">
      <c r="C2891" s="5"/>
      <c r="D2891" s="5"/>
      <c r="E2891" s="6" t="str">
        <f t="shared" si="184"/>
        <v/>
      </c>
      <c r="F2891" s="5"/>
      <c r="G2891" s="5"/>
      <c r="H2891" s="6" t="str">
        <f t="shared" si="185"/>
        <v/>
      </c>
      <c r="I2891" s="5"/>
      <c r="J2891" s="6" t="str">
        <f t="shared" si="186"/>
        <v/>
      </c>
      <c r="K2891" s="5"/>
      <c r="L2891" s="5"/>
      <c r="M2891" s="6" t="str">
        <f t="shared" si="187"/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ref="E2954:E3017" si="188">IF(C2954=0,"",(D2954/C2954-1))</f>
        <v/>
      </c>
      <c r="F2954" s="5"/>
      <c r="G2954" s="5"/>
      <c r="H2954" s="6" t="str">
        <f t="shared" ref="H2954:H3017" si="189">IF(F2954=0,"",(G2954/F2954-1))</f>
        <v/>
      </c>
      <c r="I2954" s="5"/>
      <c r="J2954" s="6" t="str">
        <f t="shared" ref="J2954:J3017" si="190">IF(I2954=0,"",(G2954/I2954-1))</f>
        <v/>
      </c>
      <c r="K2954" s="5"/>
      <c r="L2954" s="5"/>
      <c r="M2954" s="6" t="str">
        <f t="shared" ref="M2954:M3017" si="191">IF(K2954=0,"",(L2954/K2954-1))</f>
        <v/>
      </c>
    </row>
    <row r="2955" spans="3:13" x14ac:dyDescent="0.2">
      <c r="C2955" s="5"/>
      <c r="D2955" s="5"/>
      <c r="E2955" s="6" t="str">
        <f t="shared" si="188"/>
        <v/>
      </c>
      <c r="F2955" s="5"/>
      <c r="G2955" s="5"/>
      <c r="H2955" s="6" t="str">
        <f t="shared" si="189"/>
        <v/>
      </c>
      <c r="I2955" s="5"/>
      <c r="J2955" s="6" t="str">
        <f t="shared" si="190"/>
        <v/>
      </c>
      <c r="K2955" s="5"/>
      <c r="L2955" s="5"/>
      <c r="M2955" s="6" t="str">
        <f t="shared" si="191"/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ref="E3018:E3081" si="192">IF(C3018=0,"",(D3018/C3018-1))</f>
        <v/>
      </c>
      <c r="F3018" s="5"/>
      <c r="G3018" s="5"/>
      <c r="H3018" s="6" t="str">
        <f t="shared" ref="H3018:H3081" si="193">IF(F3018=0,"",(G3018/F3018-1))</f>
        <v/>
      </c>
      <c r="I3018" s="5"/>
      <c r="J3018" s="6" t="str">
        <f t="shared" ref="J3018:J3081" si="194">IF(I3018=0,"",(G3018/I3018-1))</f>
        <v/>
      </c>
      <c r="K3018" s="5"/>
      <c r="L3018" s="5"/>
      <c r="M3018" s="6" t="str">
        <f t="shared" ref="M3018:M3081" si="195">IF(K3018=0,"",(L3018/K3018-1))</f>
        <v/>
      </c>
    </row>
    <row r="3019" spans="3:13" x14ac:dyDescent="0.2">
      <c r="C3019" s="5"/>
      <c r="D3019" s="5"/>
      <c r="E3019" s="6" t="str">
        <f t="shared" si="192"/>
        <v/>
      </c>
      <c r="F3019" s="5"/>
      <c r="G3019" s="5"/>
      <c r="H3019" s="6" t="str">
        <f t="shared" si="193"/>
        <v/>
      </c>
      <c r="I3019" s="5"/>
      <c r="J3019" s="6" t="str">
        <f t="shared" si="194"/>
        <v/>
      </c>
      <c r="K3019" s="5"/>
      <c r="L3019" s="5"/>
      <c r="M3019" s="6" t="str">
        <f t="shared" si="195"/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ref="E3082:E3145" si="196">IF(C3082=0,"",(D3082/C3082-1))</f>
        <v/>
      </c>
      <c r="F3082" s="5"/>
      <c r="G3082" s="5"/>
      <c r="H3082" s="6" t="str">
        <f t="shared" ref="H3082:H3145" si="197">IF(F3082=0,"",(G3082/F3082-1))</f>
        <v/>
      </c>
      <c r="I3082" s="5"/>
      <c r="J3082" s="6" t="str">
        <f t="shared" ref="J3082:J3145" si="198">IF(I3082=0,"",(G3082/I3082-1))</f>
        <v/>
      </c>
      <c r="K3082" s="5"/>
      <c r="L3082" s="5"/>
      <c r="M3082" s="6" t="str">
        <f t="shared" ref="M3082:M3145" si="199">IF(K3082=0,"",(L3082/K3082-1))</f>
        <v/>
      </c>
    </row>
    <row r="3083" spans="3:13" x14ac:dyDescent="0.2">
      <c r="C3083" s="5"/>
      <c r="D3083" s="5"/>
      <c r="E3083" s="6" t="str">
        <f t="shared" si="196"/>
        <v/>
      </c>
      <c r="F3083" s="5"/>
      <c r="G3083" s="5"/>
      <c r="H3083" s="6" t="str">
        <f t="shared" si="197"/>
        <v/>
      </c>
      <c r="I3083" s="5"/>
      <c r="J3083" s="6" t="str">
        <f t="shared" si="198"/>
        <v/>
      </c>
      <c r="K3083" s="5"/>
      <c r="L3083" s="5"/>
      <c r="M3083" s="6" t="str">
        <f t="shared" si="199"/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ref="E3146:E3209" si="200">IF(C3146=0,"",(D3146/C3146-1))</f>
        <v/>
      </c>
      <c r="F3146" s="5"/>
      <c r="G3146" s="5"/>
      <c r="H3146" s="6" t="str">
        <f t="shared" ref="H3146:H3209" si="201">IF(F3146=0,"",(G3146/F3146-1))</f>
        <v/>
      </c>
      <c r="I3146" s="5"/>
      <c r="J3146" s="6" t="str">
        <f t="shared" ref="J3146:J3209" si="202">IF(I3146=0,"",(G3146/I3146-1))</f>
        <v/>
      </c>
      <c r="K3146" s="5"/>
      <c r="L3146" s="5"/>
      <c r="M3146" s="6" t="str">
        <f t="shared" ref="M3146:M3209" si="203">IF(K3146=0,"",(L3146/K3146-1))</f>
        <v/>
      </c>
    </row>
    <row r="3147" spans="3:13" x14ac:dyDescent="0.2">
      <c r="C3147" s="5"/>
      <c r="D3147" s="5"/>
      <c r="E3147" s="6" t="str">
        <f t="shared" si="200"/>
        <v/>
      </c>
      <c r="F3147" s="5"/>
      <c r="G3147" s="5"/>
      <c r="H3147" s="6" t="str">
        <f t="shared" si="201"/>
        <v/>
      </c>
      <c r="I3147" s="5"/>
      <c r="J3147" s="6" t="str">
        <f t="shared" si="202"/>
        <v/>
      </c>
      <c r="K3147" s="5"/>
      <c r="L3147" s="5"/>
      <c r="M3147" s="6" t="str">
        <f t="shared" si="203"/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ref="E3210:E3273" si="204">IF(C3210=0,"",(D3210/C3210-1))</f>
        <v/>
      </c>
      <c r="F3210" s="5"/>
      <c r="G3210" s="5"/>
      <c r="H3210" s="6" t="str">
        <f t="shared" ref="H3210:H3273" si="205">IF(F3210=0,"",(G3210/F3210-1))</f>
        <v/>
      </c>
      <c r="I3210" s="5"/>
      <c r="J3210" s="6" t="str">
        <f t="shared" ref="J3210:J3273" si="206">IF(I3210=0,"",(G3210/I3210-1))</f>
        <v/>
      </c>
      <c r="K3210" s="5"/>
      <c r="L3210" s="5"/>
      <c r="M3210" s="6" t="str">
        <f t="shared" ref="M3210:M3273" si="207">IF(K3210=0,"",(L3210/K3210-1))</f>
        <v/>
      </c>
    </row>
    <row r="3211" spans="3:13" x14ac:dyDescent="0.2">
      <c r="C3211" s="5"/>
      <c r="D3211" s="5"/>
      <c r="E3211" s="6" t="str">
        <f t="shared" si="204"/>
        <v/>
      </c>
      <c r="F3211" s="5"/>
      <c r="G3211" s="5"/>
      <c r="H3211" s="6" t="str">
        <f t="shared" si="205"/>
        <v/>
      </c>
      <c r="I3211" s="5"/>
      <c r="J3211" s="6" t="str">
        <f t="shared" si="206"/>
        <v/>
      </c>
      <c r="K3211" s="5"/>
      <c r="L3211" s="5"/>
      <c r="M3211" s="6" t="str">
        <f t="shared" si="207"/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ref="E3274:E3337" si="208">IF(C3274=0,"",(D3274/C3274-1))</f>
        <v/>
      </c>
      <c r="F3274" s="5"/>
      <c r="G3274" s="5"/>
      <c r="H3274" s="6" t="str">
        <f t="shared" ref="H3274:H3337" si="209">IF(F3274=0,"",(G3274/F3274-1))</f>
        <v/>
      </c>
      <c r="I3274" s="5"/>
      <c r="J3274" s="6" t="str">
        <f t="shared" ref="J3274:J3337" si="210">IF(I3274=0,"",(G3274/I3274-1))</f>
        <v/>
      </c>
      <c r="K3274" s="5"/>
      <c r="L3274" s="5"/>
      <c r="M3274" s="6" t="str">
        <f t="shared" ref="M3274:M3337" si="211">IF(K3274=0,"",(L3274/K3274-1))</f>
        <v/>
      </c>
    </row>
    <row r="3275" spans="3:13" x14ac:dyDescent="0.2">
      <c r="C3275" s="5"/>
      <c r="D3275" s="5"/>
      <c r="E3275" s="6" t="str">
        <f t="shared" si="208"/>
        <v/>
      </c>
      <c r="F3275" s="5"/>
      <c r="G3275" s="5"/>
      <c r="H3275" s="6" t="str">
        <f t="shared" si="209"/>
        <v/>
      </c>
      <c r="I3275" s="5"/>
      <c r="J3275" s="6" t="str">
        <f t="shared" si="210"/>
        <v/>
      </c>
      <c r="K3275" s="5"/>
      <c r="L3275" s="5"/>
      <c r="M3275" s="6" t="str">
        <f t="shared" si="211"/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ref="E3338:E3401" si="212">IF(C3338=0,"",(D3338/C3338-1))</f>
        <v/>
      </c>
      <c r="F3338" s="5"/>
      <c r="G3338" s="5"/>
      <c r="H3338" s="6" t="str">
        <f t="shared" ref="H3338:H3401" si="213">IF(F3338=0,"",(G3338/F3338-1))</f>
        <v/>
      </c>
      <c r="I3338" s="5"/>
      <c r="J3338" s="6" t="str">
        <f t="shared" ref="J3338:J3401" si="214">IF(I3338=0,"",(G3338/I3338-1))</f>
        <v/>
      </c>
      <c r="K3338" s="5"/>
      <c r="L3338" s="5"/>
      <c r="M3338" s="6" t="str">
        <f t="shared" ref="M3338:M3401" si="215">IF(K3338=0,"",(L3338/K3338-1))</f>
        <v/>
      </c>
    </row>
    <row r="3339" spans="3:13" x14ac:dyDescent="0.2">
      <c r="C3339" s="5"/>
      <c r="D3339" s="5"/>
      <c r="E3339" s="6" t="str">
        <f t="shared" si="212"/>
        <v/>
      </c>
      <c r="F3339" s="5"/>
      <c r="G3339" s="5"/>
      <c r="H3339" s="6" t="str">
        <f t="shared" si="213"/>
        <v/>
      </c>
      <c r="I3339" s="5"/>
      <c r="J3339" s="6" t="str">
        <f t="shared" si="214"/>
        <v/>
      </c>
      <c r="K3339" s="5"/>
      <c r="L3339" s="5"/>
      <c r="M3339" s="6" t="str">
        <f t="shared" si="215"/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ref="E3402:E3465" si="216">IF(C3402=0,"",(D3402/C3402-1))</f>
        <v/>
      </c>
      <c r="F3402" s="5"/>
      <c r="G3402" s="5"/>
      <c r="H3402" s="6" t="str">
        <f t="shared" ref="H3402:H3465" si="217">IF(F3402=0,"",(G3402/F3402-1))</f>
        <v/>
      </c>
      <c r="I3402" s="5"/>
      <c r="J3402" s="6" t="str">
        <f t="shared" ref="J3402:J3465" si="218">IF(I3402=0,"",(G3402/I3402-1))</f>
        <v/>
      </c>
      <c r="K3402" s="5"/>
      <c r="L3402" s="5"/>
      <c r="M3402" s="6" t="str">
        <f t="shared" ref="M3402:M3465" si="219">IF(K3402=0,"",(L3402/K3402-1))</f>
        <v/>
      </c>
    </row>
    <row r="3403" spans="3:13" x14ac:dyDescent="0.2">
      <c r="C3403" s="5"/>
      <c r="D3403" s="5"/>
      <c r="E3403" s="6" t="str">
        <f t="shared" si="216"/>
        <v/>
      </c>
      <c r="F3403" s="5"/>
      <c r="G3403" s="5"/>
      <c r="H3403" s="6" t="str">
        <f t="shared" si="217"/>
        <v/>
      </c>
      <c r="I3403" s="5"/>
      <c r="J3403" s="6" t="str">
        <f t="shared" si="218"/>
        <v/>
      </c>
      <c r="K3403" s="5"/>
      <c r="L3403" s="5"/>
      <c r="M3403" s="6" t="str">
        <f t="shared" si="219"/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ref="E3466:E3529" si="220">IF(C3466=0,"",(D3466/C3466-1))</f>
        <v/>
      </c>
      <c r="F3466" s="5"/>
      <c r="G3466" s="5"/>
      <c r="H3466" s="6" t="str">
        <f t="shared" ref="H3466:H3529" si="221">IF(F3466=0,"",(G3466/F3466-1))</f>
        <v/>
      </c>
      <c r="I3466" s="5"/>
      <c r="J3466" s="6" t="str">
        <f t="shared" ref="J3466:J3529" si="222">IF(I3466=0,"",(G3466/I3466-1))</f>
        <v/>
      </c>
      <c r="K3466" s="5"/>
      <c r="L3466" s="5"/>
      <c r="M3466" s="6" t="str">
        <f t="shared" ref="M3466:M3529" si="223">IF(K3466=0,"",(L3466/K3466-1))</f>
        <v/>
      </c>
    </row>
    <row r="3467" spans="3:13" x14ac:dyDescent="0.2">
      <c r="C3467" s="5"/>
      <c r="D3467" s="5"/>
      <c r="E3467" s="6" t="str">
        <f t="shared" si="220"/>
        <v/>
      </c>
      <c r="F3467" s="5"/>
      <c r="G3467" s="5"/>
      <c r="H3467" s="6" t="str">
        <f t="shared" si="221"/>
        <v/>
      </c>
      <c r="I3467" s="5"/>
      <c r="J3467" s="6" t="str">
        <f t="shared" si="222"/>
        <v/>
      </c>
      <c r="K3467" s="5"/>
      <c r="L3467" s="5"/>
      <c r="M3467" s="6" t="str">
        <f t="shared" si="223"/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ref="E3530:E3593" si="224">IF(C3530=0,"",(D3530/C3530-1))</f>
        <v/>
      </c>
      <c r="F3530" s="5"/>
      <c r="G3530" s="5"/>
      <c r="H3530" s="6" t="str">
        <f t="shared" ref="H3530:H3593" si="225">IF(F3530=0,"",(G3530/F3530-1))</f>
        <v/>
      </c>
      <c r="I3530" s="5"/>
      <c r="J3530" s="6" t="str">
        <f t="shared" ref="J3530:J3593" si="226">IF(I3530=0,"",(G3530/I3530-1))</f>
        <v/>
      </c>
      <c r="K3530" s="5"/>
      <c r="L3530" s="5"/>
      <c r="M3530" s="6" t="str">
        <f t="shared" ref="M3530:M3593" si="227">IF(K3530=0,"",(L3530/K3530-1))</f>
        <v/>
      </c>
    </row>
    <row r="3531" spans="3:13" x14ac:dyDescent="0.2">
      <c r="C3531" s="5"/>
      <c r="D3531" s="5"/>
      <c r="E3531" s="6" t="str">
        <f t="shared" si="224"/>
        <v/>
      </c>
      <c r="F3531" s="5"/>
      <c r="G3531" s="5"/>
      <c r="H3531" s="6" t="str">
        <f t="shared" si="225"/>
        <v/>
      </c>
      <c r="I3531" s="5"/>
      <c r="J3531" s="6" t="str">
        <f t="shared" si="226"/>
        <v/>
      </c>
      <c r="K3531" s="5"/>
      <c r="L3531" s="5"/>
      <c r="M3531" s="6" t="str">
        <f t="shared" si="227"/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ref="E3594:E3657" si="228">IF(C3594=0,"",(D3594/C3594-1))</f>
        <v/>
      </c>
      <c r="F3594" s="5"/>
      <c r="G3594" s="5"/>
      <c r="H3594" s="6" t="str">
        <f t="shared" ref="H3594:H3657" si="229">IF(F3594=0,"",(G3594/F3594-1))</f>
        <v/>
      </c>
      <c r="I3594" s="5"/>
      <c r="J3594" s="6" t="str">
        <f t="shared" ref="J3594:J3657" si="230">IF(I3594=0,"",(G3594/I3594-1))</f>
        <v/>
      </c>
      <c r="K3594" s="5"/>
      <c r="L3594" s="5"/>
      <c r="M3594" s="6" t="str">
        <f t="shared" ref="M3594:M3657" si="231">IF(K3594=0,"",(L3594/K3594-1))</f>
        <v/>
      </c>
    </row>
    <row r="3595" spans="3:13" x14ac:dyDescent="0.2">
      <c r="C3595" s="5"/>
      <c r="D3595" s="5"/>
      <c r="E3595" s="6" t="str">
        <f t="shared" si="228"/>
        <v/>
      </c>
      <c r="F3595" s="5"/>
      <c r="G3595" s="5"/>
      <c r="H3595" s="6" t="str">
        <f t="shared" si="229"/>
        <v/>
      </c>
      <c r="I3595" s="5"/>
      <c r="J3595" s="6" t="str">
        <f t="shared" si="230"/>
        <v/>
      </c>
      <c r="K3595" s="5"/>
      <c r="L3595" s="5"/>
      <c r="M3595" s="6" t="str">
        <f t="shared" si="231"/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ref="E3658:E3721" si="232">IF(C3658=0,"",(D3658/C3658-1))</f>
        <v/>
      </c>
      <c r="F3658" s="5"/>
      <c r="G3658" s="5"/>
      <c r="H3658" s="6" t="str">
        <f t="shared" ref="H3658:H3721" si="233">IF(F3658=0,"",(G3658/F3658-1))</f>
        <v/>
      </c>
      <c r="I3658" s="5"/>
      <c r="J3658" s="6" t="str">
        <f t="shared" ref="J3658:J3721" si="234">IF(I3658=0,"",(G3658/I3658-1))</f>
        <v/>
      </c>
      <c r="K3658" s="5"/>
      <c r="L3658" s="5"/>
      <c r="M3658" s="6" t="str">
        <f t="shared" ref="M3658:M3721" si="235">IF(K3658=0,"",(L3658/K3658-1))</f>
        <v/>
      </c>
    </row>
    <row r="3659" spans="3:13" x14ac:dyDescent="0.2">
      <c r="C3659" s="5"/>
      <c r="D3659" s="5"/>
      <c r="E3659" s="6" t="str">
        <f t="shared" si="232"/>
        <v/>
      </c>
      <c r="F3659" s="5"/>
      <c r="G3659" s="5"/>
      <c r="H3659" s="6" t="str">
        <f t="shared" si="233"/>
        <v/>
      </c>
      <c r="I3659" s="5"/>
      <c r="J3659" s="6" t="str">
        <f t="shared" si="234"/>
        <v/>
      </c>
      <c r="K3659" s="5"/>
      <c r="L3659" s="5"/>
      <c r="M3659" s="6" t="str">
        <f t="shared" si="235"/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ref="E3722:E3785" si="236">IF(C3722=0,"",(D3722/C3722-1))</f>
        <v/>
      </c>
      <c r="F3722" s="5"/>
      <c r="G3722" s="5"/>
      <c r="H3722" s="6" t="str">
        <f t="shared" ref="H3722:H3785" si="237">IF(F3722=0,"",(G3722/F3722-1))</f>
        <v/>
      </c>
      <c r="I3722" s="5"/>
      <c r="J3722" s="6" t="str">
        <f t="shared" ref="J3722:J3785" si="238">IF(I3722=0,"",(G3722/I3722-1))</f>
        <v/>
      </c>
      <c r="K3722" s="5"/>
      <c r="L3722" s="5"/>
      <c r="M3722" s="6" t="str">
        <f t="shared" ref="M3722:M3785" si="239">IF(K3722=0,"",(L3722/K3722-1))</f>
        <v/>
      </c>
    </row>
    <row r="3723" spans="3:13" x14ac:dyDescent="0.2">
      <c r="C3723" s="5"/>
      <c r="D3723" s="5"/>
      <c r="E3723" s="6" t="str">
        <f t="shared" si="236"/>
        <v/>
      </c>
      <c r="F3723" s="5"/>
      <c r="G3723" s="5"/>
      <c r="H3723" s="6" t="str">
        <f t="shared" si="237"/>
        <v/>
      </c>
      <c r="I3723" s="5"/>
      <c r="J3723" s="6" t="str">
        <f t="shared" si="238"/>
        <v/>
      </c>
      <c r="K3723" s="5"/>
      <c r="L3723" s="5"/>
      <c r="M3723" s="6" t="str">
        <f t="shared" si="239"/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ref="E3786:E3849" si="240">IF(C3786=0,"",(D3786/C3786-1))</f>
        <v/>
      </c>
      <c r="F3786" s="5"/>
      <c r="G3786" s="5"/>
      <c r="H3786" s="6" t="str">
        <f t="shared" ref="H3786:H3849" si="241">IF(F3786=0,"",(G3786/F3786-1))</f>
        <v/>
      </c>
      <c r="I3786" s="5"/>
      <c r="J3786" s="6" t="str">
        <f t="shared" ref="J3786:J3849" si="242">IF(I3786=0,"",(G3786/I3786-1))</f>
        <v/>
      </c>
      <c r="K3786" s="5"/>
      <c r="L3786" s="5"/>
      <c r="M3786" s="6" t="str">
        <f t="shared" ref="M3786:M3849" si="243">IF(K3786=0,"",(L3786/K3786-1))</f>
        <v/>
      </c>
    </row>
    <row r="3787" spans="3:13" x14ac:dyDescent="0.2">
      <c r="C3787" s="5"/>
      <c r="D3787" s="5"/>
      <c r="E3787" s="6" t="str">
        <f t="shared" si="240"/>
        <v/>
      </c>
      <c r="F3787" s="5"/>
      <c r="G3787" s="5"/>
      <c r="H3787" s="6" t="str">
        <f t="shared" si="241"/>
        <v/>
      </c>
      <c r="I3787" s="5"/>
      <c r="J3787" s="6" t="str">
        <f t="shared" si="242"/>
        <v/>
      </c>
      <c r="K3787" s="5"/>
      <c r="L3787" s="5"/>
      <c r="M3787" s="6" t="str">
        <f t="shared" si="243"/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ref="E3850:E3913" si="244">IF(C3850=0,"",(D3850/C3850-1))</f>
        <v/>
      </c>
      <c r="F3850" s="5"/>
      <c r="G3850" s="5"/>
      <c r="H3850" s="6" t="str">
        <f t="shared" ref="H3850:H3913" si="245">IF(F3850=0,"",(G3850/F3850-1))</f>
        <v/>
      </c>
      <c r="I3850" s="5"/>
      <c r="J3850" s="6" t="str">
        <f t="shared" ref="J3850:J3913" si="246">IF(I3850=0,"",(G3850/I3850-1))</f>
        <v/>
      </c>
      <c r="K3850" s="5"/>
      <c r="L3850" s="5"/>
      <c r="M3850" s="6" t="str">
        <f t="shared" ref="M3850:M3913" si="247">IF(K3850=0,"",(L3850/K3850-1))</f>
        <v/>
      </c>
    </row>
    <row r="3851" spans="3:13" x14ac:dyDescent="0.2">
      <c r="C3851" s="5"/>
      <c r="D3851" s="5"/>
      <c r="E3851" s="6" t="str">
        <f t="shared" si="244"/>
        <v/>
      </c>
      <c r="F3851" s="5"/>
      <c r="G3851" s="5"/>
      <c r="H3851" s="6" t="str">
        <f t="shared" si="245"/>
        <v/>
      </c>
      <c r="I3851" s="5"/>
      <c r="J3851" s="6" t="str">
        <f t="shared" si="246"/>
        <v/>
      </c>
      <c r="K3851" s="5"/>
      <c r="L3851" s="5"/>
      <c r="M3851" s="6" t="str">
        <f t="shared" si="247"/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ref="E3914:E3977" si="248">IF(C3914=0,"",(D3914/C3914-1))</f>
        <v/>
      </c>
      <c r="F3914" s="5"/>
      <c r="G3914" s="5"/>
      <c r="H3914" s="6" t="str">
        <f t="shared" ref="H3914:H3977" si="249">IF(F3914=0,"",(G3914/F3914-1))</f>
        <v/>
      </c>
      <c r="I3914" s="5"/>
      <c r="J3914" s="6" t="str">
        <f t="shared" ref="J3914:J3977" si="250">IF(I3914=0,"",(G3914/I3914-1))</f>
        <v/>
      </c>
      <c r="K3914" s="5"/>
      <c r="L3914" s="5"/>
      <c r="M3914" s="6" t="str">
        <f t="shared" ref="M3914:M3977" si="251">IF(K3914=0,"",(L3914/K3914-1))</f>
        <v/>
      </c>
    </row>
    <row r="3915" spans="3:13" x14ac:dyDescent="0.2">
      <c r="C3915" s="5"/>
      <c r="D3915" s="5"/>
      <c r="E3915" s="6" t="str">
        <f t="shared" si="248"/>
        <v/>
      </c>
      <c r="F3915" s="5"/>
      <c r="G3915" s="5"/>
      <c r="H3915" s="6" t="str">
        <f t="shared" si="249"/>
        <v/>
      </c>
      <c r="I3915" s="5"/>
      <c r="J3915" s="6" t="str">
        <f t="shared" si="250"/>
        <v/>
      </c>
      <c r="K3915" s="5"/>
      <c r="L3915" s="5"/>
      <c r="M3915" s="6" t="str">
        <f t="shared" si="251"/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ref="E3978:E4041" si="252">IF(C3978=0,"",(D3978/C3978-1))</f>
        <v/>
      </c>
      <c r="F3978" s="5"/>
      <c r="G3978" s="5"/>
      <c r="H3978" s="6" t="str">
        <f t="shared" ref="H3978:H4041" si="253">IF(F3978=0,"",(G3978/F3978-1))</f>
        <v/>
      </c>
      <c r="I3978" s="5"/>
      <c r="J3978" s="6" t="str">
        <f t="shared" ref="J3978:J4041" si="254">IF(I3978=0,"",(G3978/I3978-1))</f>
        <v/>
      </c>
      <c r="K3978" s="5"/>
      <c r="L3978" s="5"/>
      <c r="M3978" s="6" t="str">
        <f t="shared" ref="M3978:M4041" si="255">IF(K3978=0,"",(L3978/K3978-1))</f>
        <v/>
      </c>
    </row>
    <row r="3979" spans="3:13" x14ac:dyDescent="0.2">
      <c r="C3979" s="5"/>
      <c r="D3979" s="5"/>
      <c r="E3979" s="6" t="str">
        <f t="shared" si="252"/>
        <v/>
      </c>
      <c r="F3979" s="5"/>
      <c r="G3979" s="5"/>
      <c r="H3979" s="6" t="str">
        <f t="shared" si="253"/>
        <v/>
      </c>
      <c r="I3979" s="5"/>
      <c r="J3979" s="6" t="str">
        <f t="shared" si="254"/>
        <v/>
      </c>
      <c r="K3979" s="5"/>
      <c r="L3979" s="5"/>
      <c r="M3979" s="6" t="str">
        <f t="shared" si="255"/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ref="E4042:E4105" si="256">IF(C4042=0,"",(D4042/C4042-1))</f>
        <v/>
      </c>
      <c r="F4042" s="5"/>
      <c r="G4042" s="5"/>
      <c r="H4042" s="6" t="str">
        <f t="shared" ref="H4042:H4105" si="257">IF(F4042=0,"",(G4042/F4042-1))</f>
        <v/>
      </c>
      <c r="I4042" s="5"/>
      <c r="J4042" s="6" t="str">
        <f t="shared" ref="J4042:J4105" si="258">IF(I4042=0,"",(G4042/I4042-1))</f>
        <v/>
      </c>
      <c r="K4042" s="5"/>
      <c r="L4042" s="5"/>
      <c r="M4042" s="6" t="str">
        <f t="shared" ref="M4042:M4105" si="259">IF(K4042=0,"",(L4042/K4042-1))</f>
        <v/>
      </c>
    </row>
    <row r="4043" spans="3:13" x14ac:dyDescent="0.2">
      <c r="C4043" s="5"/>
      <c r="D4043" s="5"/>
      <c r="E4043" s="6" t="str">
        <f t="shared" si="256"/>
        <v/>
      </c>
      <c r="F4043" s="5"/>
      <c r="G4043" s="5"/>
      <c r="H4043" s="6" t="str">
        <f t="shared" si="257"/>
        <v/>
      </c>
      <c r="I4043" s="5"/>
      <c r="J4043" s="6" t="str">
        <f t="shared" si="258"/>
        <v/>
      </c>
      <c r="K4043" s="5"/>
      <c r="L4043" s="5"/>
      <c r="M4043" s="6" t="str">
        <f t="shared" si="259"/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ref="E4106:E4169" si="260">IF(C4106=0,"",(D4106/C4106-1))</f>
        <v/>
      </c>
      <c r="F4106" s="5"/>
      <c r="G4106" s="5"/>
      <c r="H4106" s="6" t="str">
        <f t="shared" ref="H4106:H4169" si="261">IF(F4106=0,"",(G4106/F4106-1))</f>
        <v/>
      </c>
      <c r="I4106" s="5"/>
      <c r="J4106" s="6" t="str">
        <f t="shared" ref="J4106:J4169" si="262">IF(I4106=0,"",(G4106/I4106-1))</f>
        <v/>
      </c>
      <c r="K4106" s="5"/>
      <c r="L4106" s="5"/>
      <c r="M4106" s="6" t="str">
        <f t="shared" ref="M4106:M4169" si="263">IF(K4106=0,"",(L4106/K4106-1))</f>
        <v/>
      </c>
    </row>
    <row r="4107" spans="3:13" x14ac:dyDescent="0.2">
      <c r="C4107" s="5"/>
      <c r="D4107" s="5"/>
      <c r="E4107" s="6" t="str">
        <f t="shared" si="260"/>
        <v/>
      </c>
      <c r="F4107" s="5"/>
      <c r="G4107" s="5"/>
      <c r="H4107" s="6" t="str">
        <f t="shared" si="261"/>
        <v/>
      </c>
      <c r="I4107" s="5"/>
      <c r="J4107" s="6" t="str">
        <f t="shared" si="262"/>
        <v/>
      </c>
      <c r="K4107" s="5"/>
      <c r="L4107" s="5"/>
      <c r="M4107" s="6" t="str">
        <f t="shared" si="263"/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ref="E4170:E4233" si="264">IF(C4170=0,"",(D4170/C4170-1))</f>
        <v/>
      </c>
      <c r="F4170" s="5"/>
      <c r="G4170" s="5"/>
      <c r="H4170" s="6" t="str">
        <f t="shared" ref="H4170:H4233" si="265">IF(F4170=0,"",(G4170/F4170-1))</f>
        <v/>
      </c>
      <c r="I4170" s="5"/>
      <c r="J4170" s="6" t="str">
        <f t="shared" ref="J4170:J4233" si="266">IF(I4170=0,"",(G4170/I4170-1))</f>
        <v/>
      </c>
      <c r="K4170" s="5"/>
      <c r="L4170" s="5"/>
      <c r="M4170" s="6" t="str">
        <f t="shared" ref="M4170:M4233" si="267">IF(K4170=0,"",(L4170/K4170-1))</f>
        <v/>
      </c>
    </row>
    <row r="4171" spans="3:13" x14ac:dyDescent="0.2">
      <c r="C4171" s="5"/>
      <c r="D4171" s="5"/>
      <c r="E4171" s="6" t="str">
        <f t="shared" si="264"/>
        <v/>
      </c>
      <c r="F4171" s="5"/>
      <c r="G4171" s="5"/>
      <c r="H4171" s="6" t="str">
        <f t="shared" si="265"/>
        <v/>
      </c>
      <c r="I4171" s="5"/>
      <c r="J4171" s="6" t="str">
        <f t="shared" si="266"/>
        <v/>
      </c>
      <c r="K4171" s="5"/>
      <c r="L4171" s="5"/>
      <c r="M4171" s="6" t="str">
        <f t="shared" si="267"/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ref="E4234:E4297" si="268">IF(C4234=0,"",(D4234/C4234-1))</f>
        <v/>
      </c>
      <c r="F4234" s="5"/>
      <c r="G4234" s="5"/>
      <c r="H4234" s="6" t="str">
        <f t="shared" ref="H4234:H4297" si="269">IF(F4234=0,"",(G4234/F4234-1))</f>
        <v/>
      </c>
      <c r="I4234" s="5"/>
      <c r="J4234" s="6" t="str">
        <f t="shared" ref="J4234:J4297" si="270">IF(I4234=0,"",(G4234/I4234-1))</f>
        <v/>
      </c>
      <c r="K4234" s="5"/>
      <c r="L4234" s="5"/>
      <c r="M4234" s="6" t="str">
        <f t="shared" ref="M4234:M4297" si="271">IF(K4234=0,"",(L4234/K4234-1))</f>
        <v/>
      </c>
    </row>
    <row r="4235" spans="3:13" x14ac:dyDescent="0.2">
      <c r="C4235" s="5"/>
      <c r="D4235" s="5"/>
      <c r="E4235" s="6" t="str">
        <f t="shared" si="268"/>
        <v/>
      </c>
      <c r="F4235" s="5"/>
      <c r="G4235" s="5"/>
      <c r="H4235" s="6" t="str">
        <f t="shared" si="269"/>
        <v/>
      </c>
      <c r="I4235" s="5"/>
      <c r="J4235" s="6" t="str">
        <f t="shared" si="270"/>
        <v/>
      </c>
      <c r="K4235" s="5"/>
      <c r="L4235" s="5"/>
      <c r="M4235" s="6" t="str">
        <f t="shared" si="271"/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ref="E4298:E4361" si="272">IF(C4298=0,"",(D4298/C4298-1))</f>
        <v/>
      </c>
      <c r="F4298" s="5"/>
      <c r="G4298" s="5"/>
      <c r="H4298" s="6" t="str">
        <f t="shared" ref="H4298:H4361" si="273">IF(F4298=0,"",(G4298/F4298-1))</f>
        <v/>
      </c>
      <c r="I4298" s="5"/>
      <c r="J4298" s="6" t="str">
        <f t="shared" ref="J4298:J4361" si="274">IF(I4298=0,"",(G4298/I4298-1))</f>
        <v/>
      </c>
      <c r="K4298" s="5"/>
      <c r="L4298" s="5"/>
      <c r="M4298" s="6" t="str">
        <f t="shared" ref="M4298:M4361" si="275">IF(K4298=0,"",(L4298/K4298-1))</f>
        <v/>
      </c>
    </row>
    <row r="4299" spans="3:13" x14ac:dyDescent="0.2">
      <c r="C4299" s="5"/>
      <c r="D4299" s="5"/>
      <c r="E4299" s="6" t="str">
        <f t="shared" si="272"/>
        <v/>
      </c>
      <c r="F4299" s="5"/>
      <c r="G4299" s="5"/>
      <c r="H4299" s="6" t="str">
        <f t="shared" si="273"/>
        <v/>
      </c>
      <c r="I4299" s="5"/>
      <c r="J4299" s="6" t="str">
        <f t="shared" si="274"/>
        <v/>
      </c>
      <c r="K4299" s="5"/>
      <c r="L4299" s="5"/>
      <c r="M4299" s="6" t="str">
        <f t="shared" si="275"/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ref="E4362:E4425" si="276">IF(C4362=0,"",(D4362/C4362-1))</f>
        <v/>
      </c>
      <c r="F4362" s="5"/>
      <c r="G4362" s="5"/>
      <c r="H4362" s="6" t="str">
        <f t="shared" ref="H4362:H4425" si="277">IF(F4362=0,"",(G4362/F4362-1))</f>
        <v/>
      </c>
      <c r="I4362" s="5"/>
      <c r="J4362" s="6" t="str">
        <f t="shared" ref="J4362:J4425" si="278">IF(I4362=0,"",(G4362/I4362-1))</f>
        <v/>
      </c>
      <c r="K4362" s="5"/>
      <c r="L4362" s="5"/>
      <c r="M4362" s="6" t="str">
        <f t="shared" ref="M4362:M4425" si="279">IF(K4362=0,"",(L4362/K4362-1))</f>
        <v/>
      </c>
    </row>
    <row r="4363" spans="3:13" x14ac:dyDescent="0.2">
      <c r="C4363" s="5"/>
      <c r="D4363" s="5"/>
      <c r="E4363" s="6" t="str">
        <f t="shared" si="276"/>
        <v/>
      </c>
      <c r="F4363" s="5"/>
      <c r="G4363" s="5"/>
      <c r="H4363" s="6" t="str">
        <f t="shared" si="277"/>
        <v/>
      </c>
      <c r="I4363" s="5"/>
      <c r="J4363" s="6" t="str">
        <f t="shared" si="278"/>
        <v/>
      </c>
      <c r="K4363" s="5"/>
      <c r="L4363" s="5"/>
      <c r="M4363" s="6" t="str">
        <f t="shared" si="279"/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ref="E4426:E4489" si="280">IF(C4426=0,"",(D4426/C4426-1))</f>
        <v/>
      </c>
      <c r="F4426" s="5"/>
      <c r="G4426" s="5"/>
      <c r="H4426" s="6" t="str">
        <f t="shared" ref="H4426:H4489" si="281">IF(F4426=0,"",(G4426/F4426-1))</f>
        <v/>
      </c>
      <c r="I4426" s="5"/>
      <c r="J4426" s="6" t="str">
        <f t="shared" ref="J4426:J4489" si="282">IF(I4426=0,"",(G4426/I4426-1))</f>
        <v/>
      </c>
      <c r="K4426" s="5"/>
      <c r="L4426" s="5"/>
      <c r="M4426" s="6" t="str">
        <f t="shared" ref="M4426:M4489" si="283">IF(K4426=0,"",(L4426/K4426-1))</f>
        <v/>
      </c>
    </row>
    <row r="4427" spans="3:13" x14ac:dyDescent="0.2">
      <c r="C4427" s="5"/>
      <c r="D4427" s="5"/>
      <c r="E4427" s="6" t="str">
        <f t="shared" si="280"/>
        <v/>
      </c>
      <c r="F4427" s="5"/>
      <c r="G4427" s="5"/>
      <c r="H4427" s="6" t="str">
        <f t="shared" si="281"/>
        <v/>
      </c>
      <c r="I4427" s="5"/>
      <c r="J4427" s="6" t="str">
        <f t="shared" si="282"/>
        <v/>
      </c>
      <c r="K4427" s="5"/>
      <c r="L4427" s="5"/>
      <c r="M4427" s="6" t="str">
        <f t="shared" si="283"/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ref="E4490:E4553" si="284">IF(C4490=0,"",(D4490/C4490-1))</f>
        <v/>
      </c>
      <c r="F4490" s="5"/>
      <c r="G4490" s="5"/>
      <c r="H4490" s="6" t="str">
        <f t="shared" ref="H4490:H4553" si="285">IF(F4490=0,"",(G4490/F4490-1))</f>
        <v/>
      </c>
      <c r="I4490" s="5"/>
      <c r="J4490" s="6" t="str">
        <f t="shared" ref="J4490:J4553" si="286">IF(I4490=0,"",(G4490/I4490-1))</f>
        <v/>
      </c>
      <c r="K4490" s="5"/>
      <c r="L4490" s="5"/>
      <c r="M4490" s="6" t="str">
        <f t="shared" ref="M4490:M4553" si="287">IF(K4490=0,"",(L4490/K4490-1))</f>
        <v/>
      </c>
    </row>
    <row r="4491" spans="3:13" x14ac:dyDescent="0.2">
      <c r="C4491" s="5"/>
      <c r="D4491" s="5"/>
      <c r="E4491" s="6" t="str">
        <f t="shared" si="284"/>
        <v/>
      </c>
      <c r="F4491" s="5"/>
      <c r="G4491" s="5"/>
      <c r="H4491" s="6" t="str">
        <f t="shared" si="285"/>
        <v/>
      </c>
      <c r="I4491" s="5"/>
      <c r="J4491" s="6" t="str">
        <f t="shared" si="286"/>
        <v/>
      </c>
      <c r="K4491" s="5"/>
      <c r="L4491" s="5"/>
      <c r="M4491" s="6" t="str">
        <f t="shared" si="287"/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ref="E4554:E4617" si="288">IF(C4554=0,"",(D4554/C4554-1))</f>
        <v/>
      </c>
      <c r="F4554" s="5"/>
      <c r="G4554" s="5"/>
      <c r="H4554" s="6" t="str">
        <f t="shared" ref="H4554:H4617" si="289">IF(F4554=0,"",(G4554/F4554-1))</f>
        <v/>
      </c>
      <c r="I4554" s="5"/>
      <c r="J4554" s="6" t="str">
        <f t="shared" ref="J4554:J4617" si="290">IF(I4554=0,"",(G4554/I4554-1))</f>
        <v/>
      </c>
      <c r="K4554" s="5"/>
      <c r="L4554" s="5"/>
      <c r="M4554" s="6" t="str">
        <f t="shared" ref="M4554:M4617" si="291">IF(K4554=0,"",(L4554/K4554-1))</f>
        <v/>
      </c>
    </row>
    <row r="4555" spans="3:13" x14ac:dyDescent="0.2">
      <c r="C4555" s="5"/>
      <c r="D4555" s="5"/>
      <c r="E4555" s="6" t="str">
        <f t="shared" si="288"/>
        <v/>
      </c>
      <c r="F4555" s="5"/>
      <c r="G4555" s="5"/>
      <c r="H4555" s="6" t="str">
        <f t="shared" si="289"/>
        <v/>
      </c>
      <c r="I4555" s="5"/>
      <c r="J4555" s="6" t="str">
        <f t="shared" si="290"/>
        <v/>
      </c>
      <c r="K4555" s="5"/>
      <c r="L4555" s="5"/>
      <c r="M4555" s="6" t="str">
        <f t="shared" si="291"/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ref="E4618:E4681" si="292">IF(C4618=0,"",(D4618/C4618-1))</f>
        <v/>
      </c>
      <c r="F4618" s="5"/>
      <c r="G4618" s="5"/>
      <c r="H4618" s="6" t="str">
        <f t="shared" ref="H4618:H4681" si="293">IF(F4618=0,"",(G4618/F4618-1))</f>
        <v/>
      </c>
      <c r="I4618" s="5"/>
      <c r="J4618" s="6" t="str">
        <f t="shared" ref="J4618:J4681" si="294">IF(I4618=0,"",(G4618/I4618-1))</f>
        <v/>
      </c>
      <c r="K4618" s="5"/>
      <c r="L4618" s="5"/>
      <c r="M4618" s="6" t="str">
        <f t="shared" ref="M4618:M4681" si="295">IF(K4618=0,"",(L4618/K4618-1))</f>
        <v/>
      </c>
    </row>
    <row r="4619" spans="3:13" x14ac:dyDescent="0.2">
      <c r="C4619" s="5"/>
      <c r="D4619" s="5"/>
      <c r="E4619" s="6" t="str">
        <f t="shared" si="292"/>
        <v/>
      </c>
      <c r="F4619" s="5"/>
      <c r="G4619" s="5"/>
      <c r="H4619" s="6" t="str">
        <f t="shared" si="293"/>
        <v/>
      </c>
      <c r="I4619" s="5"/>
      <c r="J4619" s="6" t="str">
        <f t="shared" si="294"/>
        <v/>
      </c>
      <c r="K4619" s="5"/>
      <c r="L4619" s="5"/>
      <c r="M4619" s="6" t="str">
        <f t="shared" si="295"/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ref="E4682:E4745" si="296">IF(C4682=0,"",(D4682/C4682-1))</f>
        <v/>
      </c>
      <c r="F4682" s="5"/>
      <c r="G4682" s="5"/>
      <c r="H4682" s="6" t="str">
        <f t="shared" ref="H4682:H4745" si="297">IF(F4682=0,"",(G4682/F4682-1))</f>
        <v/>
      </c>
      <c r="I4682" s="5"/>
      <c r="J4682" s="6" t="str">
        <f t="shared" ref="J4682:J4745" si="298">IF(I4682=0,"",(G4682/I4682-1))</f>
        <v/>
      </c>
      <c r="K4682" s="5"/>
      <c r="L4682" s="5"/>
      <c r="M4682" s="6" t="str">
        <f t="shared" ref="M4682:M4745" si="299">IF(K4682=0,"",(L4682/K4682-1))</f>
        <v/>
      </c>
    </row>
    <row r="4683" spans="3:13" x14ac:dyDescent="0.2">
      <c r="C4683" s="5"/>
      <c r="D4683" s="5"/>
      <c r="E4683" s="6" t="str">
        <f t="shared" si="296"/>
        <v/>
      </c>
      <c r="F4683" s="5"/>
      <c r="G4683" s="5"/>
      <c r="H4683" s="6" t="str">
        <f t="shared" si="297"/>
        <v/>
      </c>
      <c r="I4683" s="5"/>
      <c r="J4683" s="6" t="str">
        <f t="shared" si="298"/>
        <v/>
      </c>
      <c r="K4683" s="5"/>
      <c r="L4683" s="5"/>
      <c r="M4683" s="6" t="str">
        <f t="shared" si="299"/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ref="E4746:E4809" si="300">IF(C4746=0,"",(D4746/C4746-1))</f>
        <v/>
      </c>
      <c r="F4746" s="5"/>
      <c r="G4746" s="5"/>
      <c r="H4746" s="6" t="str">
        <f t="shared" ref="H4746:H4809" si="301">IF(F4746=0,"",(G4746/F4746-1))</f>
        <v/>
      </c>
      <c r="I4746" s="5"/>
      <c r="J4746" s="6" t="str">
        <f t="shared" ref="J4746:J4809" si="302">IF(I4746=0,"",(G4746/I4746-1))</f>
        <v/>
      </c>
      <c r="K4746" s="5"/>
      <c r="L4746" s="5"/>
      <c r="M4746" s="6" t="str">
        <f t="shared" ref="M4746:M4809" si="303">IF(K4746=0,"",(L4746/K4746-1))</f>
        <v/>
      </c>
    </row>
    <row r="4747" spans="3:13" x14ac:dyDescent="0.2">
      <c r="C4747" s="5"/>
      <c r="D4747" s="5"/>
      <c r="E4747" s="6" t="str">
        <f t="shared" si="300"/>
        <v/>
      </c>
      <c r="F4747" s="5"/>
      <c r="G4747" s="5"/>
      <c r="H4747" s="6" t="str">
        <f t="shared" si="301"/>
        <v/>
      </c>
      <c r="I4747" s="5"/>
      <c r="J4747" s="6" t="str">
        <f t="shared" si="302"/>
        <v/>
      </c>
      <c r="K4747" s="5"/>
      <c r="L4747" s="5"/>
      <c r="M4747" s="6" t="str">
        <f t="shared" si="303"/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ref="E4810:E4873" si="304">IF(C4810=0,"",(D4810/C4810-1))</f>
        <v/>
      </c>
      <c r="F4810" s="5"/>
      <c r="G4810" s="5"/>
      <c r="H4810" s="6" t="str">
        <f t="shared" ref="H4810:H4873" si="305">IF(F4810=0,"",(G4810/F4810-1))</f>
        <v/>
      </c>
      <c r="I4810" s="5"/>
      <c r="J4810" s="6" t="str">
        <f t="shared" ref="J4810:J4873" si="306">IF(I4810=0,"",(G4810/I4810-1))</f>
        <v/>
      </c>
      <c r="K4810" s="5"/>
      <c r="L4810" s="5"/>
      <c r="M4810" s="6" t="str">
        <f t="shared" ref="M4810:M4873" si="307">IF(K4810=0,"",(L4810/K4810-1))</f>
        <v/>
      </c>
    </row>
    <row r="4811" spans="3:13" x14ac:dyDescent="0.2">
      <c r="C4811" s="5"/>
      <c r="D4811" s="5"/>
      <c r="E4811" s="6" t="str">
        <f t="shared" si="304"/>
        <v/>
      </c>
      <c r="F4811" s="5"/>
      <c r="G4811" s="5"/>
      <c r="H4811" s="6" t="str">
        <f t="shared" si="305"/>
        <v/>
      </c>
      <c r="I4811" s="5"/>
      <c r="J4811" s="6" t="str">
        <f t="shared" si="306"/>
        <v/>
      </c>
      <c r="K4811" s="5"/>
      <c r="L4811" s="5"/>
      <c r="M4811" s="6" t="str">
        <f t="shared" si="307"/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ref="E4874:E4937" si="308">IF(C4874=0,"",(D4874/C4874-1))</f>
        <v/>
      </c>
      <c r="F4874" s="5"/>
      <c r="G4874" s="5"/>
      <c r="H4874" s="6" t="str">
        <f t="shared" ref="H4874:H4937" si="309">IF(F4874=0,"",(G4874/F4874-1))</f>
        <v/>
      </c>
      <c r="I4874" s="5"/>
      <c r="J4874" s="6" t="str">
        <f t="shared" ref="J4874:J4937" si="310">IF(I4874=0,"",(G4874/I4874-1))</f>
        <v/>
      </c>
      <c r="K4874" s="5"/>
      <c r="L4874" s="5"/>
      <c r="M4874" s="6" t="str">
        <f t="shared" ref="M4874:M4937" si="311">IF(K4874=0,"",(L4874/K4874-1))</f>
        <v/>
      </c>
    </row>
    <row r="4875" spans="3:13" x14ac:dyDescent="0.2">
      <c r="C4875" s="5"/>
      <c r="D4875" s="5"/>
      <c r="E4875" s="6" t="str">
        <f t="shared" si="308"/>
        <v/>
      </c>
      <c r="F4875" s="5"/>
      <c r="G4875" s="5"/>
      <c r="H4875" s="6" t="str">
        <f t="shared" si="309"/>
        <v/>
      </c>
      <c r="I4875" s="5"/>
      <c r="J4875" s="6" t="str">
        <f t="shared" si="310"/>
        <v/>
      </c>
      <c r="K4875" s="5"/>
      <c r="L4875" s="5"/>
      <c r="M4875" s="6" t="str">
        <f t="shared" si="311"/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ref="E4938:E4978" si="312">IF(C4938=0,"",(D4938/C4938-1))</f>
        <v/>
      </c>
      <c r="F4938" s="5"/>
      <c r="G4938" s="5"/>
      <c r="H4938" s="6" t="str">
        <f t="shared" ref="H4938:H4979" si="313">IF(F4938=0,"",(G4938/F4938-1))</f>
        <v/>
      </c>
      <c r="I4938" s="5"/>
      <c r="J4938" s="6" t="str">
        <f t="shared" ref="J4938:J4979" si="314">IF(I4938=0,"",(G4938/I4938-1))</f>
        <v/>
      </c>
      <c r="K4938" s="5"/>
      <c r="L4938" s="5"/>
      <c r="M4938" s="6" t="str">
        <f t="shared" ref="M4938:M4979" si="315">IF(K4938=0,"",(L4938/K4938-1))</f>
        <v/>
      </c>
    </row>
    <row r="4939" spans="3:13" x14ac:dyDescent="0.2">
      <c r="C4939" s="5"/>
      <c r="D4939" s="5"/>
      <c r="E4939" s="6" t="str">
        <f t="shared" si="312"/>
        <v/>
      </c>
      <c r="F4939" s="5"/>
      <c r="G4939" s="5"/>
      <c r="H4939" s="6" t="str">
        <f t="shared" si="313"/>
        <v/>
      </c>
      <c r="I4939" s="5"/>
      <c r="J4939" s="6" t="str">
        <f t="shared" si="314"/>
        <v/>
      </c>
      <c r="K4939" s="5"/>
      <c r="L4939" s="5"/>
      <c r="M4939" s="6" t="str">
        <f t="shared" si="315"/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/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F4980" s="5"/>
      <c r="G4980" s="5"/>
    </row>
    <row r="4981" spans="3:13" x14ac:dyDescent="0.2">
      <c r="C4981" s="5"/>
      <c r="D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</sheetData>
  <autoFilter ref="A4:M4979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2016-06-01T14:29:48Z</dcterms:created>
  <dcterms:modified xsi:type="dcterms:W3CDTF">2022-04-06T17:34:14Z</dcterms:modified>
</cp:coreProperties>
</file>