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6\"/>
    </mc:Choice>
  </mc:AlternateContent>
  <xr:revisionPtr revIDLastSave="0" documentId="13_ncr:1_{88A4ABC9-A142-49FF-959C-9BB19F3546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<sst xmlns="http://schemas.openxmlformats.org/spreadsheetml/2006/main" count="3629" uniqueCount="116">
  <si>
    <t>30.06.2016 İHRACATÇI FİRMALARIN KANUNİ MERKEZLERİ BAZINDA  SEKTÖR İHRACAT PERFORMANSI (1000 $)</t>
  </si>
  <si>
    <t>30 HAZIRAN</t>
  </si>
  <si>
    <t>1 - 30 HAZIRAN</t>
  </si>
  <si>
    <t>1 - 31 MAYıS</t>
  </si>
  <si>
    <t>1 OCAK  -  30 HAZIRAN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</si>
  <si>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</si>
  <si>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</si>
  <si>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</si>
  <si>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</si>
  <si>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</si>
  <si>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</si>
  <si>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</si>
  <si>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</si>
  <si>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</si>
  <si>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</si>
  <si>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</si>
  <si>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</si>
  <si>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</si>
  <si>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</si>
  <si>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</si>
  <si>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</si>
  <si>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</si>
  <si>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</si>
  <si>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</si>
  <si>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</si>
  <si>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</si>
  <si>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</si>
  <si>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</si>
  <si>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</si>
  <si>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</si>
  <si>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</si>
  <si>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</si>
  <si>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</si>
  <si>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</si>
  <si>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</si>
  <si>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</si>
  <si>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 xml:space="preserve"> Tütün 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</si>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</sst>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workbookViewId="0">
      <selection activeCell="A6" sqref="A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3">
        <v>2015</v>
      </c>
      <c r="D4" s="3">
        <v>2016</v>
      </c>
      <c r="E4" s="4" t="s">
        <v>7</v>
      </c>
      <c r="F4" s="3">
        <v>2015</v>
      </c>
      <c r="G4" s="3">
        <v>2016</v>
      </c>
      <c r="H4" s="4" t="s">
        <v>7</v>
      </c>
      <c r="I4" s="3">
        <v>2016</v>
      </c>
      <c r="J4" s="4" t="s">
        <v>7</v>
      </c>
      <c r="K4" s="3">
        <v>2015</v>
      </c>
      <c r="L4" s="3">
        <v>2016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78.925539999999998</v>
      </c>
      <c r="D5" s="5">
        <v>276.14258999999998</v>
      </c>
      <c r="E5" s="6">
        <f t="shared" ref="E5:E66" si="0">IF(C5=0,"",(D5/C5-1))</f>
        <v>2.4987735275552119</v>
      </c>
      <c r="F5" s="5">
        <v>5285.4634400000004</v>
      </c>
      <c r="G5" s="5">
        <v>6461.3555500000002</v>
      </c>
      <c r="H5" s="6">
        <f t="shared" ref="H5:H66" si="1">IF(F5=0,"",(G5/F5-1))</f>
        <v>0.22247663300457909</v>
      </c>
      <c r="I5" s="5">
        <v>5788.2236199999998</v>
      </c>
      <c r="J5" s="6">
        <f t="shared" ref="J5:J66" si="2">IF(I5=0,"",(G5/I5-1))</f>
        <v>0.11629335253636941</v>
      </c>
      <c r="K5" s="5">
        <v>40666.091560000001</v>
      </c>
      <c r="L5" s="5">
        <v>36523.628750000003</v>
      </c>
      <c r="M5" s="6">
        <f t="shared" ref="M5:M66" si="3">IF(K5=0,"",(L5/K5-1))</f>
        <v>-0.10186528016561613</v>
      </c>
    </row>
    <row r="6" spans="1:13" x14ac:dyDescent="0.2">
      <c r="A6" s="1" t="s">
        <v>10</v>
      </c>
      <c r="B6" s="1" t="s">
        <v>9</v>
      </c>
      <c r="C6" s="5">
        <v>135.89775</v>
      </c>
      <c r="D6" s="5">
        <v>228.51685000000001</v>
      </c>
      <c r="E6" s="6">
        <f t="shared" si="0"/>
        <v>0.68153519833845677</v>
      </c>
      <c r="F6" s="5">
        <v>2780.5830599999999</v>
      </c>
      <c r="G6" s="5">
        <v>3173.8673800000001</v>
      </c>
      <c r="H6" s="6">
        <f t="shared" si="1"/>
        <v>0.14143951520728892</v>
      </c>
      <c r="I6" s="5">
        <v>2691.4155900000001</v>
      </c>
      <c r="J6" s="6">
        <f t="shared" si="2"/>
        <v>0.17925577595394704</v>
      </c>
      <c r="K6" s="5">
        <v>15774.427750000001</v>
      </c>
      <c r="L6" s="5">
        <v>13675.02404</v>
      </c>
      <c r="M6" s="6">
        <f t="shared" si="3"/>
        <v>-0.13308905674882565</v>
      </c>
    </row>
    <row r="7" spans="1:13" x14ac:dyDescent="0.2">
      <c r="A7" s="1" t="s">
        <v>11</v>
      </c>
      <c r="B7" s="1" t="s">
        <v>9</v>
      </c>
      <c r="C7" s="5">
        <v>14.60857</v>
      </c>
      <c r="D7" s="5">
        <v>112.69526999999999</v>
      </c>
      <c r="E7" s="6">
        <f t="shared" si="0"/>
        <v>6.7143259059579403</v>
      </c>
      <c r="F7" s="5">
        <v>2273.6717800000001</v>
      </c>
      <c r="G7" s="5">
        <v>2312.5941800000001</v>
      </c>
      <c r="H7" s="6">
        <f t="shared" si="1"/>
        <v>1.7118741738528342E-2</v>
      </c>
      <c r="I7" s="5">
        <v>2167.29493</v>
      </c>
      <c r="J7" s="6">
        <f t="shared" si="2"/>
        <v>6.7041752365470719E-2</v>
      </c>
      <c r="K7" s="5">
        <v>13588.35816</v>
      </c>
      <c r="L7" s="5">
        <v>12834.766449999999</v>
      </c>
      <c r="M7" s="6">
        <f t="shared" si="3"/>
        <v>-5.5458628711917979E-2</v>
      </c>
    </row>
    <row r="8" spans="1:13" x14ac:dyDescent="0.2">
      <c r="A8" s="1" t="s">
        <v>12</v>
      </c>
      <c r="B8" s="1" t="s">
        <v>9</v>
      </c>
      <c r="C8" s="5">
        <v>0</v>
      </c>
      <c r="D8" s="5">
        <v>67.105909999999994</v>
      </c>
      <c r="E8" s="6" t="str">
        <f t="shared" si="0"/>
        <v/>
      </c>
      <c r="F8" s="5">
        <v>266.86153000000002</v>
      </c>
      <c r="G8" s="5">
        <v>568.41637000000003</v>
      </c>
      <c r="H8" s="6">
        <f t="shared" si="1"/>
        <v>1.1300049130348611</v>
      </c>
      <c r="I8" s="5">
        <v>166.67364000000001</v>
      </c>
      <c r="J8" s="6">
        <f t="shared" si="2"/>
        <v>2.4103555307245945</v>
      </c>
      <c r="K8" s="5">
        <v>2093.6957499999999</v>
      </c>
      <c r="L8" s="5">
        <v>2231.0395899999999</v>
      </c>
      <c r="M8" s="6">
        <f t="shared" si="3"/>
        <v>6.5598757603629876E-2</v>
      </c>
    </row>
    <row r="9" spans="1:13" x14ac:dyDescent="0.2">
      <c r="A9" s="1" t="s">
        <v>13</v>
      </c>
      <c r="B9" s="1" t="s">
        <v>9</v>
      </c>
      <c r="C9" s="5">
        <v>0</v>
      </c>
      <c r="D9" s="5">
        <v>28.087150000000001</v>
      </c>
      <c r="E9" s="6" t="str">
        <f t="shared" si="0"/>
        <v/>
      </c>
      <c r="F9" s="5">
        <v>177.30024</v>
      </c>
      <c r="G9" s="5">
        <v>269.58551</v>
      </c>
      <c r="H9" s="6">
        <f t="shared" si="1"/>
        <v>0.52050279232560537</v>
      </c>
      <c r="I9" s="5">
        <v>115.29631000000001</v>
      </c>
      <c r="J9" s="6">
        <f t="shared" si="2"/>
        <v>1.3381972068316843</v>
      </c>
      <c r="K9" s="5">
        <v>784.37617</v>
      </c>
      <c r="L9" s="5">
        <v>1188.7486799999999</v>
      </c>
      <c r="M9" s="6">
        <f t="shared" si="3"/>
        <v>0.51553390511595976</v>
      </c>
    </row>
    <row r="10" spans="1:13" x14ac:dyDescent="0.2">
      <c r="A10" s="1" t="s">
        <v>14</v>
      </c>
      <c r="B10" s="1" t="s">
        <v>9</v>
      </c>
      <c r="C10" s="5">
        <v>41.811070000000001</v>
      </c>
      <c r="D10" s="5">
        <v>22.39771</v>
      </c>
      <c r="E10" s="6">
        <f t="shared" si="0"/>
        <v>-0.46431148497275965</v>
      </c>
      <c r="F10" s="5">
        <v>2776.3521999999998</v>
      </c>
      <c r="G10" s="5">
        <v>2677.3304699999999</v>
      </c>
      <c r="H10" s="6">
        <f t="shared" si="1"/>
        <v>-3.566612694167548E-2</v>
      </c>
      <c r="I10" s="5">
        <v>2329.69281</v>
      </c>
      <c r="J10" s="6">
        <f t="shared" si="2"/>
        <v>0.1492203858413419</v>
      </c>
      <c r="K10" s="5">
        <v>16335.722030000001</v>
      </c>
      <c r="L10" s="5">
        <v>16025.988729999999</v>
      </c>
      <c r="M10" s="6">
        <f t="shared" si="3"/>
        <v>-1.8960490355503512E-2</v>
      </c>
    </row>
    <row r="11" spans="1:13" x14ac:dyDescent="0.2">
      <c r="A11" s="1" t="s">
        <v>15</v>
      </c>
      <c r="B11" s="1" t="s">
        <v>9</v>
      </c>
      <c r="C11" s="5">
        <v>54.34984</v>
      </c>
      <c r="D11" s="5">
        <v>0</v>
      </c>
      <c r="E11" s="6">
        <f t="shared" si="0"/>
        <v>-1</v>
      </c>
      <c r="F11" s="5">
        <v>54.34984</v>
      </c>
      <c r="G11" s="5">
        <v>122.58487</v>
      </c>
      <c r="H11" s="6">
        <f t="shared" si="1"/>
        <v>1.2554780290061571</v>
      </c>
      <c r="I11" s="5">
        <v>103.95058</v>
      </c>
      <c r="J11" s="6">
        <f t="shared" si="2"/>
        <v>0.17926104885610061</v>
      </c>
      <c r="K11" s="5">
        <v>605.83646999999996</v>
      </c>
      <c r="L11" s="5">
        <v>627.87492999999995</v>
      </c>
      <c r="M11" s="6">
        <f t="shared" si="3"/>
        <v>3.6376912073319057E-2</v>
      </c>
    </row>
    <row r="12" spans="1:13" x14ac:dyDescent="0.2">
      <c r="A12" s="1" t="s">
        <v>16</v>
      </c>
      <c r="B12" s="1" t="s">
        <v>9</v>
      </c>
      <c r="C12" s="5">
        <v>0</v>
      </c>
      <c r="D12" s="5">
        <v>0</v>
      </c>
      <c r="E12" s="6" t="str">
        <f t="shared" si="0"/>
        <v/>
      </c>
      <c r="F12" s="5">
        <v>1.96021</v>
      </c>
      <c r="G12" s="5">
        <v>0</v>
      </c>
      <c r="H12" s="6">
        <f t="shared" si="1"/>
        <v>-1</v>
      </c>
      <c r="I12" s="5">
        <v>1.4136200000000001</v>
      </c>
      <c r="J12" s="6">
        <f t="shared" si="2"/>
        <v>-1</v>
      </c>
      <c r="K12" s="5">
        <v>6.1889399999999997</v>
      </c>
      <c r="L12" s="5">
        <v>12.233230000000001</v>
      </c>
      <c r="M12" s="6">
        <f t="shared" si="3"/>
        <v>0.97662766160279491</v>
      </c>
    </row>
    <row r="13" spans="1:13" x14ac:dyDescent="0.2">
      <c r="A13" s="1" t="s">
        <v>17</v>
      </c>
      <c r="B13" s="1" t="s">
        <v>9</v>
      </c>
      <c r="C13" s="5">
        <v>102.74178000000001</v>
      </c>
      <c r="D13" s="5">
        <v>0</v>
      </c>
      <c r="E13" s="6">
        <f t="shared" si="0"/>
        <v>-1</v>
      </c>
      <c r="F13" s="5">
        <v>493.67534000000001</v>
      </c>
      <c r="G13" s="5">
        <v>85.772139999999993</v>
      </c>
      <c r="H13" s="6">
        <f t="shared" si="1"/>
        <v>-0.82625800186819132</v>
      </c>
      <c r="I13" s="5">
        <v>41.436779999999999</v>
      </c>
      <c r="J13" s="6">
        <f t="shared" si="2"/>
        <v>1.0699518640203221</v>
      </c>
      <c r="K13" s="5">
        <v>1919.0511100000001</v>
      </c>
      <c r="L13" s="5">
        <v>642.13759000000005</v>
      </c>
      <c r="M13" s="6">
        <f t="shared" si="3"/>
        <v>-0.66538796874461559</v>
      </c>
    </row>
    <row r="14" spans="1:13" x14ac:dyDescent="0.2">
      <c r="A14" s="1" t="s">
        <v>18</v>
      </c>
      <c r="B14" s="1" t="s">
        <v>9</v>
      </c>
      <c r="C14" s="5">
        <v>92.31174</v>
      </c>
      <c r="D14" s="5">
        <v>166.11246</v>
      </c>
      <c r="E14" s="6">
        <f t="shared" si="0"/>
        <v>0.79947274312021421</v>
      </c>
      <c r="F14" s="5">
        <v>7260.33691</v>
      </c>
      <c r="G14" s="5">
        <v>8097.26235</v>
      </c>
      <c r="H14" s="6">
        <f t="shared" si="1"/>
        <v>0.1152736367987639</v>
      </c>
      <c r="I14" s="5">
        <v>9271.1761499999993</v>
      </c>
      <c r="J14" s="6">
        <f t="shared" si="2"/>
        <v>-0.12661972774619312</v>
      </c>
      <c r="K14" s="5">
        <v>34578.639649999997</v>
      </c>
      <c r="L14" s="5">
        <v>52644.325040000003</v>
      </c>
      <c r="M14" s="6">
        <f t="shared" si="3"/>
        <v>0.52245217200150917</v>
      </c>
    </row>
    <row r="15" spans="1:13" x14ac:dyDescent="0.2">
      <c r="A15" s="1" t="s">
        <v>19</v>
      </c>
      <c r="B15" s="1" t="s">
        <v>9</v>
      </c>
      <c r="C15" s="5">
        <v>566.04637000000002</v>
      </c>
      <c r="D15" s="5">
        <v>1194.8928800000001</v>
      </c>
      <c r="E15" s="6">
        <f t="shared" si="0"/>
        <v>1.1109452216785702</v>
      </c>
      <c r="F15" s="5">
        <v>13504.105229999999</v>
      </c>
      <c r="G15" s="5">
        <v>9726.7237700000005</v>
      </c>
      <c r="H15" s="6">
        <f t="shared" si="1"/>
        <v>-0.27972097341246793</v>
      </c>
      <c r="I15" s="5">
        <v>10100.54319</v>
      </c>
      <c r="J15" s="6">
        <f t="shared" si="2"/>
        <v>-3.7009833329567643E-2</v>
      </c>
      <c r="K15" s="5">
        <v>89832.904479999997</v>
      </c>
      <c r="L15" s="5">
        <v>66028.962450000006</v>
      </c>
      <c r="M15" s="6">
        <f t="shared" si="3"/>
        <v>-0.26498021151369533</v>
      </c>
    </row>
    <row r="16" spans="1:13" x14ac:dyDescent="0.2">
      <c r="A16" s="1" t="s">
        <v>20</v>
      </c>
      <c r="B16" s="1" t="s">
        <v>9</v>
      </c>
      <c r="C16" s="5">
        <v>58.225720000000003</v>
      </c>
      <c r="D16" s="5">
        <v>258.05223000000001</v>
      </c>
      <c r="E16" s="6">
        <f t="shared" si="0"/>
        <v>3.4319285360490177</v>
      </c>
      <c r="F16" s="5">
        <v>3322.6833700000002</v>
      </c>
      <c r="G16" s="5">
        <v>3311.0735300000001</v>
      </c>
      <c r="H16" s="6">
        <f t="shared" si="1"/>
        <v>-3.4941156611020263E-3</v>
      </c>
      <c r="I16" s="5">
        <v>4440.8062</v>
      </c>
      <c r="J16" s="6">
        <f t="shared" si="2"/>
        <v>-0.25439810230854021</v>
      </c>
      <c r="K16" s="5">
        <v>18153.518230000001</v>
      </c>
      <c r="L16" s="5">
        <v>17857.60097</v>
      </c>
      <c r="M16" s="6">
        <f t="shared" si="3"/>
        <v>-1.6300821485444983E-2</v>
      </c>
    </row>
    <row r="17" spans="1:13" x14ac:dyDescent="0.2">
      <c r="A17" s="1" t="s">
        <v>21</v>
      </c>
      <c r="B17" s="1" t="s">
        <v>9</v>
      </c>
      <c r="C17" s="5">
        <v>2024.9426100000001</v>
      </c>
      <c r="D17" s="5">
        <v>1330.31359</v>
      </c>
      <c r="E17" s="6">
        <f t="shared" si="0"/>
        <v>-0.34303639844884304</v>
      </c>
      <c r="F17" s="5">
        <v>25831.934580000001</v>
      </c>
      <c r="G17" s="5">
        <v>27665.564969999999</v>
      </c>
      <c r="H17" s="6">
        <f t="shared" si="1"/>
        <v>7.0983084302933319E-2</v>
      </c>
      <c r="I17" s="5">
        <v>22740.82691</v>
      </c>
      <c r="J17" s="6">
        <f t="shared" si="2"/>
        <v>0.21655932211657647</v>
      </c>
      <c r="K17" s="5">
        <v>135627.72289</v>
      </c>
      <c r="L17" s="5">
        <v>131372.40616000001</v>
      </c>
      <c r="M17" s="6">
        <f t="shared" si="3"/>
        <v>-3.1374977322676467E-2</v>
      </c>
    </row>
    <row r="18" spans="1:13" x14ac:dyDescent="0.2">
      <c r="A18" s="1" t="s">
        <v>22</v>
      </c>
      <c r="B18" s="1" t="s">
        <v>9</v>
      </c>
      <c r="C18" s="5">
        <v>67.582909999999998</v>
      </c>
      <c r="D18" s="5">
        <v>0</v>
      </c>
      <c r="E18" s="6">
        <f t="shared" si="0"/>
        <v>-1</v>
      </c>
      <c r="F18" s="5">
        <v>236.77379999999999</v>
      </c>
      <c r="G18" s="5">
        <v>177.40450999999999</v>
      </c>
      <c r="H18" s="6">
        <f t="shared" si="1"/>
        <v>-0.25074264973573934</v>
      </c>
      <c r="I18" s="5">
        <v>395.61926999999997</v>
      </c>
      <c r="J18" s="6">
        <f t="shared" si="2"/>
        <v>-0.55157768224990655</v>
      </c>
      <c r="K18" s="5">
        <v>1367.2785799999999</v>
      </c>
      <c r="L18" s="5">
        <v>1783.66779</v>
      </c>
      <c r="M18" s="6">
        <f t="shared" si="3"/>
        <v>0.30453867711435967</v>
      </c>
    </row>
    <row r="19" spans="1:13" x14ac:dyDescent="0.2">
      <c r="A19" s="1" t="s">
        <v>23</v>
      </c>
      <c r="B19" s="1" t="s">
        <v>9</v>
      </c>
      <c r="C19" s="5">
        <v>4.5867000000000004</v>
      </c>
      <c r="D19" s="5">
        <v>56.909399999999998</v>
      </c>
      <c r="E19" s="6">
        <f t="shared" si="0"/>
        <v>11.407482503760873</v>
      </c>
      <c r="F19" s="5">
        <v>2129.8157200000001</v>
      </c>
      <c r="G19" s="5">
        <v>646.16459999999995</v>
      </c>
      <c r="H19" s="6">
        <f t="shared" si="1"/>
        <v>-0.69661008981565786</v>
      </c>
      <c r="I19" s="5">
        <v>952.10886000000005</v>
      </c>
      <c r="J19" s="6">
        <f t="shared" si="2"/>
        <v>-0.32133327695322578</v>
      </c>
      <c r="K19" s="5">
        <v>13949.287039999999</v>
      </c>
      <c r="L19" s="5">
        <v>4661.6739500000003</v>
      </c>
      <c r="M19" s="6">
        <f t="shared" si="3"/>
        <v>-0.6658127446490627</v>
      </c>
    </row>
    <row r="20" spans="1:13" x14ac:dyDescent="0.2">
      <c r="A20" s="1" t="s">
        <v>24</v>
      </c>
      <c r="B20" s="1" t="s">
        <v>9</v>
      </c>
      <c r="C20" s="5">
        <v>2.2281200000000001</v>
      </c>
      <c r="D20" s="5">
        <v>155.49293</v>
      </c>
      <c r="E20" s="6">
        <f t="shared" si="0"/>
        <v>68.786604850726164</v>
      </c>
      <c r="F20" s="5">
        <v>3797.10761</v>
      </c>
      <c r="G20" s="5">
        <v>6877.1623600000003</v>
      </c>
      <c r="H20" s="6">
        <f t="shared" si="1"/>
        <v>0.81115814097246508</v>
      </c>
      <c r="I20" s="5">
        <v>6582.4135200000001</v>
      </c>
      <c r="J20" s="6">
        <f t="shared" si="2"/>
        <v>4.4778232042766097E-2</v>
      </c>
      <c r="K20" s="5">
        <v>21353.952450000001</v>
      </c>
      <c r="L20" s="5">
        <v>29636.04506</v>
      </c>
      <c r="M20" s="6">
        <f t="shared" si="3"/>
        <v>0.38784822760060034</v>
      </c>
    </row>
    <row r="21" spans="1:13" x14ac:dyDescent="0.2">
      <c r="A21" s="1" t="s">
        <v>25</v>
      </c>
      <c r="B21" s="1" t="s">
        <v>9</v>
      </c>
      <c r="C21" s="5">
        <v>270.12135999999998</v>
      </c>
      <c r="D21" s="5">
        <v>78.135469999999998</v>
      </c>
      <c r="E21" s="6">
        <f t="shared" si="0"/>
        <v>-0.71073938765893963</v>
      </c>
      <c r="F21" s="5">
        <v>1420.43624</v>
      </c>
      <c r="G21" s="5">
        <v>981.25994000000003</v>
      </c>
      <c r="H21" s="6">
        <f t="shared" si="1"/>
        <v>-0.30918409966785976</v>
      </c>
      <c r="I21" s="5">
        <v>1332.6936499999999</v>
      </c>
      <c r="J21" s="6">
        <f t="shared" si="2"/>
        <v>-0.26370179673325522</v>
      </c>
      <c r="K21" s="5">
        <v>7306.3863799999999</v>
      </c>
      <c r="L21" s="5">
        <v>6573.6738599999999</v>
      </c>
      <c r="M21" s="6">
        <f t="shared" si="3"/>
        <v>-0.10028384510374055</v>
      </c>
    </row>
    <row r="22" spans="1:13" x14ac:dyDescent="0.2">
      <c r="A22" s="1" t="s">
        <v>26</v>
      </c>
      <c r="B22" s="1" t="s">
        <v>9</v>
      </c>
      <c r="C22" s="5">
        <v>256.77976999999998</v>
      </c>
      <c r="D22" s="5">
        <v>459.36063999999999</v>
      </c>
      <c r="E22" s="6">
        <f t="shared" si="0"/>
        <v>0.78892846582111975</v>
      </c>
      <c r="F22" s="5">
        <v>7059.58493</v>
      </c>
      <c r="G22" s="5">
        <v>8383.7202899999993</v>
      </c>
      <c r="H22" s="6">
        <f t="shared" si="1"/>
        <v>0.18756561088641788</v>
      </c>
      <c r="I22" s="5">
        <v>6400.7848199999999</v>
      </c>
      <c r="J22" s="6">
        <f t="shared" si="2"/>
        <v>0.30979567752443193</v>
      </c>
      <c r="K22" s="5">
        <v>39150.082620000001</v>
      </c>
      <c r="L22" s="5">
        <v>40179.238819999999</v>
      </c>
      <c r="M22" s="6">
        <f t="shared" si="3"/>
        <v>2.6287459211497222E-2</v>
      </c>
    </row>
    <row r="23" spans="1:13" x14ac:dyDescent="0.2">
      <c r="A23" s="1" t="s">
        <v>27</v>
      </c>
      <c r="B23" s="1" t="s">
        <v>9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8.3305100000000003</v>
      </c>
      <c r="H23" s="6" t="str">
        <f t="shared" si="1"/>
        <v/>
      </c>
      <c r="I23" s="5">
        <v>12.210319999999999</v>
      </c>
      <c r="J23" s="6">
        <f t="shared" si="2"/>
        <v>-0.31774842919759672</v>
      </c>
      <c r="K23" s="5">
        <v>2.0921500000000002</v>
      </c>
      <c r="L23" s="5">
        <v>21.014199999999999</v>
      </c>
      <c r="M23" s="6">
        <f t="shared" si="3"/>
        <v>9.0443084864851926</v>
      </c>
    </row>
    <row r="24" spans="1:13" x14ac:dyDescent="0.2">
      <c r="A24" s="1" t="s">
        <v>28</v>
      </c>
      <c r="B24" s="1" t="s">
        <v>9</v>
      </c>
      <c r="C24" s="5">
        <v>53.28434</v>
      </c>
      <c r="D24" s="5">
        <v>786.32885999999996</v>
      </c>
      <c r="E24" s="6">
        <f t="shared" si="0"/>
        <v>13.75722247849931</v>
      </c>
      <c r="F24" s="5">
        <v>8403.3437900000008</v>
      </c>
      <c r="G24" s="5">
        <v>12389.93353</v>
      </c>
      <c r="H24" s="6">
        <f t="shared" si="1"/>
        <v>0.47440517008765615</v>
      </c>
      <c r="I24" s="5">
        <v>22358.694100000001</v>
      </c>
      <c r="J24" s="6">
        <f t="shared" si="2"/>
        <v>-0.44585611867197561</v>
      </c>
      <c r="K24" s="5">
        <v>36885.877789999999</v>
      </c>
      <c r="L24" s="5">
        <v>73735.822509999998</v>
      </c>
      <c r="M24" s="6">
        <f t="shared" si="3"/>
        <v>0.99902583123534239</v>
      </c>
    </row>
    <row r="25" spans="1:13" x14ac:dyDescent="0.2">
      <c r="A25" s="1" t="s">
        <v>29</v>
      </c>
      <c r="B25" s="1" t="s">
        <v>9</v>
      </c>
      <c r="C25" s="5">
        <v>179.70775</v>
      </c>
      <c r="D25" s="5">
        <v>278.93196</v>
      </c>
      <c r="E25" s="6">
        <f t="shared" si="0"/>
        <v>0.55214207511918656</v>
      </c>
      <c r="F25" s="5">
        <v>3124.0689299999999</v>
      </c>
      <c r="G25" s="5">
        <v>7547.2633599999999</v>
      </c>
      <c r="H25" s="6">
        <f t="shared" si="1"/>
        <v>1.4158440575765403</v>
      </c>
      <c r="I25" s="5">
        <v>5892.7673100000002</v>
      </c>
      <c r="J25" s="6">
        <f t="shared" si="2"/>
        <v>0.28076724617860394</v>
      </c>
      <c r="K25" s="5">
        <v>41244.489459999997</v>
      </c>
      <c r="L25" s="5">
        <v>38532.735630000003</v>
      </c>
      <c r="M25" s="6">
        <f t="shared" si="3"/>
        <v>-6.5748270023560984E-2</v>
      </c>
    </row>
    <row r="26" spans="1:13" x14ac:dyDescent="0.2">
      <c r="A26" s="1" t="s">
        <v>30</v>
      </c>
      <c r="B26" s="1" t="s">
        <v>9</v>
      </c>
      <c r="C26" s="5">
        <v>0</v>
      </c>
      <c r="D26" s="5">
        <v>0</v>
      </c>
      <c r="E26" s="6" t="str">
        <f t="shared" si="0"/>
        <v/>
      </c>
      <c r="F26" s="5">
        <v>71.94502</v>
      </c>
      <c r="G26" s="5">
        <v>141.9486</v>
      </c>
      <c r="H26" s="6">
        <f t="shared" si="1"/>
        <v>0.97301494947113776</v>
      </c>
      <c r="I26" s="5">
        <v>159.47529</v>
      </c>
      <c r="J26" s="6">
        <f t="shared" si="2"/>
        <v>-0.10990222999437715</v>
      </c>
      <c r="K26" s="5">
        <v>954.72877000000005</v>
      </c>
      <c r="L26" s="5">
        <v>1033.12905</v>
      </c>
      <c r="M26" s="6">
        <f t="shared" si="3"/>
        <v>8.2117856362493358E-2</v>
      </c>
    </row>
    <row r="27" spans="1:13" x14ac:dyDescent="0.2">
      <c r="A27" s="1" t="s">
        <v>31</v>
      </c>
      <c r="B27" s="1" t="s">
        <v>9</v>
      </c>
      <c r="C27" s="5">
        <v>1783.9675400000001</v>
      </c>
      <c r="D27" s="5">
        <v>1664.5315499999999</v>
      </c>
      <c r="E27" s="6">
        <f t="shared" si="0"/>
        <v>-6.6949643041150919E-2</v>
      </c>
      <c r="F27" s="5">
        <v>32486.27864</v>
      </c>
      <c r="G27" s="5">
        <v>29410.795979999999</v>
      </c>
      <c r="H27" s="6">
        <f t="shared" si="1"/>
        <v>-9.4670205045067624E-2</v>
      </c>
      <c r="I27" s="5">
        <v>32398.022079999999</v>
      </c>
      <c r="J27" s="6">
        <f t="shared" si="2"/>
        <v>-9.2203965187247605E-2</v>
      </c>
      <c r="K27" s="5">
        <v>192712.9914</v>
      </c>
      <c r="L27" s="5">
        <v>181270.60621999999</v>
      </c>
      <c r="M27" s="6">
        <f t="shared" si="3"/>
        <v>-5.9375266280050187E-2</v>
      </c>
    </row>
    <row r="28" spans="1:13" x14ac:dyDescent="0.2">
      <c r="A28" s="1" t="s">
        <v>32</v>
      </c>
      <c r="B28" s="1" t="s">
        <v>9</v>
      </c>
      <c r="C28" s="5">
        <v>208.26213000000001</v>
      </c>
      <c r="D28" s="5">
        <v>381.69866000000002</v>
      </c>
      <c r="E28" s="6">
        <f t="shared" si="0"/>
        <v>0.83277996820641365</v>
      </c>
      <c r="F28" s="5">
        <v>14225.911760000001</v>
      </c>
      <c r="G28" s="5">
        <v>6537.8520200000003</v>
      </c>
      <c r="H28" s="6">
        <f t="shared" si="1"/>
        <v>-0.54042650268765624</v>
      </c>
      <c r="I28" s="5">
        <v>6775.9205300000003</v>
      </c>
      <c r="J28" s="6">
        <f t="shared" si="2"/>
        <v>-3.5134489689772064E-2</v>
      </c>
      <c r="K28" s="5">
        <v>74137.857430000004</v>
      </c>
      <c r="L28" s="5">
        <v>57671.580179999997</v>
      </c>
      <c r="M28" s="6">
        <f t="shared" si="3"/>
        <v>-0.22210349504026672</v>
      </c>
    </row>
    <row r="29" spans="1:13" x14ac:dyDescent="0.2">
      <c r="A29" s="1" t="s">
        <v>33</v>
      </c>
      <c r="B29" s="1" t="s">
        <v>9</v>
      </c>
      <c r="C29" s="5">
        <v>0</v>
      </c>
      <c r="D29" s="5">
        <v>0</v>
      </c>
      <c r="E29" s="6" t="str">
        <f t="shared" si="0"/>
        <v/>
      </c>
      <c r="F29" s="5">
        <v>16.300979999999999</v>
      </c>
      <c r="G29" s="5">
        <v>26.30461</v>
      </c>
      <c r="H29" s="6">
        <f t="shared" si="1"/>
        <v>0.61368273563920717</v>
      </c>
      <c r="I29" s="5">
        <v>30.051469999999998</v>
      </c>
      <c r="J29" s="6">
        <f t="shared" si="2"/>
        <v>-0.12468142157438544</v>
      </c>
      <c r="K29" s="5">
        <v>133.57776999999999</v>
      </c>
      <c r="L29" s="5">
        <v>206.14624000000001</v>
      </c>
      <c r="M29" s="6">
        <f t="shared" si="3"/>
        <v>0.54326756615266159</v>
      </c>
    </row>
    <row r="30" spans="1:13" x14ac:dyDescent="0.2">
      <c r="A30" s="2" t="s">
        <v>34</v>
      </c>
      <c r="B30" s="2" t="s">
        <v>9</v>
      </c>
      <c r="C30" s="7">
        <v>5996.3816100000004</v>
      </c>
      <c r="D30" s="7">
        <v>7545.7061100000001</v>
      </c>
      <c r="E30" s="8">
        <f t="shared" si="0"/>
        <v>0.25837656786489949</v>
      </c>
      <c r="F30" s="7">
        <v>137232.04649000001</v>
      </c>
      <c r="G30" s="7">
        <v>137942.84422</v>
      </c>
      <c r="H30" s="8">
        <f t="shared" si="1"/>
        <v>5.1795316631948474E-3</v>
      </c>
      <c r="I30" s="7">
        <v>143472.48298999999</v>
      </c>
      <c r="J30" s="8">
        <f t="shared" si="2"/>
        <v>-3.854145864601366E-2</v>
      </c>
      <c r="K30" s="7">
        <v>800983.02367999998</v>
      </c>
      <c r="L30" s="7">
        <v>789147.54137999995</v>
      </c>
      <c r="M30" s="8">
        <f t="shared" si="3"/>
        <v>-1.4776196186560453E-2</v>
      </c>
    </row>
    <row r="31" spans="1:13" x14ac:dyDescent="0.2">
      <c r="A31" s="1" t="s">
        <v>8</v>
      </c>
      <c r="B31" s="1" t="s">
        <v>35</v>
      </c>
      <c r="C31" s="5">
        <v>0</v>
      </c>
      <c r="D31" s="5">
        <v>0</v>
      </c>
      <c r="E31" s="6" t="str">
        <f t="shared" si="0"/>
        <v/>
      </c>
      <c r="F31" s="5">
        <v>40.617710000000002</v>
      </c>
      <c r="G31" s="5">
        <v>55.464750000000002</v>
      </c>
      <c r="H31" s="6">
        <f t="shared" si="1"/>
        <v>0.36553119316672444</v>
      </c>
      <c r="I31" s="5">
        <v>10.209490000000001</v>
      </c>
      <c r="J31" s="6">
        <f t="shared" si="2"/>
        <v>4.4326660783251661</v>
      </c>
      <c r="K31" s="5">
        <v>125.58158</v>
      </c>
      <c r="L31" s="5">
        <v>77.79298</v>
      </c>
      <c r="M31" s="6">
        <f t="shared" si="3"/>
        <v>-0.380538292319622</v>
      </c>
    </row>
    <row r="32" spans="1:13" x14ac:dyDescent="0.2">
      <c r="A32" s="1" t="s">
        <v>10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12.362130000000001</v>
      </c>
      <c r="G32" s="5">
        <v>59.55583</v>
      </c>
      <c r="H32" s="6">
        <f t="shared" si="1"/>
        <v>3.8176026299674897</v>
      </c>
      <c r="I32" s="5">
        <v>1.14872</v>
      </c>
      <c r="J32" s="6">
        <f t="shared" si="2"/>
        <v>50.845384427884952</v>
      </c>
      <c r="K32" s="5">
        <v>156.16005000000001</v>
      </c>
      <c r="L32" s="5">
        <v>88.564629999999994</v>
      </c>
      <c r="M32" s="6">
        <f t="shared" si="3"/>
        <v>-0.43285987677386129</v>
      </c>
    </row>
    <row r="33" spans="1:13" x14ac:dyDescent="0.2">
      <c r="A33" s="1" t="s">
        <v>11</v>
      </c>
      <c r="B33" s="1" t="s">
        <v>35</v>
      </c>
      <c r="C33" s="5">
        <v>0</v>
      </c>
      <c r="D33" s="5">
        <v>1.9910000000000001</v>
      </c>
      <c r="E33" s="6" t="str">
        <f t="shared" si="0"/>
        <v/>
      </c>
      <c r="F33" s="5">
        <v>18.849989999999998</v>
      </c>
      <c r="G33" s="5">
        <v>372.82335999999998</v>
      </c>
      <c r="H33" s="6">
        <f t="shared" si="1"/>
        <v>18.778438078746991</v>
      </c>
      <c r="I33" s="5">
        <v>91.025149999999996</v>
      </c>
      <c r="J33" s="6">
        <f t="shared" si="2"/>
        <v>3.0958280211567901</v>
      </c>
      <c r="K33" s="5">
        <v>257.87848000000002</v>
      </c>
      <c r="L33" s="5">
        <v>726.91351999999995</v>
      </c>
      <c r="M33" s="6">
        <f t="shared" si="3"/>
        <v>1.818821950555936</v>
      </c>
    </row>
    <row r="34" spans="1:13" x14ac:dyDescent="0.2">
      <c r="A34" s="1" t="s">
        <v>12</v>
      </c>
      <c r="B34" s="1" t="s">
        <v>35</v>
      </c>
      <c r="C34" s="5">
        <v>0.27918999999999999</v>
      </c>
      <c r="D34" s="5">
        <v>155.82597999999999</v>
      </c>
      <c r="E34" s="6">
        <f t="shared" si="0"/>
        <v>557.13596475518466</v>
      </c>
      <c r="F34" s="5">
        <v>10.77116</v>
      </c>
      <c r="G34" s="5">
        <v>997.86167999999998</v>
      </c>
      <c r="H34" s="6">
        <f t="shared" si="1"/>
        <v>91.641988420931455</v>
      </c>
      <c r="I34" s="5">
        <v>152.60524000000001</v>
      </c>
      <c r="J34" s="6">
        <f t="shared" si="2"/>
        <v>5.538842833968217</v>
      </c>
      <c r="K34" s="5">
        <v>68.351640000000003</v>
      </c>
      <c r="L34" s="5">
        <v>2418.6008700000002</v>
      </c>
      <c r="M34" s="6">
        <f t="shared" si="3"/>
        <v>34.384679431247008</v>
      </c>
    </row>
    <row r="35" spans="1:13" x14ac:dyDescent="0.2">
      <c r="A35" s="1" t="s">
        <v>13</v>
      </c>
      <c r="B35" s="1" t="s">
        <v>35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4.6155200000000001</v>
      </c>
      <c r="H35" s="6" t="str">
        <f t="shared" si="1"/>
        <v/>
      </c>
      <c r="I35" s="5">
        <v>1.768</v>
      </c>
      <c r="J35" s="6">
        <f t="shared" si="2"/>
        <v>1.6105882352941179</v>
      </c>
      <c r="K35" s="5">
        <v>72.279349999999994</v>
      </c>
      <c r="L35" s="5">
        <v>7.7827599999999997</v>
      </c>
      <c r="M35" s="6">
        <f t="shared" si="3"/>
        <v>-0.89232387950362035</v>
      </c>
    </row>
    <row r="36" spans="1:13" x14ac:dyDescent="0.2">
      <c r="A36" s="1" t="s">
        <v>14</v>
      </c>
      <c r="B36" s="1" t="s">
        <v>35</v>
      </c>
      <c r="C36" s="5">
        <v>93</v>
      </c>
      <c r="D36" s="5">
        <v>0</v>
      </c>
      <c r="E36" s="6">
        <f t="shared" si="0"/>
        <v>-1</v>
      </c>
      <c r="F36" s="5">
        <v>95.338989999999995</v>
      </c>
      <c r="G36" s="5">
        <v>75.95487</v>
      </c>
      <c r="H36" s="6">
        <f t="shared" si="1"/>
        <v>-0.20331786606927549</v>
      </c>
      <c r="I36" s="5">
        <v>179.94035</v>
      </c>
      <c r="J36" s="6">
        <f t="shared" si="2"/>
        <v>-0.57788861697779292</v>
      </c>
      <c r="K36" s="5">
        <v>851.90435000000002</v>
      </c>
      <c r="L36" s="5">
        <v>841.25292999999999</v>
      </c>
      <c r="M36" s="6">
        <f t="shared" si="3"/>
        <v>-1.2503070327085419E-2</v>
      </c>
    </row>
    <row r="37" spans="1:13" x14ac:dyDescent="0.2">
      <c r="A37" s="1" t="s">
        <v>17</v>
      </c>
      <c r="B37" s="1" t="s">
        <v>35</v>
      </c>
      <c r="C37" s="5">
        <v>0</v>
      </c>
      <c r="D37" s="5">
        <v>75.377110000000002</v>
      </c>
      <c r="E37" s="6" t="str">
        <f t="shared" si="0"/>
        <v/>
      </c>
      <c r="F37" s="5">
        <v>202.08697000000001</v>
      </c>
      <c r="G37" s="5">
        <v>75.377110000000002</v>
      </c>
      <c r="H37" s="6">
        <f t="shared" si="1"/>
        <v>-0.62700658038467294</v>
      </c>
      <c r="I37" s="5">
        <v>118.3246</v>
      </c>
      <c r="J37" s="6">
        <f t="shared" si="2"/>
        <v>-0.36296332292693156</v>
      </c>
      <c r="K37" s="5">
        <v>687.07077000000004</v>
      </c>
      <c r="L37" s="5">
        <v>497.10079000000002</v>
      </c>
      <c r="M37" s="6">
        <f t="shared" si="3"/>
        <v>-0.27649259478757915</v>
      </c>
    </row>
    <row r="38" spans="1:13" x14ac:dyDescent="0.2">
      <c r="A38" s="1" t="s">
        <v>18</v>
      </c>
      <c r="B38" s="1" t="s">
        <v>35</v>
      </c>
      <c r="C38" s="5">
        <v>507.15152999999998</v>
      </c>
      <c r="D38" s="5">
        <v>1050.9888699999999</v>
      </c>
      <c r="E38" s="6">
        <f t="shared" si="0"/>
        <v>1.07233697983717</v>
      </c>
      <c r="F38" s="5">
        <v>17015.86723</v>
      </c>
      <c r="G38" s="5">
        <v>20246.400320000001</v>
      </c>
      <c r="H38" s="6">
        <f t="shared" si="1"/>
        <v>0.18985415473296463</v>
      </c>
      <c r="I38" s="5">
        <v>18819.138169999998</v>
      </c>
      <c r="J38" s="6">
        <f t="shared" si="2"/>
        <v>7.5840994263766781E-2</v>
      </c>
      <c r="K38" s="5">
        <v>97935.597829999999</v>
      </c>
      <c r="L38" s="5">
        <v>180200.30958</v>
      </c>
      <c r="M38" s="6">
        <f t="shared" si="3"/>
        <v>0.83998784479569877</v>
      </c>
    </row>
    <row r="39" spans="1:13" x14ac:dyDescent="0.2">
      <c r="A39" s="1" t="s">
        <v>19</v>
      </c>
      <c r="B39" s="1" t="s">
        <v>35</v>
      </c>
      <c r="C39" s="5">
        <v>98.704599999999999</v>
      </c>
      <c r="D39" s="5">
        <v>0</v>
      </c>
      <c r="E39" s="6">
        <f t="shared" si="0"/>
        <v>-1</v>
      </c>
      <c r="F39" s="5">
        <v>1554.4598599999999</v>
      </c>
      <c r="G39" s="5">
        <v>1014.62875</v>
      </c>
      <c r="H39" s="6">
        <f t="shared" si="1"/>
        <v>-0.34727889982311921</v>
      </c>
      <c r="I39" s="5">
        <v>898.81282999999996</v>
      </c>
      <c r="J39" s="6">
        <f t="shared" si="2"/>
        <v>0.1288543244314837</v>
      </c>
      <c r="K39" s="5">
        <v>12924.583500000001</v>
      </c>
      <c r="L39" s="5">
        <v>5746.75972</v>
      </c>
      <c r="M39" s="6">
        <f t="shared" si="3"/>
        <v>-0.55536209580757478</v>
      </c>
    </row>
    <row r="40" spans="1:13" x14ac:dyDescent="0.2">
      <c r="A40" s="1" t="s">
        <v>20</v>
      </c>
      <c r="B40" s="1" t="s">
        <v>35</v>
      </c>
      <c r="C40" s="5">
        <v>0</v>
      </c>
      <c r="D40" s="5">
        <v>0</v>
      </c>
      <c r="E40" s="6" t="str">
        <f t="shared" si="0"/>
        <v/>
      </c>
      <c r="F40" s="5">
        <v>11.997310000000001</v>
      </c>
      <c r="G40" s="5">
        <v>38.549300000000002</v>
      </c>
      <c r="H40" s="6">
        <f t="shared" si="1"/>
        <v>2.213161950470564</v>
      </c>
      <c r="I40" s="5">
        <v>5.0428699999999997</v>
      </c>
      <c r="J40" s="6">
        <f t="shared" si="2"/>
        <v>6.6443176207199484</v>
      </c>
      <c r="K40" s="5">
        <v>64.297790000000006</v>
      </c>
      <c r="L40" s="5">
        <v>52.404380000000003</v>
      </c>
      <c r="M40" s="6">
        <f t="shared" si="3"/>
        <v>-0.18497385368921704</v>
      </c>
    </row>
    <row r="41" spans="1:13" x14ac:dyDescent="0.2">
      <c r="A41" s="1" t="s">
        <v>21</v>
      </c>
      <c r="B41" s="1" t="s">
        <v>35</v>
      </c>
      <c r="C41" s="5">
        <v>0</v>
      </c>
      <c r="D41" s="5">
        <v>5.1665099999999997</v>
      </c>
      <c r="E41" s="6" t="str">
        <f t="shared" si="0"/>
        <v/>
      </c>
      <c r="F41" s="5">
        <v>82.166300000000007</v>
      </c>
      <c r="G41" s="5">
        <v>640.37748999999997</v>
      </c>
      <c r="H41" s="6">
        <f t="shared" si="1"/>
        <v>6.793675631006872</v>
      </c>
      <c r="I41" s="5">
        <v>1704.3980300000001</v>
      </c>
      <c r="J41" s="6">
        <f t="shared" si="2"/>
        <v>-0.62427937680730605</v>
      </c>
      <c r="K41" s="5">
        <v>4714.8045400000001</v>
      </c>
      <c r="L41" s="5">
        <v>3787.63087</v>
      </c>
      <c r="M41" s="6">
        <f t="shared" si="3"/>
        <v>-0.19665156044835741</v>
      </c>
    </row>
    <row r="42" spans="1:13" x14ac:dyDescent="0.2">
      <c r="A42" s="1" t="s">
        <v>22</v>
      </c>
      <c r="B42" s="1" t="s">
        <v>35</v>
      </c>
      <c r="C42" s="5">
        <v>0</v>
      </c>
      <c r="D42" s="5">
        <v>0</v>
      </c>
      <c r="E42" s="6" t="str">
        <f t="shared" si="0"/>
        <v/>
      </c>
      <c r="F42" s="5">
        <v>1.4506300000000001</v>
      </c>
      <c r="G42" s="5">
        <v>20.12</v>
      </c>
      <c r="H42" s="6">
        <f t="shared" si="1"/>
        <v>12.869835864417528</v>
      </c>
      <c r="I42" s="5">
        <v>21.18974</v>
      </c>
      <c r="J42" s="6">
        <f t="shared" si="2"/>
        <v>-5.0483866248476783E-2</v>
      </c>
      <c r="K42" s="5">
        <v>7.1214500000000003</v>
      </c>
      <c r="L42" s="5">
        <v>41.309739999999998</v>
      </c>
      <c r="M42" s="6">
        <f t="shared" si="3"/>
        <v>4.800748443083922</v>
      </c>
    </row>
    <row r="43" spans="1:13" x14ac:dyDescent="0.2">
      <c r="A43" s="1" t="s">
        <v>23</v>
      </c>
      <c r="B43" s="1" t="s">
        <v>35</v>
      </c>
      <c r="C43" s="5">
        <v>0</v>
      </c>
      <c r="D43" s="5">
        <v>0</v>
      </c>
      <c r="E43" s="6" t="str">
        <f t="shared" si="0"/>
        <v/>
      </c>
      <c r="F43" s="5">
        <v>51.283790000000003</v>
      </c>
      <c r="G43" s="5">
        <v>0</v>
      </c>
      <c r="H43" s="6">
        <f t="shared" si="1"/>
        <v>-1</v>
      </c>
      <c r="I43" s="5">
        <v>0.33648</v>
      </c>
      <c r="J43" s="6">
        <f t="shared" si="2"/>
        <v>-1</v>
      </c>
      <c r="K43" s="5">
        <v>304.22057999999998</v>
      </c>
      <c r="L43" s="5">
        <v>22.774989999999999</v>
      </c>
      <c r="M43" s="6">
        <f t="shared" si="3"/>
        <v>-0.92513659003608506</v>
      </c>
    </row>
    <row r="44" spans="1:13" x14ac:dyDescent="0.2">
      <c r="A44" s="1" t="s">
        <v>24</v>
      </c>
      <c r="B44" s="1" t="s">
        <v>35</v>
      </c>
      <c r="C44" s="5">
        <v>0</v>
      </c>
      <c r="D44" s="5">
        <v>0</v>
      </c>
      <c r="E44" s="6" t="str">
        <f t="shared" si="0"/>
        <v/>
      </c>
      <c r="F44" s="5">
        <v>304.34120999999999</v>
      </c>
      <c r="G44" s="5">
        <v>250.30857</v>
      </c>
      <c r="H44" s="6">
        <f t="shared" si="1"/>
        <v>-0.17753967660179837</v>
      </c>
      <c r="I44" s="5">
        <v>285.50524000000001</v>
      </c>
      <c r="J44" s="6">
        <f t="shared" si="2"/>
        <v>-0.12327854297875585</v>
      </c>
      <c r="K44" s="5">
        <v>838.23352</v>
      </c>
      <c r="L44" s="5">
        <v>587.94308999999998</v>
      </c>
      <c r="M44" s="6">
        <f t="shared" si="3"/>
        <v>-0.2985927238987055</v>
      </c>
    </row>
    <row r="45" spans="1:13" x14ac:dyDescent="0.2">
      <c r="A45" s="1" t="s">
        <v>25</v>
      </c>
      <c r="B45" s="1" t="s">
        <v>35</v>
      </c>
      <c r="C45" s="5">
        <v>0</v>
      </c>
      <c r="D45" s="5">
        <v>0</v>
      </c>
      <c r="E45" s="6" t="str">
        <f t="shared" si="0"/>
        <v/>
      </c>
      <c r="F45" s="5">
        <v>7.1241599999999998</v>
      </c>
      <c r="G45" s="5">
        <v>8.0060000000000006E-2</v>
      </c>
      <c r="H45" s="6">
        <f t="shared" si="1"/>
        <v>-0.9887621838925571</v>
      </c>
      <c r="I45" s="5">
        <v>0</v>
      </c>
      <c r="J45" s="6" t="str">
        <f t="shared" si="2"/>
        <v/>
      </c>
      <c r="K45" s="5">
        <v>64.152659999999997</v>
      </c>
      <c r="L45" s="5">
        <v>8.0060000000000006E-2</v>
      </c>
      <c r="M45" s="6">
        <f t="shared" si="3"/>
        <v>-0.99875203927631373</v>
      </c>
    </row>
    <row r="46" spans="1:13" x14ac:dyDescent="0.2">
      <c r="A46" s="1" t="s">
        <v>26</v>
      </c>
      <c r="B46" s="1" t="s">
        <v>35</v>
      </c>
      <c r="C46" s="5">
        <v>37.099260000000001</v>
      </c>
      <c r="D46" s="5">
        <v>7.9799899999999999</v>
      </c>
      <c r="E46" s="6">
        <f t="shared" si="0"/>
        <v>-0.78490163954752734</v>
      </c>
      <c r="F46" s="5">
        <v>223.04722000000001</v>
      </c>
      <c r="G46" s="5">
        <v>421.30619999999999</v>
      </c>
      <c r="H46" s="6">
        <f t="shared" si="1"/>
        <v>0.88886550569874823</v>
      </c>
      <c r="I46" s="5">
        <v>226.41228000000001</v>
      </c>
      <c r="J46" s="6">
        <f t="shared" si="2"/>
        <v>0.86079217964679278</v>
      </c>
      <c r="K46" s="5">
        <v>1489.73543</v>
      </c>
      <c r="L46" s="5">
        <v>1568.9554499999999</v>
      </c>
      <c r="M46" s="6">
        <f t="shared" si="3"/>
        <v>5.3177241008492304E-2</v>
      </c>
    </row>
    <row r="47" spans="1:13" x14ac:dyDescent="0.2">
      <c r="A47" s="1" t="s">
        <v>27</v>
      </c>
      <c r="B47" s="1" t="s">
        <v>35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7.8325199999999997</v>
      </c>
      <c r="H47" s="6" t="str">
        <f t="shared" si="1"/>
        <v/>
      </c>
      <c r="I47" s="5">
        <v>1.4546399999999999</v>
      </c>
      <c r="J47" s="6">
        <f t="shared" si="2"/>
        <v>4.3845075070120441</v>
      </c>
      <c r="K47" s="5">
        <v>0</v>
      </c>
      <c r="L47" s="5">
        <v>9.5211600000000001</v>
      </c>
      <c r="M47" s="6" t="str">
        <f t="shared" si="3"/>
        <v/>
      </c>
    </row>
    <row r="48" spans="1:13" x14ac:dyDescent="0.2">
      <c r="A48" s="1" t="s">
        <v>28</v>
      </c>
      <c r="B48" s="1" t="s">
        <v>35</v>
      </c>
      <c r="C48" s="5">
        <v>0</v>
      </c>
      <c r="D48" s="5">
        <v>0</v>
      </c>
      <c r="E48" s="6" t="str">
        <f t="shared" si="0"/>
        <v/>
      </c>
      <c r="F48" s="5">
        <v>194.15770000000001</v>
      </c>
      <c r="G48" s="5">
        <v>145.89774</v>
      </c>
      <c r="H48" s="6">
        <f t="shared" si="1"/>
        <v>-0.24856062880843766</v>
      </c>
      <c r="I48" s="5">
        <v>343.69312000000002</v>
      </c>
      <c r="J48" s="6">
        <f t="shared" si="2"/>
        <v>-0.57549996927491598</v>
      </c>
      <c r="K48" s="5">
        <v>247.59055000000001</v>
      </c>
      <c r="L48" s="5">
        <v>498.92426999999998</v>
      </c>
      <c r="M48" s="6">
        <f t="shared" si="3"/>
        <v>1.0151183879998649</v>
      </c>
    </row>
    <row r="49" spans="1:13" x14ac:dyDescent="0.2">
      <c r="A49" s="1" t="s">
        <v>31</v>
      </c>
      <c r="B49" s="1" t="s">
        <v>35</v>
      </c>
      <c r="C49" s="5">
        <v>0.55839000000000005</v>
      </c>
      <c r="D49" s="5">
        <v>64.091980000000007</v>
      </c>
      <c r="E49" s="6">
        <f t="shared" si="0"/>
        <v>113.77995666111499</v>
      </c>
      <c r="F49" s="5">
        <v>1468.7506900000001</v>
      </c>
      <c r="G49" s="5">
        <v>645.33276000000001</v>
      </c>
      <c r="H49" s="6">
        <f t="shared" si="1"/>
        <v>-0.56062471024268934</v>
      </c>
      <c r="I49" s="5">
        <v>1292.1598200000001</v>
      </c>
      <c r="J49" s="6">
        <f t="shared" si="2"/>
        <v>-0.50057821794830304</v>
      </c>
      <c r="K49" s="5">
        <v>4240.3251899999996</v>
      </c>
      <c r="L49" s="5">
        <v>7116.5549300000002</v>
      </c>
      <c r="M49" s="6">
        <f t="shared" si="3"/>
        <v>0.67830404771385022</v>
      </c>
    </row>
    <row r="50" spans="1:13" x14ac:dyDescent="0.2">
      <c r="A50" s="1" t="s">
        <v>36</v>
      </c>
      <c r="B50" s="1" t="s">
        <v>35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0.312</v>
      </c>
      <c r="J50" s="6">
        <f t="shared" si="2"/>
        <v>-1</v>
      </c>
      <c r="K50" s="5">
        <v>0</v>
      </c>
      <c r="L50" s="5">
        <v>0.312</v>
      </c>
      <c r="M50" s="6" t="str">
        <f t="shared" si="3"/>
        <v/>
      </c>
    </row>
    <row r="51" spans="1:13" x14ac:dyDescent="0.2">
      <c r="A51" s="1" t="s">
        <v>32</v>
      </c>
      <c r="B51" s="1" t="s">
        <v>35</v>
      </c>
      <c r="C51" s="5">
        <v>0</v>
      </c>
      <c r="D51" s="5">
        <v>0</v>
      </c>
      <c r="E51" s="6" t="str">
        <f t="shared" si="0"/>
        <v/>
      </c>
      <c r="F51" s="5">
        <v>0.93693000000000004</v>
      </c>
      <c r="G51" s="5">
        <v>0</v>
      </c>
      <c r="H51" s="6">
        <f t="shared" si="1"/>
        <v>-1</v>
      </c>
      <c r="I51" s="5">
        <v>0</v>
      </c>
      <c r="J51" s="6" t="str">
        <f t="shared" si="2"/>
        <v/>
      </c>
      <c r="K51" s="5">
        <v>1.0510200000000001</v>
      </c>
      <c r="L51" s="5">
        <v>27.534829999999999</v>
      </c>
      <c r="M51" s="6">
        <f t="shared" si="3"/>
        <v>25.198197941047741</v>
      </c>
    </row>
    <row r="52" spans="1:13" x14ac:dyDescent="0.2">
      <c r="A52" s="1" t="s">
        <v>33</v>
      </c>
      <c r="B52" s="1" t="s">
        <v>35</v>
      </c>
      <c r="C52" s="5">
        <v>0</v>
      </c>
      <c r="D52" s="5">
        <v>0</v>
      </c>
      <c r="E52" s="6" t="str">
        <f t="shared" si="0"/>
        <v/>
      </c>
      <c r="F52" s="5">
        <v>3.9182999999999999</v>
      </c>
      <c r="G52" s="5">
        <v>0</v>
      </c>
      <c r="H52" s="6">
        <f t="shared" si="1"/>
        <v>-1</v>
      </c>
      <c r="I52" s="5">
        <v>0</v>
      </c>
      <c r="J52" s="6" t="str">
        <f t="shared" si="2"/>
        <v/>
      </c>
      <c r="K52" s="5">
        <v>4.0166399999999998</v>
      </c>
      <c r="L52" s="5">
        <v>0</v>
      </c>
      <c r="M52" s="6">
        <f t="shared" si="3"/>
        <v>-1</v>
      </c>
    </row>
    <row r="53" spans="1:13" x14ac:dyDescent="0.2">
      <c r="A53" s="2" t="s">
        <v>34</v>
      </c>
      <c r="B53" s="2" t="s">
        <v>35</v>
      </c>
      <c r="C53" s="7">
        <v>736.79296999999997</v>
      </c>
      <c r="D53" s="7">
        <v>1361.4214400000001</v>
      </c>
      <c r="E53" s="8">
        <f t="shared" si="0"/>
        <v>0.84776659853309955</v>
      </c>
      <c r="F53" s="7">
        <v>21299.528279999999</v>
      </c>
      <c r="G53" s="7">
        <v>25072.571830000001</v>
      </c>
      <c r="H53" s="8">
        <f t="shared" si="1"/>
        <v>0.17714211790985268</v>
      </c>
      <c r="I53" s="7">
        <v>24170.50477</v>
      </c>
      <c r="J53" s="8">
        <f t="shared" si="2"/>
        <v>3.7320985580724386E-2</v>
      </c>
      <c r="K53" s="7">
        <v>125054.95692</v>
      </c>
      <c r="L53" s="7">
        <v>204336.13655</v>
      </c>
      <c r="M53" s="8">
        <f t="shared" si="3"/>
        <v>0.63397070841996017</v>
      </c>
    </row>
    <row r="54" spans="1:13" x14ac:dyDescent="0.2">
      <c r="A54" s="1" t="s">
        <v>8</v>
      </c>
      <c r="B54" s="1" t="s">
        <v>37</v>
      </c>
      <c r="C54" s="5">
        <v>0</v>
      </c>
      <c r="D54" s="5">
        <v>0</v>
      </c>
      <c r="E54" s="6" t="str">
        <f t="shared" si="0"/>
        <v/>
      </c>
      <c r="F54" s="5">
        <v>93.905529999999999</v>
      </c>
      <c r="G54" s="5">
        <v>167.48313999999999</v>
      </c>
      <c r="H54" s="6">
        <f t="shared" si="1"/>
        <v>0.78352797753231362</v>
      </c>
      <c r="I54" s="5">
        <v>452.36837000000003</v>
      </c>
      <c r="J54" s="6">
        <f t="shared" si="2"/>
        <v>-0.6297638139465852</v>
      </c>
      <c r="K54" s="5">
        <v>1496.93031</v>
      </c>
      <c r="L54" s="5">
        <v>1279.53873</v>
      </c>
      <c r="M54" s="6">
        <f t="shared" si="3"/>
        <v>-0.14522491698361029</v>
      </c>
    </row>
    <row r="55" spans="1:13" x14ac:dyDescent="0.2">
      <c r="A55" s="1" t="s">
        <v>10</v>
      </c>
      <c r="B55" s="1" t="s">
        <v>37</v>
      </c>
      <c r="C55" s="5">
        <v>0</v>
      </c>
      <c r="D55" s="5">
        <v>6.7379199999999999</v>
      </c>
      <c r="E55" s="6" t="str">
        <f t="shared" si="0"/>
        <v/>
      </c>
      <c r="F55" s="5">
        <v>346.56993</v>
      </c>
      <c r="G55" s="5">
        <v>203.77173999999999</v>
      </c>
      <c r="H55" s="6">
        <f t="shared" si="1"/>
        <v>-0.41203283273883573</v>
      </c>
      <c r="I55" s="5">
        <v>376.79561000000001</v>
      </c>
      <c r="J55" s="6">
        <f t="shared" si="2"/>
        <v>-0.45919821093457014</v>
      </c>
      <c r="K55" s="5">
        <v>1540.33413</v>
      </c>
      <c r="L55" s="5">
        <v>1532.23225</v>
      </c>
      <c r="M55" s="6">
        <f t="shared" si="3"/>
        <v>-5.2598198288315023E-3</v>
      </c>
    </row>
    <row r="56" spans="1:13" x14ac:dyDescent="0.2">
      <c r="A56" s="1" t="s">
        <v>11</v>
      </c>
      <c r="B56" s="1" t="s">
        <v>37</v>
      </c>
      <c r="C56" s="5">
        <v>0</v>
      </c>
      <c r="D56" s="5">
        <v>147.20078000000001</v>
      </c>
      <c r="E56" s="6" t="str">
        <f t="shared" si="0"/>
        <v/>
      </c>
      <c r="F56" s="5">
        <v>473.69544000000002</v>
      </c>
      <c r="G56" s="5">
        <v>761.01472999999999</v>
      </c>
      <c r="H56" s="6">
        <f t="shared" si="1"/>
        <v>0.60654856631087672</v>
      </c>
      <c r="I56" s="5">
        <v>765.36206000000004</v>
      </c>
      <c r="J56" s="6">
        <f t="shared" si="2"/>
        <v>-5.6800960319356442E-3</v>
      </c>
      <c r="K56" s="5">
        <v>3757.0374400000001</v>
      </c>
      <c r="L56" s="5">
        <v>4574.6896900000002</v>
      </c>
      <c r="M56" s="6">
        <f t="shared" si="3"/>
        <v>0.21763218042352017</v>
      </c>
    </row>
    <row r="57" spans="1:13" x14ac:dyDescent="0.2">
      <c r="A57" s="1" t="s">
        <v>12</v>
      </c>
      <c r="B57" s="1" t="s">
        <v>37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2.65889</v>
      </c>
      <c r="H57" s="6" t="str">
        <f t="shared" si="1"/>
        <v/>
      </c>
      <c r="I57" s="5">
        <v>0</v>
      </c>
      <c r="J57" s="6" t="str">
        <f t="shared" si="2"/>
        <v/>
      </c>
      <c r="K57" s="5">
        <v>10.841760000000001</v>
      </c>
      <c r="L57" s="5">
        <v>2.6815000000000002</v>
      </c>
      <c r="M57" s="6">
        <f t="shared" si="3"/>
        <v>-0.75266930830418677</v>
      </c>
    </row>
    <row r="58" spans="1:13" x14ac:dyDescent="0.2">
      <c r="A58" s="1" t="s">
        <v>13</v>
      </c>
      <c r="B58" s="1" t="s">
        <v>37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1.115E-2</v>
      </c>
      <c r="H58" s="6" t="str">
        <f t="shared" si="1"/>
        <v/>
      </c>
      <c r="I58" s="5">
        <v>0</v>
      </c>
      <c r="J58" s="6" t="str">
        <f t="shared" si="2"/>
        <v/>
      </c>
      <c r="K58" s="5">
        <v>0</v>
      </c>
      <c r="L58" s="5">
        <v>0.15015000000000001</v>
      </c>
      <c r="M58" s="6" t="str">
        <f t="shared" si="3"/>
        <v/>
      </c>
    </row>
    <row r="59" spans="1:13" x14ac:dyDescent="0.2">
      <c r="A59" s="1" t="s">
        <v>14</v>
      </c>
      <c r="B59" s="1" t="s">
        <v>37</v>
      </c>
      <c r="C59" s="5">
        <v>0</v>
      </c>
      <c r="D59" s="5">
        <v>0</v>
      </c>
      <c r="E59" s="6" t="str">
        <f t="shared" si="0"/>
        <v/>
      </c>
      <c r="F59" s="5">
        <v>26.733129999999999</v>
      </c>
      <c r="G59" s="5">
        <v>247.59745000000001</v>
      </c>
      <c r="H59" s="6">
        <f t="shared" si="1"/>
        <v>8.2618204452677269</v>
      </c>
      <c r="I59" s="5">
        <v>622.89092000000005</v>
      </c>
      <c r="J59" s="6">
        <f t="shared" si="2"/>
        <v>-0.60250271427941193</v>
      </c>
      <c r="K59" s="5">
        <v>197.48781</v>
      </c>
      <c r="L59" s="5">
        <v>906.71721000000002</v>
      </c>
      <c r="M59" s="6">
        <f t="shared" si="3"/>
        <v>3.5912565945209485</v>
      </c>
    </row>
    <row r="60" spans="1:13" x14ac:dyDescent="0.2">
      <c r="A60" s="1" t="s">
        <v>15</v>
      </c>
      <c r="B60" s="1" t="s">
        <v>37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0</v>
      </c>
      <c r="H60" s="6" t="str">
        <f t="shared" si="1"/>
        <v/>
      </c>
      <c r="I60" s="5">
        <v>0</v>
      </c>
      <c r="J60" s="6" t="str">
        <f t="shared" si="2"/>
        <v/>
      </c>
      <c r="K60" s="5">
        <v>223.32951</v>
      </c>
      <c r="L60" s="5">
        <v>151.24284</v>
      </c>
      <c r="M60" s="6">
        <f t="shared" si="3"/>
        <v>-0.32278166015767462</v>
      </c>
    </row>
    <row r="61" spans="1:13" x14ac:dyDescent="0.2">
      <c r="A61" s="1" t="s">
        <v>17</v>
      </c>
      <c r="B61" s="1" t="s">
        <v>37</v>
      </c>
      <c r="C61" s="5">
        <v>0</v>
      </c>
      <c r="D61" s="5">
        <v>0</v>
      </c>
      <c r="E61" s="6" t="str">
        <f t="shared" si="0"/>
        <v/>
      </c>
      <c r="F61" s="5">
        <v>0</v>
      </c>
      <c r="G61" s="5">
        <v>0</v>
      </c>
      <c r="H61" s="6" t="str">
        <f t="shared" si="1"/>
        <v/>
      </c>
      <c r="I61" s="5">
        <v>2.7603599999999999</v>
      </c>
      <c r="J61" s="6">
        <f t="shared" si="2"/>
        <v>-1</v>
      </c>
      <c r="K61" s="5">
        <v>0</v>
      </c>
      <c r="L61" s="5">
        <v>18.048970000000001</v>
      </c>
      <c r="M61" s="6" t="str">
        <f t="shared" si="3"/>
        <v/>
      </c>
    </row>
    <row r="62" spans="1:13" x14ac:dyDescent="0.2">
      <c r="A62" s="1" t="s">
        <v>18</v>
      </c>
      <c r="B62" s="1" t="s">
        <v>37</v>
      </c>
      <c r="C62" s="5">
        <v>0</v>
      </c>
      <c r="D62" s="5">
        <v>0</v>
      </c>
      <c r="E62" s="6" t="str">
        <f t="shared" si="0"/>
        <v/>
      </c>
      <c r="F62" s="5">
        <v>58.601799999999997</v>
      </c>
      <c r="G62" s="5">
        <v>0.80900000000000005</v>
      </c>
      <c r="H62" s="6">
        <f t="shared" si="1"/>
        <v>-0.98619496329464285</v>
      </c>
      <c r="I62" s="5">
        <v>112.32550000000001</v>
      </c>
      <c r="J62" s="6">
        <f t="shared" si="2"/>
        <v>-0.9927977173482424</v>
      </c>
      <c r="K62" s="5">
        <v>332.06178</v>
      </c>
      <c r="L62" s="5">
        <v>319.45639</v>
      </c>
      <c r="M62" s="6">
        <f t="shared" si="3"/>
        <v>-3.7960978225196507E-2</v>
      </c>
    </row>
    <row r="63" spans="1:13" x14ac:dyDescent="0.2">
      <c r="A63" s="1" t="s">
        <v>19</v>
      </c>
      <c r="B63" s="1" t="s">
        <v>37</v>
      </c>
      <c r="C63" s="5">
        <v>0</v>
      </c>
      <c r="D63" s="5">
        <v>20.00487</v>
      </c>
      <c r="E63" s="6" t="str">
        <f t="shared" si="0"/>
        <v/>
      </c>
      <c r="F63" s="5">
        <v>452.0489</v>
      </c>
      <c r="G63" s="5">
        <v>2099.4815199999998</v>
      </c>
      <c r="H63" s="6">
        <f t="shared" si="1"/>
        <v>3.6443681645945825</v>
      </c>
      <c r="I63" s="5">
        <v>3563.6251699999998</v>
      </c>
      <c r="J63" s="6">
        <f t="shared" si="2"/>
        <v>-0.41085792701368762</v>
      </c>
      <c r="K63" s="5">
        <v>7523.5819700000002</v>
      </c>
      <c r="L63" s="5">
        <v>12669.74454</v>
      </c>
      <c r="M63" s="6">
        <f t="shared" si="3"/>
        <v>0.68400432008584855</v>
      </c>
    </row>
    <row r="64" spans="1:13" x14ac:dyDescent="0.2">
      <c r="A64" s="1" t="s">
        <v>20</v>
      </c>
      <c r="B64" s="1" t="s">
        <v>37</v>
      </c>
      <c r="C64" s="5">
        <v>0</v>
      </c>
      <c r="D64" s="5">
        <v>7.4</v>
      </c>
      <c r="E64" s="6" t="str">
        <f t="shared" si="0"/>
        <v/>
      </c>
      <c r="F64" s="5">
        <v>0.40500999999999998</v>
      </c>
      <c r="G64" s="5">
        <v>124.82129999999999</v>
      </c>
      <c r="H64" s="6">
        <f t="shared" si="1"/>
        <v>307.19313103380165</v>
      </c>
      <c r="I64" s="5">
        <v>45.331600000000002</v>
      </c>
      <c r="J64" s="6">
        <f t="shared" si="2"/>
        <v>1.75351631091777</v>
      </c>
      <c r="K64" s="5">
        <v>79.085189999999997</v>
      </c>
      <c r="L64" s="5">
        <v>195.74336</v>
      </c>
      <c r="M64" s="6">
        <f t="shared" si="3"/>
        <v>1.4750950209514575</v>
      </c>
    </row>
    <row r="65" spans="1:13" x14ac:dyDescent="0.2">
      <c r="A65" s="1" t="s">
        <v>21</v>
      </c>
      <c r="B65" s="1" t="s">
        <v>37</v>
      </c>
      <c r="C65" s="5">
        <v>6.0031499999999998</v>
      </c>
      <c r="D65" s="5">
        <v>121.34721999999999</v>
      </c>
      <c r="E65" s="6">
        <f t="shared" si="0"/>
        <v>19.213924356379568</v>
      </c>
      <c r="F65" s="5">
        <v>528.56029999999998</v>
      </c>
      <c r="G65" s="5">
        <v>697.40710000000001</v>
      </c>
      <c r="H65" s="6">
        <f t="shared" si="1"/>
        <v>0.3194466175382451</v>
      </c>
      <c r="I65" s="5">
        <v>606.97650999999996</v>
      </c>
      <c r="J65" s="6">
        <f t="shared" si="2"/>
        <v>0.14898532070046677</v>
      </c>
      <c r="K65" s="5">
        <v>3234.8092700000002</v>
      </c>
      <c r="L65" s="5">
        <v>2862.9657699999998</v>
      </c>
      <c r="M65" s="6">
        <f t="shared" si="3"/>
        <v>-0.11495067219218169</v>
      </c>
    </row>
    <row r="66" spans="1:13" x14ac:dyDescent="0.2">
      <c r="A66" s="1" t="s">
        <v>22</v>
      </c>
      <c r="B66" s="1" t="s">
        <v>37</v>
      </c>
      <c r="C66" s="5">
        <v>0</v>
      </c>
      <c r="D66" s="5">
        <v>0</v>
      </c>
      <c r="E66" s="6" t="str">
        <f t="shared" si="0"/>
        <v/>
      </c>
      <c r="F66" s="5">
        <v>317.79946000000001</v>
      </c>
      <c r="G66" s="5">
        <v>174.48383999999999</v>
      </c>
      <c r="H66" s="6">
        <f t="shared" si="1"/>
        <v>-0.45096244027601562</v>
      </c>
      <c r="I66" s="5">
        <v>117.38038</v>
      </c>
      <c r="J66" s="6">
        <f t="shared" si="2"/>
        <v>0.4864821531502963</v>
      </c>
      <c r="K66" s="5">
        <v>1066.6958199999999</v>
      </c>
      <c r="L66" s="5">
        <v>721.83281999999997</v>
      </c>
      <c r="M66" s="6">
        <f t="shared" si="3"/>
        <v>-0.32330022630068989</v>
      </c>
    </row>
    <row r="67" spans="1:13" x14ac:dyDescent="0.2">
      <c r="A67" s="1" t="s">
        <v>23</v>
      </c>
      <c r="B67" s="1" t="s">
        <v>37</v>
      </c>
      <c r="C67" s="5">
        <v>771.77246000000002</v>
      </c>
      <c r="D67" s="5">
        <v>1171.89095</v>
      </c>
      <c r="E67" s="6">
        <f t="shared" ref="E67:E127" si="4">IF(C67=0,"",(D67/C67-1))</f>
        <v>0.51844100526727788</v>
      </c>
      <c r="F67" s="5">
        <v>16058.07266</v>
      </c>
      <c r="G67" s="5">
        <v>15330.71269</v>
      </c>
      <c r="H67" s="6">
        <f t="shared" ref="H67:H127" si="5">IF(F67=0,"",(G67/F67-1))</f>
        <v>-4.5295595891269302E-2</v>
      </c>
      <c r="I67" s="5">
        <v>15706.91992</v>
      </c>
      <c r="J67" s="6">
        <f t="shared" ref="J67:J127" si="6">IF(I67=0,"",(G67/I67-1))</f>
        <v>-2.3951687021779855E-2</v>
      </c>
      <c r="K67" s="5">
        <v>88618.869000000006</v>
      </c>
      <c r="L67" s="5">
        <v>85340.499179999999</v>
      </c>
      <c r="M67" s="6">
        <f t="shared" ref="M67:M127" si="7">IF(K67=0,"",(L67/K67-1))</f>
        <v>-3.6994038143276287E-2</v>
      </c>
    </row>
    <row r="68" spans="1:13" x14ac:dyDescent="0.2">
      <c r="A68" s="1" t="s">
        <v>24</v>
      </c>
      <c r="B68" s="1" t="s">
        <v>37</v>
      </c>
      <c r="C68" s="5">
        <v>49</v>
      </c>
      <c r="D68" s="5">
        <v>0</v>
      </c>
      <c r="E68" s="6">
        <f t="shared" si="4"/>
        <v>-1</v>
      </c>
      <c r="F68" s="5">
        <v>247.53263000000001</v>
      </c>
      <c r="G68" s="5">
        <v>4.8526199999999999</v>
      </c>
      <c r="H68" s="6">
        <f t="shared" si="5"/>
        <v>-0.98039603909997641</v>
      </c>
      <c r="I68" s="5">
        <v>892.83699999999999</v>
      </c>
      <c r="J68" s="6">
        <f t="shared" si="6"/>
        <v>-0.99456494298511378</v>
      </c>
      <c r="K68" s="5">
        <v>1024.0487800000001</v>
      </c>
      <c r="L68" s="5">
        <v>1190.09401</v>
      </c>
      <c r="M68" s="6">
        <f t="shared" si="7"/>
        <v>0.16214582082701168</v>
      </c>
    </row>
    <row r="69" spans="1:13" x14ac:dyDescent="0.2">
      <c r="A69" s="1" t="s">
        <v>25</v>
      </c>
      <c r="B69" s="1" t="s">
        <v>37</v>
      </c>
      <c r="C69" s="5">
        <v>13.602270000000001</v>
      </c>
      <c r="D69" s="5">
        <v>30.752669999999998</v>
      </c>
      <c r="E69" s="6">
        <f t="shared" si="4"/>
        <v>1.2608483731024305</v>
      </c>
      <c r="F69" s="5">
        <v>332.38155999999998</v>
      </c>
      <c r="G69" s="5">
        <v>1340.08438</v>
      </c>
      <c r="H69" s="6">
        <f t="shared" si="5"/>
        <v>3.0317651195812427</v>
      </c>
      <c r="I69" s="5">
        <v>898.24567000000002</v>
      </c>
      <c r="J69" s="6">
        <f t="shared" si="6"/>
        <v>0.49189072072008977</v>
      </c>
      <c r="K69" s="5">
        <v>2057.6587800000002</v>
      </c>
      <c r="L69" s="5">
        <v>4573.7361899999996</v>
      </c>
      <c r="M69" s="6">
        <f t="shared" si="7"/>
        <v>1.2227865156534841</v>
      </c>
    </row>
    <row r="70" spans="1:13" x14ac:dyDescent="0.2">
      <c r="A70" s="1" t="s">
        <v>26</v>
      </c>
      <c r="B70" s="1" t="s">
        <v>37</v>
      </c>
      <c r="C70" s="5">
        <v>0</v>
      </c>
      <c r="D70" s="5">
        <v>9.9112600000000004</v>
      </c>
      <c r="E70" s="6" t="str">
        <f t="shared" si="4"/>
        <v/>
      </c>
      <c r="F70" s="5">
        <v>17.50713</v>
      </c>
      <c r="G70" s="5">
        <v>24.842880000000001</v>
      </c>
      <c r="H70" s="6">
        <f t="shared" si="5"/>
        <v>0.41901499560464806</v>
      </c>
      <c r="I70" s="5">
        <v>119.78434</v>
      </c>
      <c r="J70" s="6">
        <f t="shared" si="6"/>
        <v>-0.79260327351638793</v>
      </c>
      <c r="K70" s="5">
        <v>216.62863999999999</v>
      </c>
      <c r="L70" s="5">
        <v>280.25938000000002</v>
      </c>
      <c r="M70" s="6">
        <f t="shared" si="7"/>
        <v>0.29373189066782701</v>
      </c>
    </row>
    <row r="71" spans="1:13" x14ac:dyDescent="0.2">
      <c r="A71" s="1" t="s">
        <v>27</v>
      </c>
      <c r="B71" s="1" t="s">
        <v>37</v>
      </c>
      <c r="C71" s="5">
        <v>0</v>
      </c>
      <c r="D71" s="5">
        <v>0</v>
      </c>
      <c r="E71" s="6" t="str">
        <f t="shared" si="4"/>
        <v/>
      </c>
      <c r="F71" s="5">
        <v>0</v>
      </c>
      <c r="G71" s="5">
        <v>0</v>
      </c>
      <c r="H71" s="6" t="str">
        <f t="shared" si="5"/>
        <v/>
      </c>
      <c r="I71" s="5">
        <v>0</v>
      </c>
      <c r="J71" s="6" t="str">
        <f t="shared" si="6"/>
        <v/>
      </c>
      <c r="K71" s="5">
        <v>2.8840000000000001E-2</v>
      </c>
      <c r="L71" s="5">
        <v>0</v>
      </c>
      <c r="M71" s="6">
        <f t="shared" si="7"/>
        <v>-1</v>
      </c>
    </row>
    <row r="72" spans="1:13" x14ac:dyDescent="0.2">
      <c r="A72" s="1" t="s">
        <v>28</v>
      </c>
      <c r="B72" s="1" t="s">
        <v>37</v>
      </c>
      <c r="C72" s="5">
        <v>0</v>
      </c>
      <c r="D72" s="5">
        <v>0</v>
      </c>
      <c r="E72" s="6" t="str">
        <f t="shared" si="4"/>
        <v/>
      </c>
      <c r="F72" s="5">
        <v>359.19673999999998</v>
      </c>
      <c r="G72" s="5">
        <v>7.2575599999999998</v>
      </c>
      <c r="H72" s="6">
        <f t="shared" si="5"/>
        <v>-0.97979502820654774</v>
      </c>
      <c r="I72" s="5">
        <v>3.0609700000000002</v>
      </c>
      <c r="J72" s="6">
        <f t="shared" si="6"/>
        <v>1.3710000424701971</v>
      </c>
      <c r="K72" s="5">
        <v>654.00309000000004</v>
      </c>
      <c r="L72" s="5">
        <v>198.38741999999999</v>
      </c>
      <c r="M72" s="6">
        <f t="shared" si="7"/>
        <v>-0.6966567543281792</v>
      </c>
    </row>
    <row r="73" spans="1:13" x14ac:dyDescent="0.2">
      <c r="A73" s="1" t="s">
        <v>29</v>
      </c>
      <c r="B73" s="1" t="s">
        <v>37</v>
      </c>
      <c r="C73" s="5">
        <v>0</v>
      </c>
      <c r="D73" s="5">
        <v>201.4375</v>
      </c>
      <c r="E73" s="6" t="str">
        <f t="shared" si="4"/>
        <v/>
      </c>
      <c r="F73" s="5">
        <v>971.75678000000005</v>
      </c>
      <c r="G73" s="5">
        <v>3606.8923500000001</v>
      </c>
      <c r="H73" s="6">
        <f t="shared" si="5"/>
        <v>2.7117233697098566</v>
      </c>
      <c r="I73" s="5">
        <v>4221.23873</v>
      </c>
      <c r="J73" s="6">
        <f t="shared" si="6"/>
        <v>-0.14553699027583777</v>
      </c>
      <c r="K73" s="5">
        <v>44234.796860000002</v>
      </c>
      <c r="L73" s="5">
        <v>29670.988410000002</v>
      </c>
      <c r="M73" s="6">
        <f t="shared" si="7"/>
        <v>-0.32923873248685698</v>
      </c>
    </row>
    <row r="74" spans="1:13" x14ac:dyDescent="0.2">
      <c r="A74" s="1" t="s">
        <v>31</v>
      </c>
      <c r="B74" s="1" t="s">
        <v>37</v>
      </c>
      <c r="C74" s="5">
        <v>0</v>
      </c>
      <c r="D74" s="5">
        <v>0</v>
      </c>
      <c r="E74" s="6" t="str">
        <f t="shared" si="4"/>
        <v/>
      </c>
      <c r="F74" s="5">
        <v>6.0526200000000001</v>
      </c>
      <c r="G74" s="5">
        <v>5.77738</v>
      </c>
      <c r="H74" s="6">
        <f t="shared" si="5"/>
        <v>-4.5474521777346011E-2</v>
      </c>
      <c r="I74" s="5">
        <v>10.19857</v>
      </c>
      <c r="J74" s="6">
        <f t="shared" si="6"/>
        <v>-0.43351077651082459</v>
      </c>
      <c r="K74" s="5">
        <v>210.90407999999999</v>
      </c>
      <c r="L74" s="5">
        <v>76.233360000000005</v>
      </c>
      <c r="M74" s="6">
        <f t="shared" si="7"/>
        <v>-0.63854013635013596</v>
      </c>
    </row>
    <row r="75" spans="1:13" x14ac:dyDescent="0.2">
      <c r="A75" s="1" t="s">
        <v>32</v>
      </c>
      <c r="B75" s="1" t="s">
        <v>37</v>
      </c>
      <c r="C75" s="5">
        <v>0</v>
      </c>
      <c r="D75" s="5">
        <v>0</v>
      </c>
      <c r="E75" s="6" t="str">
        <f t="shared" si="4"/>
        <v/>
      </c>
      <c r="F75" s="5">
        <v>45.622999999999998</v>
      </c>
      <c r="G75" s="5">
        <v>492.97492</v>
      </c>
      <c r="H75" s="6">
        <f t="shared" si="5"/>
        <v>9.8054034149442177</v>
      </c>
      <c r="I75" s="5">
        <v>4.52088</v>
      </c>
      <c r="J75" s="6">
        <f t="shared" si="6"/>
        <v>108.04401797880058</v>
      </c>
      <c r="K75" s="5">
        <v>235.85163</v>
      </c>
      <c r="L75" s="5">
        <v>969.94763</v>
      </c>
      <c r="M75" s="6">
        <f t="shared" si="7"/>
        <v>3.1125330785290739</v>
      </c>
    </row>
    <row r="76" spans="1:13" x14ac:dyDescent="0.2">
      <c r="A76" s="1" t="s">
        <v>33</v>
      </c>
      <c r="B76" s="1" t="s">
        <v>37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0</v>
      </c>
      <c r="H76" s="6" t="str">
        <f t="shared" si="5"/>
        <v/>
      </c>
      <c r="I76" s="5">
        <v>0</v>
      </c>
      <c r="J76" s="6" t="str">
        <f t="shared" si="6"/>
        <v/>
      </c>
      <c r="K76" s="5">
        <v>0</v>
      </c>
      <c r="L76" s="5">
        <v>0</v>
      </c>
      <c r="M76" s="6" t="str">
        <f t="shared" si="7"/>
        <v/>
      </c>
    </row>
    <row r="77" spans="1:13" x14ac:dyDescent="0.2">
      <c r="A77" s="2" t="s">
        <v>34</v>
      </c>
      <c r="B77" s="2" t="s">
        <v>37</v>
      </c>
      <c r="C77" s="7">
        <v>840.37788</v>
      </c>
      <c r="D77" s="7">
        <v>1716.68317</v>
      </c>
      <c r="E77" s="8">
        <f t="shared" si="4"/>
        <v>1.0427514941254761</v>
      </c>
      <c r="F77" s="7">
        <v>20336.442620000002</v>
      </c>
      <c r="G77" s="7">
        <v>25411.392970000001</v>
      </c>
      <c r="H77" s="8">
        <f t="shared" si="5"/>
        <v>0.24954956207576862</v>
      </c>
      <c r="I77" s="7">
        <v>28522.62256</v>
      </c>
      <c r="J77" s="8">
        <f t="shared" si="6"/>
        <v>-0.10907936615769598</v>
      </c>
      <c r="K77" s="7">
        <v>156785.49468999999</v>
      </c>
      <c r="L77" s="7">
        <v>147690.68744000001</v>
      </c>
      <c r="M77" s="8">
        <f t="shared" si="7"/>
        <v>-5.8007963478907576E-2</v>
      </c>
    </row>
    <row r="78" spans="1:13" x14ac:dyDescent="0.2">
      <c r="A78" s="1" t="s">
        <v>8</v>
      </c>
      <c r="B78" s="1" t="s">
        <v>38</v>
      </c>
      <c r="C78" s="5">
        <v>0.81393000000000004</v>
      </c>
      <c r="D78" s="5">
        <v>0</v>
      </c>
      <c r="E78" s="6">
        <f t="shared" si="4"/>
        <v>-1</v>
      </c>
      <c r="F78" s="5">
        <v>15.365019999999999</v>
      </c>
      <c r="G78" s="5">
        <v>19.536349999999999</v>
      </c>
      <c r="H78" s="6">
        <f t="shared" si="5"/>
        <v>0.27148223692517148</v>
      </c>
      <c r="I78" s="5">
        <v>8.3596699999999995</v>
      </c>
      <c r="J78" s="6">
        <f t="shared" si="6"/>
        <v>1.3369762203531956</v>
      </c>
      <c r="K78" s="5">
        <v>179.65541999999999</v>
      </c>
      <c r="L78" s="5">
        <v>89.786010000000005</v>
      </c>
      <c r="M78" s="6">
        <f t="shared" si="7"/>
        <v>-0.5002321110044996</v>
      </c>
    </row>
    <row r="79" spans="1:13" x14ac:dyDescent="0.2">
      <c r="A79" s="1" t="s">
        <v>10</v>
      </c>
      <c r="B79" s="1" t="s">
        <v>38</v>
      </c>
      <c r="C79" s="5">
        <v>0</v>
      </c>
      <c r="D79" s="5">
        <v>0</v>
      </c>
      <c r="E79" s="6" t="str">
        <f t="shared" si="4"/>
        <v/>
      </c>
      <c r="F79" s="5">
        <v>38.921930000000003</v>
      </c>
      <c r="G79" s="5">
        <v>58.594990000000003</v>
      </c>
      <c r="H79" s="6">
        <f t="shared" si="5"/>
        <v>0.50544924159721782</v>
      </c>
      <c r="I79" s="5">
        <v>88.909570000000002</v>
      </c>
      <c r="J79" s="6">
        <f t="shared" si="6"/>
        <v>-0.34095969646462132</v>
      </c>
      <c r="K79" s="5">
        <v>309.70765</v>
      </c>
      <c r="L79" s="5">
        <v>319.54289</v>
      </c>
      <c r="M79" s="6">
        <f t="shared" si="7"/>
        <v>3.1756529100911868E-2</v>
      </c>
    </row>
    <row r="80" spans="1:13" x14ac:dyDescent="0.2">
      <c r="A80" s="1" t="s">
        <v>11</v>
      </c>
      <c r="B80" s="1" t="s">
        <v>38</v>
      </c>
      <c r="C80" s="5">
        <v>4.3440599999999998</v>
      </c>
      <c r="D80" s="5">
        <v>8.7516099999999994</v>
      </c>
      <c r="E80" s="6">
        <f t="shared" si="4"/>
        <v>1.0146153598246803</v>
      </c>
      <c r="F80" s="5">
        <v>273.71602000000001</v>
      </c>
      <c r="G80" s="5">
        <v>224.51345000000001</v>
      </c>
      <c r="H80" s="6">
        <f t="shared" si="5"/>
        <v>-0.17975772846616722</v>
      </c>
      <c r="I80" s="5">
        <v>194.82930999999999</v>
      </c>
      <c r="J80" s="6">
        <f t="shared" si="6"/>
        <v>0.15235972451988888</v>
      </c>
      <c r="K80" s="5">
        <v>2394.98218</v>
      </c>
      <c r="L80" s="5">
        <v>1002.42785</v>
      </c>
      <c r="M80" s="6">
        <f t="shared" si="7"/>
        <v>-0.58144663523133189</v>
      </c>
    </row>
    <row r="81" spans="1:13" x14ac:dyDescent="0.2">
      <c r="A81" s="1" t="s">
        <v>12</v>
      </c>
      <c r="B81" s="1" t="s">
        <v>38</v>
      </c>
      <c r="C81" s="5">
        <v>7.6190899999999999</v>
      </c>
      <c r="D81" s="5">
        <v>1.5185200000000001</v>
      </c>
      <c r="E81" s="6">
        <f t="shared" si="4"/>
        <v>-0.80069535863206753</v>
      </c>
      <c r="F81" s="5">
        <v>263.56723</v>
      </c>
      <c r="G81" s="5">
        <v>209.14193</v>
      </c>
      <c r="H81" s="6">
        <f t="shared" si="5"/>
        <v>-0.20649494248583178</v>
      </c>
      <c r="I81" s="5">
        <v>248.40553</v>
      </c>
      <c r="J81" s="6">
        <f t="shared" si="6"/>
        <v>-0.15806250368097685</v>
      </c>
      <c r="K81" s="5">
        <v>1066.13302</v>
      </c>
      <c r="L81" s="5">
        <v>1164.0751499999999</v>
      </c>
      <c r="M81" s="6">
        <f t="shared" si="7"/>
        <v>9.1866707214452337E-2</v>
      </c>
    </row>
    <row r="82" spans="1:13" x14ac:dyDescent="0.2">
      <c r="A82" s="1" t="s">
        <v>13</v>
      </c>
      <c r="B82" s="1" t="s">
        <v>38</v>
      </c>
      <c r="C82" s="5">
        <v>0</v>
      </c>
      <c r="D82" s="5">
        <v>0</v>
      </c>
      <c r="E82" s="6" t="str">
        <f t="shared" si="4"/>
        <v/>
      </c>
      <c r="F82" s="5">
        <v>20.717320000000001</v>
      </c>
      <c r="G82" s="5">
        <v>11.641310000000001</v>
      </c>
      <c r="H82" s="6">
        <f t="shared" si="5"/>
        <v>-0.43808803455273171</v>
      </c>
      <c r="I82" s="5">
        <v>8.9944100000000002</v>
      </c>
      <c r="J82" s="6">
        <f t="shared" si="6"/>
        <v>0.29428278230589888</v>
      </c>
      <c r="K82" s="5">
        <v>140.91419999999999</v>
      </c>
      <c r="L82" s="5">
        <v>73.555750000000003</v>
      </c>
      <c r="M82" s="6">
        <f t="shared" si="7"/>
        <v>-0.47801037794629631</v>
      </c>
    </row>
    <row r="83" spans="1:13" x14ac:dyDescent="0.2">
      <c r="A83" s="1" t="s">
        <v>14</v>
      </c>
      <c r="B83" s="1" t="s">
        <v>38</v>
      </c>
      <c r="C83" s="5">
        <v>34.61401</v>
      </c>
      <c r="D83" s="5">
        <v>2.2808999999999999</v>
      </c>
      <c r="E83" s="6">
        <f t="shared" si="4"/>
        <v>-0.93410471655841087</v>
      </c>
      <c r="F83" s="5">
        <v>604.57857999999999</v>
      </c>
      <c r="G83" s="5">
        <v>364.32992000000002</v>
      </c>
      <c r="H83" s="6">
        <f t="shared" si="5"/>
        <v>-0.39738202435157388</v>
      </c>
      <c r="I83" s="5">
        <v>459.01585999999998</v>
      </c>
      <c r="J83" s="6">
        <f t="shared" si="6"/>
        <v>-0.20628032329863277</v>
      </c>
      <c r="K83" s="5">
        <v>3515.1497100000001</v>
      </c>
      <c r="L83" s="5">
        <v>2011.4308699999999</v>
      </c>
      <c r="M83" s="6">
        <f t="shared" si="7"/>
        <v>-0.42778230347406743</v>
      </c>
    </row>
    <row r="84" spans="1:13" x14ac:dyDescent="0.2">
      <c r="A84" s="1" t="s">
        <v>15</v>
      </c>
      <c r="B84" s="1" t="s">
        <v>38</v>
      </c>
      <c r="C84" s="5">
        <v>20.343219999999999</v>
      </c>
      <c r="D84" s="5">
        <v>0</v>
      </c>
      <c r="E84" s="6">
        <f t="shared" si="4"/>
        <v>-1</v>
      </c>
      <c r="F84" s="5">
        <v>20.343219999999999</v>
      </c>
      <c r="G84" s="5">
        <v>0</v>
      </c>
      <c r="H84" s="6">
        <f t="shared" si="5"/>
        <v>-1</v>
      </c>
      <c r="I84" s="5">
        <v>0</v>
      </c>
      <c r="J84" s="6" t="str">
        <f t="shared" si="6"/>
        <v/>
      </c>
      <c r="K84" s="5">
        <v>47.63402</v>
      </c>
      <c r="L84" s="5">
        <v>0</v>
      </c>
      <c r="M84" s="6">
        <f t="shared" si="7"/>
        <v>-1</v>
      </c>
    </row>
    <row r="85" spans="1:13" x14ac:dyDescent="0.2">
      <c r="A85" s="1" t="s">
        <v>16</v>
      </c>
      <c r="B85" s="1" t="s">
        <v>38</v>
      </c>
      <c r="C85" s="5">
        <v>0</v>
      </c>
      <c r="D85" s="5">
        <v>0</v>
      </c>
      <c r="E85" s="6" t="str">
        <f t="shared" si="4"/>
        <v/>
      </c>
      <c r="F85" s="5">
        <v>1.74875</v>
      </c>
      <c r="G85" s="5">
        <v>0</v>
      </c>
      <c r="H85" s="6">
        <f t="shared" si="5"/>
        <v>-1</v>
      </c>
      <c r="I85" s="5">
        <v>0</v>
      </c>
      <c r="J85" s="6" t="str">
        <f t="shared" si="6"/>
        <v/>
      </c>
      <c r="K85" s="5">
        <v>8.0000499999999999</v>
      </c>
      <c r="L85" s="5">
        <v>0</v>
      </c>
      <c r="M85" s="6">
        <f t="shared" si="7"/>
        <v>-1</v>
      </c>
    </row>
    <row r="86" spans="1:13" x14ac:dyDescent="0.2">
      <c r="A86" s="1" t="s">
        <v>17</v>
      </c>
      <c r="B86" s="1" t="s">
        <v>38</v>
      </c>
      <c r="C86" s="5">
        <v>0</v>
      </c>
      <c r="D86" s="5">
        <v>0</v>
      </c>
      <c r="E86" s="6" t="str">
        <f t="shared" si="4"/>
        <v/>
      </c>
      <c r="F86" s="5">
        <v>3.6850000000000001E-2</v>
      </c>
      <c r="G86" s="5">
        <v>1.57324</v>
      </c>
      <c r="H86" s="6">
        <f t="shared" si="5"/>
        <v>41.693080054274084</v>
      </c>
      <c r="I86" s="5">
        <v>7.0862100000000003</v>
      </c>
      <c r="J86" s="6">
        <f t="shared" si="6"/>
        <v>-0.77798569333959899</v>
      </c>
      <c r="K86" s="5">
        <v>65.100189999999998</v>
      </c>
      <c r="L86" s="5">
        <v>18.61299</v>
      </c>
      <c r="M86" s="6">
        <f t="shared" si="7"/>
        <v>-0.71408700957708415</v>
      </c>
    </row>
    <row r="87" spans="1:13" x14ac:dyDescent="0.2">
      <c r="A87" s="1" t="s">
        <v>18</v>
      </c>
      <c r="B87" s="1" t="s">
        <v>38</v>
      </c>
      <c r="C87" s="5">
        <v>145.88244</v>
      </c>
      <c r="D87" s="5">
        <v>167.63785999999999</v>
      </c>
      <c r="E87" s="6">
        <f t="shared" si="4"/>
        <v>0.14912980616447036</v>
      </c>
      <c r="F87" s="5">
        <v>1887.6609699999999</v>
      </c>
      <c r="G87" s="5">
        <v>1474.4296899999999</v>
      </c>
      <c r="H87" s="6">
        <f t="shared" si="5"/>
        <v>-0.21891181020710515</v>
      </c>
      <c r="I87" s="5">
        <v>1459.9203199999999</v>
      </c>
      <c r="J87" s="6">
        <f t="shared" si="6"/>
        <v>9.9384670527771224E-3</v>
      </c>
      <c r="K87" s="5">
        <v>11629.497530000001</v>
      </c>
      <c r="L87" s="5">
        <v>6956.7838599999995</v>
      </c>
      <c r="M87" s="6">
        <f t="shared" si="7"/>
        <v>-0.40179841458722088</v>
      </c>
    </row>
    <row r="88" spans="1:13" x14ac:dyDescent="0.2">
      <c r="A88" s="1" t="s">
        <v>19</v>
      </c>
      <c r="B88" s="1" t="s">
        <v>38</v>
      </c>
      <c r="C88" s="5">
        <v>23.521570000000001</v>
      </c>
      <c r="D88" s="5">
        <v>0</v>
      </c>
      <c r="E88" s="6">
        <f t="shared" si="4"/>
        <v>-1</v>
      </c>
      <c r="F88" s="5">
        <v>145.65772000000001</v>
      </c>
      <c r="G88" s="5">
        <v>62.423220000000001</v>
      </c>
      <c r="H88" s="6">
        <f t="shared" si="5"/>
        <v>-0.57143898723665321</v>
      </c>
      <c r="I88" s="5">
        <v>72.444829999999996</v>
      </c>
      <c r="J88" s="6">
        <f t="shared" si="6"/>
        <v>-0.13833437113455849</v>
      </c>
      <c r="K88" s="5">
        <v>718.87247000000002</v>
      </c>
      <c r="L88" s="5">
        <v>3806.33347</v>
      </c>
      <c r="M88" s="6">
        <f t="shared" si="7"/>
        <v>4.2948660977377529</v>
      </c>
    </row>
    <row r="89" spans="1:13" x14ac:dyDescent="0.2">
      <c r="A89" s="1" t="s">
        <v>20</v>
      </c>
      <c r="B89" s="1" t="s">
        <v>38</v>
      </c>
      <c r="C89" s="5">
        <v>17.043559999999999</v>
      </c>
      <c r="D89" s="5">
        <v>0</v>
      </c>
      <c r="E89" s="6">
        <f t="shared" si="4"/>
        <v>-1</v>
      </c>
      <c r="F89" s="5">
        <v>700.90624000000003</v>
      </c>
      <c r="G89" s="5">
        <v>158.25846999999999</v>
      </c>
      <c r="H89" s="6">
        <f t="shared" si="5"/>
        <v>-0.77420878718386077</v>
      </c>
      <c r="I89" s="5">
        <v>169.37029999999999</v>
      </c>
      <c r="J89" s="6">
        <f t="shared" si="6"/>
        <v>-6.5606720894985759E-2</v>
      </c>
      <c r="K89" s="5">
        <v>4408.43433</v>
      </c>
      <c r="L89" s="5">
        <v>1433.0304000000001</v>
      </c>
      <c r="M89" s="6">
        <f t="shared" si="7"/>
        <v>-0.67493438878106193</v>
      </c>
    </row>
    <row r="90" spans="1:13" x14ac:dyDescent="0.2">
      <c r="A90" s="1" t="s">
        <v>21</v>
      </c>
      <c r="B90" s="1" t="s">
        <v>38</v>
      </c>
      <c r="C90" s="5">
        <v>26.090489999999999</v>
      </c>
      <c r="D90" s="5">
        <v>2.1224400000000001</v>
      </c>
      <c r="E90" s="6">
        <f t="shared" si="4"/>
        <v>-0.91865081874660071</v>
      </c>
      <c r="F90" s="5">
        <v>715.99382000000003</v>
      </c>
      <c r="G90" s="5">
        <v>488.67495000000002</v>
      </c>
      <c r="H90" s="6">
        <f t="shared" si="5"/>
        <v>-0.31748719562970529</v>
      </c>
      <c r="I90" s="5">
        <v>515.41907000000003</v>
      </c>
      <c r="J90" s="6">
        <f t="shared" si="6"/>
        <v>-5.1888107283263762E-2</v>
      </c>
      <c r="K90" s="5">
        <v>2679.3991000000001</v>
      </c>
      <c r="L90" s="5">
        <v>2463.7566000000002</v>
      </c>
      <c r="M90" s="6">
        <f t="shared" si="7"/>
        <v>-8.0481664713554557E-2</v>
      </c>
    </row>
    <row r="91" spans="1:13" x14ac:dyDescent="0.2">
      <c r="A91" s="1" t="s">
        <v>22</v>
      </c>
      <c r="B91" s="1" t="s">
        <v>38</v>
      </c>
      <c r="C91" s="5">
        <v>413.52</v>
      </c>
      <c r="D91" s="5">
        <v>0</v>
      </c>
      <c r="E91" s="6">
        <f t="shared" si="4"/>
        <v>-1</v>
      </c>
      <c r="F91" s="5">
        <v>963.52</v>
      </c>
      <c r="G91" s="5">
        <v>0</v>
      </c>
      <c r="H91" s="6">
        <f t="shared" si="5"/>
        <v>-1</v>
      </c>
      <c r="I91" s="5">
        <v>0</v>
      </c>
      <c r="J91" s="6" t="str">
        <f t="shared" si="6"/>
        <v/>
      </c>
      <c r="K91" s="5">
        <v>4970.2716</v>
      </c>
      <c r="L91" s="5">
        <v>1100.7411400000001</v>
      </c>
      <c r="M91" s="6">
        <f t="shared" si="7"/>
        <v>-0.77853501205044806</v>
      </c>
    </row>
    <row r="92" spans="1:13" x14ac:dyDescent="0.2">
      <c r="A92" s="1" t="s">
        <v>23</v>
      </c>
      <c r="B92" s="1" t="s">
        <v>38</v>
      </c>
      <c r="C92" s="5">
        <v>0</v>
      </c>
      <c r="D92" s="5">
        <v>0</v>
      </c>
      <c r="E92" s="6" t="str">
        <f t="shared" si="4"/>
        <v/>
      </c>
      <c r="F92" s="5">
        <v>75.345380000000006</v>
      </c>
      <c r="G92" s="5">
        <v>17.946529999999999</v>
      </c>
      <c r="H92" s="6">
        <f t="shared" si="5"/>
        <v>-0.76180981501453715</v>
      </c>
      <c r="I92" s="5">
        <v>60.230589999999999</v>
      </c>
      <c r="J92" s="6">
        <f t="shared" si="6"/>
        <v>-0.7020362908615041</v>
      </c>
      <c r="K92" s="5">
        <v>229.51391000000001</v>
      </c>
      <c r="L92" s="5">
        <v>147.40342000000001</v>
      </c>
      <c r="M92" s="6">
        <f t="shared" si="7"/>
        <v>-0.35775822911996924</v>
      </c>
    </row>
    <row r="93" spans="1:13" x14ac:dyDescent="0.2">
      <c r="A93" s="1" t="s">
        <v>24</v>
      </c>
      <c r="B93" s="1" t="s">
        <v>38</v>
      </c>
      <c r="C93" s="5">
        <v>86.349350000000001</v>
      </c>
      <c r="D93" s="5">
        <v>0</v>
      </c>
      <c r="E93" s="6">
        <f t="shared" si="4"/>
        <v>-1</v>
      </c>
      <c r="F93" s="5">
        <v>758.52233000000001</v>
      </c>
      <c r="G93" s="5">
        <v>479.14553999999998</v>
      </c>
      <c r="H93" s="6">
        <f t="shared" si="5"/>
        <v>-0.36831715949614829</v>
      </c>
      <c r="I93" s="5">
        <v>341.95184999999998</v>
      </c>
      <c r="J93" s="6">
        <f t="shared" si="6"/>
        <v>0.4012076261614026</v>
      </c>
      <c r="K93" s="5">
        <v>2854.57924</v>
      </c>
      <c r="L93" s="5">
        <v>1860.33879</v>
      </c>
      <c r="M93" s="6">
        <f t="shared" si="7"/>
        <v>-0.34829667226193373</v>
      </c>
    </row>
    <row r="94" spans="1:13" x14ac:dyDescent="0.2">
      <c r="A94" s="1" t="s">
        <v>25</v>
      </c>
      <c r="B94" s="1" t="s">
        <v>38</v>
      </c>
      <c r="C94" s="5">
        <v>0</v>
      </c>
      <c r="D94" s="5">
        <v>0</v>
      </c>
      <c r="E94" s="6" t="str">
        <f t="shared" si="4"/>
        <v/>
      </c>
      <c r="F94" s="5">
        <v>46.003950000000003</v>
      </c>
      <c r="G94" s="5">
        <v>2.71576</v>
      </c>
      <c r="H94" s="6">
        <f t="shared" si="5"/>
        <v>-0.94096680828494073</v>
      </c>
      <c r="I94" s="5">
        <v>208.51544999999999</v>
      </c>
      <c r="J94" s="6">
        <f t="shared" si="6"/>
        <v>-0.98697573728949106</v>
      </c>
      <c r="K94" s="5">
        <v>153.55278999999999</v>
      </c>
      <c r="L94" s="5">
        <v>724.51235999999994</v>
      </c>
      <c r="M94" s="6">
        <f t="shared" si="7"/>
        <v>3.7183275536706297</v>
      </c>
    </row>
    <row r="95" spans="1:13" x14ac:dyDescent="0.2">
      <c r="A95" s="1" t="s">
        <v>26</v>
      </c>
      <c r="B95" s="1" t="s">
        <v>38</v>
      </c>
      <c r="C95" s="5">
        <v>1.23366</v>
      </c>
      <c r="D95" s="5">
        <v>0</v>
      </c>
      <c r="E95" s="6">
        <f t="shared" si="4"/>
        <v>-1</v>
      </c>
      <c r="F95" s="5">
        <v>105.67444999999999</v>
      </c>
      <c r="G95" s="5">
        <v>73.306939999999997</v>
      </c>
      <c r="H95" s="6">
        <f t="shared" si="5"/>
        <v>-0.30629456789223886</v>
      </c>
      <c r="I95" s="5">
        <v>65.84666</v>
      </c>
      <c r="J95" s="6">
        <f t="shared" si="6"/>
        <v>0.11329777394935436</v>
      </c>
      <c r="K95" s="5">
        <v>650.55127000000005</v>
      </c>
      <c r="L95" s="5">
        <v>521.22284999999999</v>
      </c>
      <c r="M95" s="6">
        <f t="shared" si="7"/>
        <v>-0.19879819771929741</v>
      </c>
    </row>
    <row r="96" spans="1:13" x14ac:dyDescent="0.2">
      <c r="A96" s="1" t="s">
        <v>27</v>
      </c>
      <c r="B96" s="1" t="s">
        <v>38</v>
      </c>
      <c r="C96" s="5">
        <v>0</v>
      </c>
      <c r="D96" s="5">
        <v>0</v>
      </c>
      <c r="E96" s="6" t="str">
        <f t="shared" si="4"/>
        <v/>
      </c>
      <c r="F96" s="5">
        <v>4.9561400000000004</v>
      </c>
      <c r="G96" s="5">
        <v>5.6086900000000002</v>
      </c>
      <c r="H96" s="6">
        <f t="shared" si="5"/>
        <v>0.13166496507362568</v>
      </c>
      <c r="I96" s="5">
        <v>1.11137</v>
      </c>
      <c r="J96" s="6">
        <f t="shared" si="6"/>
        <v>4.0466451316843175</v>
      </c>
      <c r="K96" s="5">
        <v>35.903599999999997</v>
      </c>
      <c r="L96" s="5">
        <v>28.452950000000001</v>
      </c>
      <c r="M96" s="6">
        <f t="shared" si="7"/>
        <v>-0.20751818759121643</v>
      </c>
    </row>
    <row r="97" spans="1:13" x14ac:dyDescent="0.2">
      <c r="A97" s="1" t="s">
        <v>28</v>
      </c>
      <c r="B97" s="1" t="s">
        <v>38</v>
      </c>
      <c r="C97" s="5">
        <v>46.643369999999997</v>
      </c>
      <c r="D97" s="5">
        <v>2.8603800000000001</v>
      </c>
      <c r="E97" s="6">
        <f t="shared" si="4"/>
        <v>-0.93867552880505845</v>
      </c>
      <c r="F97" s="5">
        <v>840.73703999999998</v>
      </c>
      <c r="G97" s="5">
        <v>359.50405999999998</v>
      </c>
      <c r="H97" s="6">
        <f t="shared" si="5"/>
        <v>-0.57239416976323532</v>
      </c>
      <c r="I97" s="5">
        <v>588.79857000000004</v>
      </c>
      <c r="J97" s="6">
        <f t="shared" si="6"/>
        <v>-0.3894277630463675</v>
      </c>
      <c r="K97" s="5">
        <v>5435.4124700000002</v>
      </c>
      <c r="L97" s="5">
        <v>2267.9750100000001</v>
      </c>
      <c r="M97" s="6">
        <f t="shared" si="7"/>
        <v>-0.58274095617990884</v>
      </c>
    </row>
    <row r="98" spans="1:13" x14ac:dyDescent="0.2">
      <c r="A98" s="1" t="s">
        <v>29</v>
      </c>
      <c r="B98" s="1" t="s">
        <v>38</v>
      </c>
      <c r="C98" s="5">
        <v>0</v>
      </c>
      <c r="D98" s="5">
        <v>0</v>
      </c>
      <c r="E98" s="6" t="str">
        <f t="shared" si="4"/>
        <v/>
      </c>
      <c r="F98" s="5">
        <v>19.35577</v>
      </c>
      <c r="G98" s="5">
        <v>0</v>
      </c>
      <c r="H98" s="6">
        <f t="shared" si="5"/>
        <v>-1</v>
      </c>
      <c r="I98" s="5">
        <v>0.65359</v>
      </c>
      <c r="J98" s="6">
        <f t="shared" si="6"/>
        <v>-1</v>
      </c>
      <c r="K98" s="5">
        <v>28.005790000000001</v>
      </c>
      <c r="L98" s="5">
        <v>45.586080000000003</v>
      </c>
      <c r="M98" s="6">
        <f t="shared" si="7"/>
        <v>0.62773769281280756</v>
      </c>
    </row>
    <row r="99" spans="1:13" x14ac:dyDescent="0.2">
      <c r="A99" s="1" t="s">
        <v>31</v>
      </c>
      <c r="B99" s="1" t="s">
        <v>38</v>
      </c>
      <c r="C99" s="5">
        <v>10.52253</v>
      </c>
      <c r="D99" s="5">
        <v>1.4231799999999999</v>
      </c>
      <c r="E99" s="6">
        <f t="shared" si="4"/>
        <v>-0.86474925707030537</v>
      </c>
      <c r="F99" s="5">
        <v>583.85047999999995</v>
      </c>
      <c r="G99" s="5">
        <v>579.05164000000002</v>
      </c>
      <c r="H99" s="6">
        <f t="shared" si="5"/>
        <v>-8.2192961458212865E-3</v>
      </c>
      <c r="I99" s="5">
        <v>637.21046000000001</v>
      </c>
      <c r="J99" s="6">
        <f t="shared" si="6"/>
        <v>-9.1270975055870895E-2</v>
      </c>
      <c r="K99" s="5">
        <v>2802.5215800000001</v>
      </c>
      <c r="L99" s="5">
        <v>2934.6224200000001</v>
      </c>
      <c r="M99" s="6">
        <f t="shared" si="7"/>
        <v>4.713642205031654E-2</v>
      </c>
    </row>
    <row r="100" spans="1:13" x14ac:dyDescent="0.2">
      <c r="A100" s="1" t="s">
        <v>32</v>
      </c>
      <c r="B100" s="1" t="s">
        <v>38</v>
      </c>
      <c r="C100" s="5">
        <v>0</v>
      </c>
      <c r="D100" s="5">
        <v>0</v>
      </c>
      <c r="E100" s="6" t="str">
        <f t="shared" si="4"/>
        <v/>
      </c>
      <c r="F100" s="5">
        <v>47.035119999999999</v>
      </c>
      <c r="G100" s="5">
        <v>0</v>
      </c>
      <c r="H100" s="6">
        <f t="shared" si="5"/>
        <v>-1</v>
      </c>
      <c r="I100" s="5">
        <v>0</v>
      </c>
      <c r="J100" s="6" t="str">
        <f t="shared" si="6"/>
        <v/>
      </c>
      <c r="K100" s="5">
        <v>48.395960000000002</v>
      </c>
      <c r="L100" s="5">
        <v>36.304029999999997</v>
      </c>
      <c r="M100" s="6">
        <f t="shared" si="7"/>
        <v>-0.24985412005464924</v>
      </c>
    </row>
    <row r="101" spans="1:13" x14ac:dyDescent="0.2">
      <c r="A101" s="1" t="s">
        <v>33</v>
      </c>
      <c r="B101" s="1" t="s">
        <v>38</v>
      </c>
      <c r="C101" s="5">
        <v>0</v>
      </c>
      <c r="D101" s="5">
        <v>0</v>
      </c>
      <c r="E101" s="6" t="str">
        <f t="shared" si="4"/>
        <v/>
      </c>
      <c r="F101" s="5">
        <v>13.72199</v>
      </c>
      <c r="G101" s="5">
        <v>6.8978700000000002</v>
      </c>
      <c r="H101" s="6">
        <f t="shared" si="5"/>
        <v>-0.49731270755918056</v>
      </c>
      <c r="I101" s="5">
        <v>17.85746</v>
      </c>
      <c r="J101" s="6">
        <f t="shared" si="6"/>
        <v>-0.61372614022374961</v>
      </c>
      <c r="K101" s="5">
        <v>39.916620000000002</v>
      </c>
      <c r="L101" s="5">
        <v>24.755330000000001</v>
      </c>
      <c r="M101" s="6">
        <f t="shared" si="7"/>
        <v>-0.37982399311364545</v>
      </c>
    </row>
    <row r="102" spans="1:13" x14ac:dyDescent="0.2">
      <c r="A102" s="2" t="s">
        <v>34</v>
      </c>
      <c r="B102" s="2" t="s">
        <v>38</v>
      </c>
      <c r="C102" s="7">
        <v>838.54128000000003</v>
      </c>
      <c r="D102" s="7">
        <v>186.59488999999999</v>
      </c>
      <c r="E102" s="8">
        <f t="shared" si="4"/>
        <v>-0.77747679875700337</v>
      </c>
      <c r="F102" s="7">
        <v>8152.27045</v>
      </c>
      <c r="G102" s="7">
        <v>4600.89455</v>
      </c>
      <c r="H102" s="8">
        <f t="shared" si="5"/>
        <v>-0.43563028505758172</v>
      </c>
      <c r="I102" s="7">
        <v>5156.9648800000004</v>
      </c>
      <c r="J102" s="8">
        <f t="shared" si="6"/>
        <v>-0.10782899301032289</v>
      </c>
      <c r="K102" s="7">
        <v>44423.509010000002</v>
      </c>
      <c r="L102" s="7">
        <v>29050.622660000001</v>
      </c>
      <c r="M102" s="8">
        <f t="shared" si="7"/>
        <v>-0.34605295017418525</v>
      </c>
    </row>
    <row r="103" spans="1:13" x14ac:dyDescent="0.2">
      <c r="A103" s="1" t="s">
        <v>8</v>
      </c>
      <c r="B103" s="1" t="s">
        <v>39</v>
      </c>
      <c r="C103" s="5">
        <v>37.805999999999997</v>
      </c>
      <c r="D103" s="5">
        <v>78.555000000000007</v>
      </c>
      <c r="E103" s="6">
        <f t="shared" si="4"/>
        <v>1.077844786541819</v>
      </c>
      <c r="F103" s="5">
        <v>1881.5095899999999</v>
      </c>
      <c r="G103" s="5">
        <v>1985.0315900000001</v>
      </c>
      <c r="H103" s="6">
        <f t="shared" si="5"/>
        <v>5.5020713447439862E-2</v>
      </c>
      <c r="I103" s="5">
        <v>4266.0275099999999</v>
      </c>
      <c r="J103" s="6">
        <f t="shared" si="6"/>
        <v>-0.53468851634292436</v>
      </c>
      <c r="K103" s="5">
        <v>8680.9743199999994</v>
      </c>
      <c r="L103" s="5">
        <v>11478.963470000001</v>
      </c>
      <c r="M103" s="6">
        <f t="shared" si="7"/>
        <v>0.32231280117414296</v>
      </c>
    </row>
    <row r="104" spans="1:13" x14ac:dyDescent="0.2">
      <c r="A104" s="1" t="s">
        <v>10</v>
      </c>
      <c r="B104" s="1" t="s">
        <v>39</v>
      </c>
      <c r="C104" s="5">
        <v>0.92500000000000004</v>
      </c>
      <c r="D104" s="5">
        <v>1.77823</v>
      </c>
      <c r="E104" s="6">
        <f t="shared" si="4"/>
        <v>0.92241081081081067</v>
      </c>
      <c r="F104" s="5">
        <v>38.208660000000002</v>
      </c>
      <c r="G104" s="5">
        <v>65.33305</v>
      </c>
      <c r="H104" s="6">
        <f t="shared" si="5"/>
        <v>0.70990162963056003</v>
      </c>
      <c r="I104" s="5">
        <v>41.025790000000001</v>
      </c>
      <c r="J104" s="6">
        <f t="shared" si="6"/>
        <v>0.59248731103045182</v>
      </c>
      <c r="K104" s="5">
        <v>209.43423000000001</v>
      </c>
      <c r="L104" s="5">
        <v>259.00202999999999</v>
      </c>
      <c r="M104" s="6">
        <f t="shared" si="7"/>
        <v>0.23667477852116137</v>
      </c>
    </row>
    <row r="105" spans="1:13" x14ac:dyDescent="0.2">
      <c r="A105" s="1" t="s">
        <v>11</v>
      </c>
      <c r="B105" s="1" t="s">
        <v>39</v>
      </c>
      <c r="C105" s="5">
        <v>0</v>
      </c>
      <c r="D105" s="5">
        <v>0</v>
      </c>
      <c r="E105" s="6" t="str">
        <f t="shared" si="4"/>
        <v/>
      </c>
      <c r="F105" s="5">
        <v>157.70912999999999</v>
      </c>
      <c r="G105" s="5">
        <v>160.66779</v>
      </c>
      <c r="H105" s="6">
        <f t="shared" si="5"/>
        <v>1.8760232841307234E-2</v>
      </c>
      <c r="I105" s="5">
        <v>144.79168999999999</v>
      </c>
      <c r="J105" s="6">
        <f t="shared" si="6"/>
        <v>0.10964786722221431</v>
      </c>
      <c r="K105" s="5">
        <v>1149.14581</v>
      </c>
      <c r="L105" s="5">
        <v>1011.46007</v>
      </c>
      <c r="M105" s="6">
        <f t="shared" si="7"/>
        <v>-0.11981572643074778</v>
      </c>
    </row>
    <row r="106" spans="1:13" x14ac:dyDescent="0.2">
      <c r="A106" s="1" t="s">
        <v>12</v>
      </c>
      <c r="B106" s="1" t="s">
        <v>39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0</v>
      </c>
      <c r="H106" s="6" t="str">
        <f t="shared" si="5"/>
        <v/>
      </c>
      <c r="I106" s="5">
        <v>0</v>
      </c>
      <c r="J106" s="6" t="str">
        <f t="shared" si="6"/>
        <v/>
      </c>
      <c r="K106" s="5">
        <v>0.14924000000000001</v>
      </c>
      <c r="L106" s="5">
        <v>0</v>
      </c>
      <c r="M106" s="6">
        <f t="shared" si="7"/>
        <v>-1</v>
      </c>
    </row>
    <row r="107" spans="1:13" x14ac:dyDescent="0.2">
      <c r="A107" s="1" t="s">
        <v>13</v>
      </c>
      <c r="B107" s="1" t="s">
        <v>39</v>
      </c>
      <c r="C107" s="5">
        <v>0</v>
      </c>
      <c r="D107" s="5">
        <v>0</v>
      </c>
      <c r="E107" s="6" t="str">
        <f t="shared" si="4"/>
        <v/>
      </c>
      <c r="F107" s="5">
        <v>0</v>
      </c>
      <c r="G107" s="5">
        <v>0</v>
      </c>
      <c r="H107" s="6" t="str">
        <f t="shared" si="5"/>
        <v/>
      </c>
      <c r="I107" s="5">
        <v>0</v>
      </c>
      <c r="J107" s="6" t="str">
        <f t="shared" si="6"/>
        <v/>
      </c>
      <c r="K107" s="5">
        <v>5.9</v>
      </c>
      <c r="L107" s="5">
        <v>0</v>
      </c>
      <c r="M107" s="6">
        <f t="shared" si="7"/>
        <v>-1</v>
      </c>
    </row>
    <row r="108" spans="1:13" x14ac:dyDescent="0.2">
      <c r="A108" s="1" t="s">
        <v>14</v>
      </c>
      <c r="B108" s="1" t="s">
        <v>39</v>
      </c>
      <c r="C108" s="5">
        <v>0</v>
      </c>
      <c r="D108" s="5">
        <v>24.541820000000001</v>
      </c>
      <c r="E108" s="6" t="str">
        <f t="shared" si="4"/>
        <v/>
      </c>
      <c r="F108" s="5">
        <v>40.9</v>
      </c>
      <c r="G108" s="5">
        <v>140.15245999999999</v>
      </c>
      <c r="H108" s="6">
        <f t="shared" si="5"/>
        <v>2.4267105134474325</v>
      </c>
      <c r="I108" s="5">
        <v>75.780420000000007</v>
      </c>
      <c r="J108" s="6">
        <f t="shared" si="6"/>
        <v>0.84945478000781693</v>
      </c>
      <c r="K108" s="5">
        <v>86.612939999999995</v>
      </c>
      <c r="L108" s="5">
        <v>550.81679999999994</v>
      </c>
      <c r="M108" s="6">
        <f t="shared" si="7"/>
        <v>5.3595208752872256</v>
      </c>
    </row>
    <row r="109" spans="1:13" x14ac:dyDescent="0.2">
      <c r="A109" s="1" t="s">
        <v>17</v>
      </c>
      <c r="B109" s="1" t="s">
        <v>39</v>
      </c>
      <c r="C109" s="5">
        <v>0</v>
      </c>
      <c r="D109" s="5">
        <v>34.799999999999997</v>
      </c>
      <c r="E109" s="6" t="str">
        <f t="shared" si="4"/>
        <v/>
      </c>
      <c r="F109" s="5">
        <v>135.09067999999999</v>
      </c>
      <c r="G109" s="5">
        <v>43.425829999999998</v>
      </c>
      <c r="H109" s="6">
        <f t="shared" si="5"/>
        <v>-0.67854310896947145</v>
      </c>
      <c r="I109" s="5">
        <v>238.15628000000001</v>
      </c>
      <c r="J109" s="6">
        <f t="shared" si="6"/>
        <v>-0.81765826204540981</v>
      </c>
      <c r="K109" s="5">
        <v>846.39792</v>
      </c>
      <c r="L109" s="5">
        <v>1125.10888</v>
      </c>
      <c r="M109" s="6">
        <f t="shared" si="7"/>
        <v>0.32929069579944148</v>
      </c>
    </row>
    <row r="110" spans="1:13" x14ac:dyDescent="0.2">
      <c r="A110" s="1" t="s">
        <v>18</v>
      </c>
      <c r="B110" s="1" t="s">
        <v>39</v>
      </c>
      <c r="C110" s="5">
        <v>26.903960000000001</v>
      </c>
      <c r="D110" s="5">
        <v>0</v>
      </c>
      <c r="E110" s="6">
        <f t="shared" si="4"/>
        <v>-1</v>
      </c>
      <c r="F110" s="5">
        <v>57.5274</v>
      </c>
      <c r="G110" s="5">
        <v>36.399659999999997</v>
      </c>
      <c r="H110" s="6">
        <f t="shared" si="5"/>
        <v>-0.36726394726686762</v>
      </c>
      <c r="I110" s="5">
        <v>7.90848</v>
      </c>
      <c r="J110" s="6">
        <f t="shared" si="6"/>
        <v>3.6026113741199319</v>
      </c>
      <c r="K110" s="5">
        <v>383.38636000000002</v>
      </c>
      <c r="L110" s="5">
        <v>295.35716000000002</v>
      </c>
      <c r="M110" s="6">
        <f t="shared" si="7"/>
        <v>-0.2296096293044958</v>
      </c>
    </row>
    <row r="111" spans="1:13" x14ac:dyDescent="0.2">
      <c r="A111" s="1" t="s">
        <v>19</v>
      </c>
      <c r="B111" s="1" t="s">
        <v>39</v>
      </c>
      <c r="C111" s="5">
        <v>0</v>
      </c>
      <c r="D111" s="5">
        <v>0</v>
      </c>
      <c r="E111" s="6" t="str">
        <f t="shared" si="4"/>
        <v/>
      </c>
      <c r="F111" s="5">
        <v>0</v>
      </c>
      <c r="G111" s="5">
        <v>0</v>
      </c>
      <c r="H111" s="6" t="str">
        <f t="shared" si="5"/>
        <v/>
      </c>
      <c r="I111" s="5">
        <v>0</v>
      </c>
      <c r="J111" s="6" t="str">
        <f t="shared" si="6"/>
        <v/>
      </c>
      <c r="K111" s="5">
        <v>0</v>
      </c>
      <c r="L111" s="5">
        <v>0</v>
      </c>
      <c r="M111" s="6" t="str">
        <f t="shared" si="7"/>
        <v/>
      </c>
    </row>
    <row r="112" spans="1:13" x14ac:dyDescent="0.2">
      <c r="A112" s="1" t="s">
        <v>20</v>
      </c>
      <c r="B112" s="1" t="s">
        <v>39</v>
      </c>
      <c r="C112" s="5">
        <v>0</v>
      </c>
      <c r="D112" s="5">
        <v>0</v>
      </c>
      <c r="E112" s="6" t="str">
        <f t="shared" si="4"/>
        <v/>
      </c>
      <c r="F112" s="5">
        <v>266.02670000000001</v>
      </c>
      <c r="G112" s="5">
        <v>226.57084</v>
      </c>
      <c r="H112" s="6">
        <f t="shared" si="5"/>
        <v>-0.14831541345286015</v>
      </c>
      <c r="I112" s="5">
        <v>162.93208000000001</v>
      </c>
      <c r="J112" s="6">
        <f t="shared" si="6"/>
        <v>0.3905845920582367</v>
      </c>
      <c r="K112" s="5">
        <v>614.41038000000003</v>
      </c>
      <c r="L112" s="5">
        <v>795.62302</v>
      </c>
      <c r="M112" s="6">
        <f t="shared" si="7"/>
        <v>0.2949374650864458</v>
      </c>
    </row>
    <row r="113" spans="1:13" x14ac:dyDescent="0.2">
      <c r="A113" s="1" t="s">
        <v>21</v>
      </c>
      <c r="B113" s="1" t="s">
        <v>39</v>
      </c>
      <c r="C113" s="5">
        <v>0</v>
      </c>
      <c r="D113" s="5">
        <v>39.125</v>
      </c>
      <c r="E113" s="6" t="str">
        <f t="shared" si="4"/>
        <v/>
      </c>
      <c r="F113" s="5">
        <v>625.09941000000003</v>
      </c>
      <c r="G113" s="5">
        <v>479.08733000000001</v>
      </c>
      <c r="H113" s="6">
        <f t="shared" si="5"/>
        <v>-0.233582175353517</v>
      </c>
      <c r="I113" s="5">
        <v>436.27533</v>
      </c>
      <c r="J113" s="6">
        <f t="shared" si="6"/>
        <v>9.8130691918793644E-2</v>
      </c>
      <c r="K113" s="5">
        <v>2579.5194099999999</v>
      </c>
      <c r="L113" s="5">
        <v>1724.5308</v>
      </c>
      <c r="M113" s="6">
        <f t="shared" si="7"/>
        <v>-0.33145267551989455</v>
      </c>
    </row>
    <row r="114" spans="1:13" x14ac:dyDescent="0.2">
      <c r="A114" s="1" t="s">
        <v>23</v>
      </c>
      <c r="B114" s="1" t="s">
        <v>39</v>
      </c>
      <c r="C114" s="5">
        <v>0</v>
      </c>
      <c r="D114" s="5">
        <v>0</v>
      </c>
      <c r="E114" s="6" t="str">
        <f t="shared" si="4"/>
        <v/>
      </c>
      <c r="F114" s="5">
        <v>38.708379999999998</v>
      </c>
      <c r="G114" s="5">
        <v>144.03442999999999</v>
      </c>
      <c r="H114" s="6">
        <f t="shared" si="5"/>
        <v>2.7210141576578506</v>
      </c>
      <c r="I114" s="5">
        <v>96.565830000000005</v>
      </c>
      <c r="J114" s="6">
        <f t="shared" si="6"/>
        <v>0.49156725520818267</v>
      </c>
      <c r="K114" s="5">
        <v>221.84555</v>
      </c>
      <c r="L114" s="5">
        <v>549.31087000000002</v>
      </c>
      <c r="M114" s="6">
        <f t="shared" si="7"/>
        <v>1.476095959553843</v>
      </c>
    </row>
    <row r="115" spans="1:13" x14ac:dyDescent="0.2">
      <c r="A115" s="1" t="s">
        <v>24</v>
      </c>
      <c r="B115" s="1" t="s">
        <v>39</v>
      </c>
      <c r="C115" s="5">
        <v>18.206479999999999</v>
      </c>
      <c r="D115" s="5">
        <v>90.322410000000005</v>
      </c>
      <c r="E115" s="6">
        <f t="shared" si="4"/>
        <v>3.9610034449273011</v>
      </c>
      <c r="F115" s="5">
        <v>6200.52423</v>
      </c>
      <c r="G115" s="5">
        <v>4661.46684</v>
      </c>
      <c r="H115" s="6">
        <f t="shared" si="5"/>
        <v>-0.24821407560244302</v>
      </c>
      <c r="I115" s="5">
        <v>3177.0247800000002</v>
      </c>
      <c r="J115" s="6">
        <f t="shared" si="6"/>
        <v>0.46724283340339556</v>
      </c>
      <c r="K115" s="5">
        <v>18937.69238</v>
      </c>
      <c r="L115" s="5">
        <v>17571.350859999999</v>
      </c>
      <c r="M115" s="6">
        <f t="shared" si="7"/>
        <v>-7.2149314318939339E-2</v>
      </c>
    </row>
    <row r="116" spans="1:13" x14ac:dyDescent="0.2">
      <c r="A116" s="1" t="s">
        <v>25</v>
      </c>
      <c r="B116" s="1" t="s">
        <v>39</v>
      </c>
      <c r="C116" s="5">
        <v>0</v>
      </c>
      <c r="D116" s="5">
        <v>0</v>
      </c>
      <c r="E116" s="6" t="str">
        <f t="shared" si="4"/>
        <v/>
      </c>
      <c r="F116" s="5">
        <v>3.8839000000000001</v>
      </c>
      <c r="G116" s="5">
        <v>0</v>
      </c>
      <c r="H116" s="6">
        <f t="shared" si="5"/>
        <v>-1</v>
      </c>
      <c r="I116" s="5">
        <v>5.81555</v>
      </c>
      <c r="J116" s="6">
        <f t="shared" si="6"/>
        <v>-1</v>
      </c>
      <c r="K116" s="5">
        <v>3.8839000000000001</v>
      </c>
      <c r="L116" s="5">
        <v>16.217379999999999</v>
      </c>
      <c r="M116" s="6">
        <f t="shared" si="7"/>
        <v>3.1755400499497926</v>
      </c>
    </row>
    <row r="117" spans="1:13" x14ac:dyDescent="0.2">
      <c r="A117" s="1" t="s">
        <v>26</v>
      </c>
      <c r="B117" s="1" t="s">
        <v>39</v>
      </c>
      <c r="C117" s="5">
        <v>3.1642000000000001</v>
      </c>
      <c r="D117" s="5">
        <v>0</v>
      </c>
      <c r="E117" s="6">
        <f t="shared" si="4"/>
        <v>-1</v>
      </c>
      <c r="F117" s="5">
        <v>4.8347499999999997</v>
      </c>
      <c r="G117" s="5">
        <v>1.6832400000000001</v>
      </c>
      <c r="H117" s="6">
        <f t="shared" si="5"/>
        <v>-0.65184549356223176</v>
      </c>
      <c r="I117" s="5">
        <v>13.94927</v>
      </c>
      <c r="J117" s="6">
        <f t="shared" si="6"/>
        <v>-0.87933131984684498</v>
      </c>
      <c r="K117" s="5">
        <v>641.82632000000001</v>
      </c>
      <c r="L117" s="5">
        <v>75.45984</v>
      </c>
      <c r="M117" s="6">
        <f t="shared" si="7"/>
        <v>-0.88242950211203552</v>
      </c>
    </row>
    <row r="118" spans="1:13" x14ac:dyDescent="0.2">
      <c r="A118" s="1" t="s">
        <v>28</v>
      </c>
      <c r="B118" s="1" t="s">
        <v>39</v>
      </c>
      <c r="C118" s="5">
        <v>9.0921400000000006</v>
      </c>
      <c r="D118" s="5">
        <v>55.2</v>
      </c>
      <c r="E118" s="6">
        <f t="shared" si="4"/>
        <v>5.0711779625038771</v>
      </c>
      <c r="F118" s="5">
        <v>586.90624000000003</v>
      </c>
      <c r="G118" s="5">
        <v>681.55303000000004</v>
      </c>
      <c r="H118" s="6">
        <f t="shared" si="5"/>
        <v>0.16126390136864122</v>
      </c>
      <c r="I118" s="5">
        <v>581.76332000000002</v>
      </c>
      <c r="J118" s="6">
        <f t="shared" si="6"/>
        <v>0.17152973824475559</v>
      </c>
      <c r="K118" s="5">
        <v>3667.6019000000001</v>
      </c>
      <c r="L118" s="5">
        <v>5168.1300499999998</v>
      </c>
      <c r="M118" s="6">
        <f t="shared" si="7"/>
        <v>0.40913059566252263</v>
      </c>
    </row>
    <row r="119" spans="1:13" x14ac:dyDescent="0.2">
      <c r="A119" s="1" t="s">
        <v>29</v>
      </c>
      <c r="B119" s="1" t="s">
        <v>39</v>
      </c>
      <c r="C119" s="5">
        <v>0</v>
      </c>
      <c r="D119" s="5">
        <v>0</v>
      </c>
      <c r="E119" s="6" t="str">
        <f t="shared" si="4"/>
        <v/>
      </c>
      <c r="F119" s="5">
        <v>38.375</v>
      </c>
      <c r="G119" s="5">
        <v>78.825000000000003</v>
      </c>
      <c r="H119" s="6">
        <f t="shared" si="5"/>
        <v>1.054071661237785</v>
      </c>
      <c r="I119" s="5">
        <v>146.0975</v>
      </c>
      <c r="J119" s="6">
        <f t="shared" si="6"/>
        <v>-0.46046304693783258</v>
      </c>
      <c r="K119" s="5">
        <v>551.45384999999999</v>
      </c>
      <c r="L119" s="5">
        <v>511.97125</v>
      </c>
      <c r="M119" s="6">
        <f t="shared" si="7"/>
        <v>-7.1597287787545594E-2</v>
      </c>
    </row>
    <row r="120" spans="1:13" x14ac:dyDescent="0.2">
      <c r="A120" s="1" t="s">
        <v>31</v>
      </c>
      <c r="B120" s="1" t="s">
        <v>39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3.9207000000000001</v>
      </c>
      <c r="L120" s="5">
        <v>12.54949</v>
      </c>
      <c r="M120" s="6">
        <f t="shared" si="7"/>
        <v>2.2008289336087943</v>
      </c>
    </row>
    <row r="121" spans="1:13" x14ac:dyDescent="0.2">
      <c r="A121" s="1" t="s">
        <v>32</v>
      </c>
      <c r="B121" s="1" t="s">
        <v>39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0</v>
      </c>
      <c r="L121" s="5">
        <v>0</v>
      </c>
      <c r="M121" s="6" t="str">
        <f t="shared" si="7"/>
        <v/>
      </c>
    </row>
    <row r="122" spans="1:13" x14ac:dyDescent="0.2">
      <c r="A122" s="1" t="s">
        <v>33</v>
      </c>
      <c r="B122" s="1" t="s">
        <v>39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48.087159999999997</v>
      </c>
      <c r="L122" s="5">
        <v>0</v>
      </c>
      <c r="M122" s="6">
        <f t="shared" si="7"/>
        <v>-1</v>
      </c>
    </row>
    <row r="123" spans="1:13" x14ac:dyDescent="0.2">
      <c r="A123" s="2" t="s">
        <v>34</v>
      </c>
      <c r="B123" s="2" t="s">
        <v>39</v>
      </c>
      <c r="C123" s="7">
        <v>96.09778</v>
      </c>
      <c r="D123" s="7">
        <v>324.32245999999998</v>
      </c>
      <c r="E123" s="8">
        <f t="shared" si="4"/>
        <v>2.3749214602043875</v>
      </c>
      <c r="F123" s="7">
        <v>10075.30407</v>
      </c>
      <c r="G123" s="7">
        <v>8704.2310899999993</v>
      </c>
      <c r="H123" s="8">
        <f t="shared" si="5"/>
        <v>-0.13608254108007289</v>
      </c>
      <c r="I123" s="7">
        <v>9394.1138300000002</v>
      </c>
      <c r="J123" s="8">
        <f t="shared" si="6"/>
        <v>-7.343776672120661E-2</v>
      </c>
      <c r="K123" s="7">
        <v>38632.24237</v>
      </c>
      <c r="L123" s="7">
        <v>41145.851970000003</v>
      </c>
      <c r="M123" s="8">
        <f t="shared" si="7"/>
        <v>6.5065071189135848E-2</v>
      </c>
    </row>
    <row r="124" spans="1:13" x14ac:dyDescent="0.2">
      <c r="A124" s="1" t="s">
        <v>8</v>
      </c>
      <c r="B124" s="1" t="s">
        <v>40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7.0721600000000002</v>
      </c>
      <c r="J124" s="6">
        <f t="shared" si="6"/>
        <v>-1</v>
      </c>
      <c r="K124" s="5">
        <v>0</v>
      </c>
      <c r="L124" s="5">
        <v>15.41081</v>
      </c>
      <c r="M124" s="6" t="str">
        <f t="shared" si="7"/>
        <v/>
      </c>
    </row>
    <row r="125" spans="1:13" x14ac:dyDescent="0.2">
      <c r="A125" s="1" t="s">
        <v>10</v>
      </c>
      <c r="B125" s="1" t="s">
        <v>40</v>
      </c>
      <c r="C125" s="5">
        <v>0</v>
      </c>
      <c r="D125" s="5">
        <v>0.89600000000000002</v>
      </c>
      <c r="E125" s="6" t="str">
        <f t="shared" si="4"/>
        <v/>
      </c>
      <c r="F125" s="5">
        <v>0.224</v>
      </c>
      <c r="G125" s="5">
        <v>0.89600000000000002</v>
      </c>
      <c r="H125" s="6">
        <f t="shared" si="5"/>
        <v>3</v>
      </c>
      <c r="I125" s="5">
        <v>23.968</v>
      </c>
      <c r="J125" s="6">
        <f t="shared" si="6"/>
        <v>-0.96261682242990654</v>
      </c>
      <c r="K125" s="5">
        <v>2.1087799999999999</v>
      </c>
      <c r="L125" s="5">
        <v>232.78339</v>
      </c>
      <c r="M125" s="6">
        <f t="shared" si="7"/>
        <v>109.38770758448013</v>
      </c>
    </row>
    <row r="126" spans="1:13" x14ac:dyDescent="0.2">
      <c r="A126" s="1" t="s">
        <v>11</v>
      </c>
      <c r="B126" s="1" t="s">
        <v>40</v>
      </c>
      <c r="C126" s="5">
        <v>0.1056</v>
      </c>
      <c r="D126" s="5">
        <v>18.397950000000002</v>
      </c>
      <c r="E126" s="6">
        <f t="shared" si="4"/>
        <v>173.22301136363637</v>
      </c>
      <c r="F126" s="5">
        <v>426.32513</v>
      </c>
      <c r="G126" s="5">
        <v>274.10271999999998</v>
      </c>
      <c r="H126" s="6">
        <f t="shared" si="5"/>
        <v>-0.35705708926893431</v>
      </c>
      <c r="I126" s="5">
        <v>219.41461000000001</v>
      </c>
      <c r="J126" s="6">
        <f t="shared" si="6"/>
        <v>0.24924552653991427</v>
      </c>
      <c r="K126" s="5">
        <v>1746.69398</v>
      </c>
      <c r="L126" s="5">
        <v>2172.9237400000002</v>
      </c>
      <c r="M126" s="6">
        <f t="shared" si="7"/>
        <v>0.24402085590287559</v>
      </c>
    </row>
    <row r="127" spans="1:13" x14ac:dyDescent="0.2">
      <c r="A127" s="1" t="s">
        <v>14</v>
      </c>
      <c r="B127" s="1" t="s">
        <v>40</v>
      </c>
      <c r="C127" s="5">
        <v>74.102339999999998</v>
      </c>
      <c r="D127" s="5">
        <v>14.801909999999999</v>
      </c>
      <c r="E127" s="6">
        <f t="shared" si="4"/>
        <v>-0.800250437435579</v>
      </c>
      <c r="F127" s="5">
        <v>355.61156</v>
      </c>
      <c r="G127" s="5">
        <v>199.01105000000001</v>
      </c>
      <c r="H127" s="6">
        <f t="shared" si="5"/>
        <v>-0.44036957066300086</v>
      </c>
      <c r="I127" s="5">
        <v>127.10772</v>
      </c>
      <c r="J127" s="6">
        <f t="shared" si="6"/>
        <v>0.56568814230953102</v>
      </c>
      <c r="K127" s="5">
        <v>1558.9483399999999</v>
      </c>
      <c r="L127" s="5">
        <v>1783.7980299999999</v>
      </c>
      <c r="M127" s="6">
        <f t="shared" si="7"/>
        <v>0.14423164913854691</v>
      </c>
    </row>
    <row r="128" spans="1:13" x14ac:dyDescent="0.2">
      <c r="A128" s="1" t="s">
        <v>17</v>
      </c>
      <c r="B128" s="1" t="s">
        <v>40</v>
      </c>
      <c r="C128" s="5">
        <v>0</v>
      </c>
      <c r="D128" s="5">
        <v>0</v>
      </c>
      <c r="E128" s="6" t="str">
        <f t="shared" ref="E128:E189" si="8">IF(C128=0,"",(D128/C128-1))</f>
        <v/>
      </c>
      <c r="F128" s="5">
        <v>0</v>
      </c>
      <c r="G128" s="5">
        <v>1.4738800000000001</v>
      </c>
      <c r="H128" s="6" t="str">
        <f t="shared" ref="H128:H189" si="9">IF(F128=0,"",(G128/F128-1))</f>
        <v/>
      </c>
      <c r="I128" s="5">
        <v>0</v>
      </c>
      <c r="J128" s="6" t="str">
        <f t="shared" ref="J128:J189" si="10">IF(I128=0,"",(G128/I128-1))</f>
        <v/>
      </c>
      <c r="K128" s="5">
        <v>0</v>
      </c>
      <c r="L128" s="5">
        <v>1.80098</v>
      </c>
      <c r="M128" s="6" t="str">
        <f t="shared" ref="M128:M189" si="11">IF(K128=0,"",(L128/K128-1))</f>
        <v/>
      </c>
    </row>
    <row r="129" spans="1:13" x14ac:dyDescent="0.2">
      <c r="A129" s="1" t="s">
        <v>18</v>
      </c>
      <c r="B129" s="1" t="s">
        <v>40</v>
      </c>
      <c r="C129" s="5">
        <v>0</v>
      </c>
      <c r="D129" s="5">
        <v>0</v>
      </c>
      <c r="E129" s="6" t="str">
        <f t="shared" si="8"/>
        <v/>
      </c>
      <c r="F129" s="5">
        <v>264.18058000000002</v>
      </c>
      <c r="G129" s="5">
        <v>567.13954999999999</v>
      </c>
      <c r="H129" s="6">
        <f t="shared" si="9"/>
        <v>1.1467874360787609</v>
      </c>
      <c r="I129" s="5">
        <v>607.09898999999996</v>
      </c>
      <c r="J129" s="6">
        <f t="shared" si="10"/>
        <v>-6.5820303868402097E-2</v>
      </c>
      <c r="K129" s="5">
        <v>1160.9716000000001</v>
      </c>
      <c r="L129" s="5">
        <v>3584.3057800000001</v>
      </c>
      <c r="M129" s="6">
        <f t="shared" si="11"/>
        <v>2.0873328684353689</v>
      </c>
    </row>
    <row r="130" spans="1:13" x14ac:dyDescent="0.2">
      <c r="A130" s="1" t="s">
        <v>19</v>
      </c>
      <c r="B130" s="1" t="s">
        <v>40</v>
      </c>
      <c r="C130" s="5">
        <v>0</v>
      </c>
      <c r="D130" s="5">
        <v>106.92</v>
      </c>
      <c r="E130" s="6" t="str">
        <f t="shared" si="8"/>
        <v/>
      </c>
      <c r="F130" s="5">
        <v>487.40606000000002</v>
      </c>
      <c r="G130" s="5">
        <v>332.19</v>
      </c>
      <c r="H130" s="6">
        <f t="shared" si="9"/>
        <v>-0.31845328307982057</v>
      </c>
      <c r="I130" s="5">
        <v>162.405</v>
      </c>
      <c r="J130" s="6">
        <f t="shared" si="10"/>
        <v>1.0454419506788586</v>
      </c>
      <c r="K130" s="5">
        <v>5274.0097900000001</v>
      </c>
      <c r="L130" s="5">
        <v>3250.5309400000001</v>
      </c>
      <c r="M130" s="6">
        <f t="shared" si="11"/>
        <v>-0.38366990782548394</v>
      </c>
    </row>
    <row r="131" spans="1:13" x14ac:dyDescent="0.2">
      <c r="A131" s="1" t="s">
        <v>20</v>
      </c>
      <c r="B131" s="1" t="s">
        <v>40</v>
      </c>
      <c r="C131" s="5">
        <v>0.1188</v>
      </c>
      <c r="D131" s="5">
        <v>17.67315</v>
      </c>
      <c r="E131" s="6">
        <f t="shared" si="8"/>
        <v>147.76388888888889</v>
      </c>
      <c r="F131" s="5">
        <v>210.89205999999999</v>
      </c>
      <c r="G131" s="5">
        <v>249.79407</v>
      </c>
      <c r="H131" s="6">
        <f t="shared" si="9"/>
        <v>0.18446408081935384</v>
      </c>
      <c r="I131" s="5">
        <v>163.03506999999999</v>
      </c>
      <c r="J131" s="6">
        <f t="shared" si="10"/>
        <v>0.53214930996134768</v>
      </c>
      <c r="K131" s="5">
        <v>1110.09069</v>
      </c>
      <c r="L131" s="5">
        <v>1088.6098</v>
      </c>
      <c r="M131" s="6">
        <f t="shared" si="11"/>
        <v>-1.9350572159108959E-2</v>
      </c>
    </row>
    <row r="132" spans="1:13" x14ac:dyDescent="0.2">
      <c r="A132" s="1" t="s">
        <v>21</v>
      </c>
      <c r="B132" s="1" t="s">
        <v>40</v>
      </c>
      <c r="C132" s="5">
        <v>0</v>
      </c>
      <c r="D132" s="5">
        <v>0</v>
      </c>
      <c r="E132" s="6" t="str">
        <f t="shared" si="8"/>
        <v/>
      </c>
      <c r="F132" s="5">
        <v>989.28179</v>
      </c>
      <c r="G132" s="5">
        <v>49.982900000000001</v>
      </c>
      <c r="H132" s="6">
        <f t="shared" si="9"/>
        <v>-0.94947556853341053</v>
      </c>
      <c r="I132" s="5">
        <v>160.42436000000001</v>
      </c>
      <c r="J132" s="6">
        <f t="shared" si="10"/>
        <v>-0.68843322797111361</v>
      </c>
      <c r="K132" s="5">
        <v>4756.4836800000003</v>
      </c>
      <c r="L132" s="5">
        <v>350.11239999999998</v>
      </c>
      <c r="M132" s="6">
        <f t="shared" si="11"/>
        <v>-0.92639259933295937</v>
      </c>
    </row>
    <row r="133" spans="1:13" x14ac:dyDescent="0.2">
      <c r="A133" s="1" t="s">
        <v>23</v>
      </c>
      <c r="B133" s="1" t="s">
        <v>40</v>
      </c>
      <c r="C133" s="5">
        <v>0</v>
      </c>
      <c r="D133" s="5">
        <v>13.415520000000001</v>
      </c>
      <c r="E133" s="6" t="str">
        <f t="shared" si="8"/>
        <v/>
      </c>
      <c r="F133" s="5">
        <v>517.78863000000001</v>
      </c>
      <c r="G133" s="5">
        <v>472.98529000000002</v>
      </c>
      <c r="H133" s="6">
        <f t="shared" si="9"/>
        <v>-8.6528242228880115E-2</v>
      </c>
      <c r="I133" s="5">
        <v>269.23518999999999</v>
      </c>
      <c r="J133" s="6">
        <f t="shared" si="10"/>
        <v>0.756773659490797</v>
      </c>
      <c r="K133" s="5">
        <v>1529.80861</v>
      </c>
      <c r="L133" s="5">
        <v>2670.4771700000001</v>
      </c>
      <c r="M133" s="6">
        <f t="shared" si="11"/>
        <v>0.74562827829815914</v>
      </c>
    </row>
    <row r="134" spans="1:13" x14ac:dyDescent="0.2">
      <c r="A134" s="1" t="s">
        <v>24</v>
      </c>
      <c r="B134" s="1" t="s">
        <v>40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2.4780000000000002</v>
      </c>
      <c r="H134" s="6" t="str">
        <f t="shared" si="9"/>
        <v/>
      </c>
      <c r="I134" s="5">
        <v>13.25065</v>
      </c>
      <c r="J134" s="6">
        <f t="shared" si="10"/>
        <v>-0.81299030613592538</v>
      </c>
      <c r="K134" s="5">
        <v>24.327919999999999</v>
      </c>
      <c r="L134" s="5">
        <v>35.875149999999998</v>
      </c>
      <c r="M134" s="6">
        <f t="shared" si="11"/>
        <v>0.47464929184245919</v>
      </c>
    </row>
    <row r="135" spans="1:13" x14ac:dyDescent="0.2">
      <c r="A135" s="1" t="s">
        <v>25</v>
      </c>
      <c r="B135" s="1" t="s">
        <v>40</v>
      </c>
      <c r="C135" s="5">
        <v>0</v>
      </c>
      <c r="D135" s="5">
        <v>0</v>
      </c>
      <c r="E135" s="6" t="str">
        <f t="shared" si="8"/>
        <v/>
      </c>
      <c r="F135" s="5">
        <v>2.4854400000000001</v>
      </c>
      <c r="G135" s="5">
        <v>0</v>
      </c>
      <c r="H135" s="6">
        <f t="shared" si="9"/>
        <v>-1</v>
      </c>
      <c r="I135" s="5">
        <v>0</v>
      </c>
      <c r="J135" s="6" t="str">
        <f t="shared" si="10"/>
        <v/>
      </c>
      <c r="K135" s="5">
        <v>7.2335700000000003</v>
      </c>
      <c r="L135" s="5">
        <v>0</v>
      </c>
      <c r="M135" s="6">
        <f t="shared" si="11"/>
        <v>-1</v>
      </c>
    </row>
    <row r="136" spans="1:13" x14ac:dyDescent="0.2">
      <c r="A136" s="1" t="s">
        <v>26</v>
      </c>
      <c r="B136" s="1" t="s">
        <v>40</v>
      </c>
      <c r="C136" s="5">
        <v>3.9887000000000001</v>
      </c>
      <c r="D136" s="5">
        <v>0</v>
      </c>
      <c r="E136" s="6">
        <f t="shared" si="8"/>
        <v>-1</v>
      </c>
      <c r="F136" s="5">
        <v>70.326170000000005</v>
      </c>
      <c r="G136" s="5">
        <v>24.874510000000001</v>
      </c>
      <c r="H136" s="6">
        <f t="shared" si="9"/>
        <v>-0.64629795707629178</v>
      </c>
      <c r="I136" s="5">
        <v>75.629620000000003</v>
      </c>
      <c r="J136" s="6">
        <f t="shared" si="10"/>
        <v>-0.67110095224595867</v>
      </c>
      <c r="K136" s="5">
        <v>385.81695000000002</v>
      </c>
      <c r="L136" s="5">
        <v>189.28092000000001</v>
      </c>
      <c r="M136" s="6">
        <f t="shared" si="11"/>
        <v>-0.50940226965144997</v>
      </c>
    </row>
    <row r="137" spans="1:13" x14ac:dyDescent="0.2">
      <c r="A137" s="1" t="s">
        <v>28</v>
      </c>
      <c r="B137" s="1" t="s">
        <v>40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0</v>
      </c>
      <c r="L137" s="5">
        <v>0.67935000000000001</v>
      </c>
      <c r="M137" s="6" t="str">
        <f t="shared" si="11"/>
        <v/>
      </c>
    </row>
    <row r="138" spans="1:13" x14ac:dyDescent="0.2">
      <c r="A138" s="1" t="s">
        <v>29</v>
      </c>
      <c r="B138" s="1" t="s">
        <v>40</v>
      </c>
      <c r="C138" s="5">
        <v>0</v>
      </c>
      <c r="D138" s="5">
        <v>0</v>
      </c>
      <c r="E138" s="6" t="str">
        <f t="shared" si="8"/>
        <v/>
      </c>
      <c r="F138" s="5">
        <v>194.0172</v>
      </c>
      <c r="G138" s="5">
        <v>124.88056</v>
      </c>
      <c r="H138" s="6">
        <f t="shared" si="9"/>
        <v>-0.3563428397069951</v>
      </c>
      <c r="I138" s="5">
        <v>35.649500000000003</v>
      </c>
      <c r="J138" s="6">
        <f t="shared" si="10"/>
        <v>2.5030101403946756</v>
      </c>
      <c r="K138" s="5">
        <v>980.22555999999997</v>
      </c>
      <c r="L138" s="5">
        <v>481.62292000000002</v>
      </c>
      <c r="M138" s="6">
        <f t="shared" si="11"/>
        <v>-0.5086611289752534</v>
      </c>
    </row>
    <row r="139" spans="1:13" x14ac:dyDescent="0.2">
      <c r="A139" s="1" t="s">
        <v>31</v>
      </c>
      <c r="B139" s="1" t="s">
        <v>40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5.0019900000000002</v>
      </c>
      <c r="L139" s="5">
        <v>0</v>
      </c>
      <c r="M139" s="6">
        <f t="shared" si="11"/>
        <v>-1</v>
      </c>
    </row>
    <row r="140" spans="1:13" x14ac:dyDescent="0.2">
      <c r="A140" s="1" t="s">
        <v>32</v>
      </c>
      <c r="B140" s="1" t="s">
        <v>40</v>
      </c>
      <c r="C140" s="5">
        <v>0</v>
      </c>
      <c r="D140" s="5">
        <v>5.7775400000000001</v>
      </c>
      <c r="E140" s="6" t="str">
        <f t="shared" si="8"/>
        <v/>
      </c>
      <c r="F140" s="5">
        <v>311.78232000000003</v>
      </c>
      <c r="G140" s="5">
        <v>274.06027999999998</v>
      </c>
      <c r="H140" s="6">
        <f t="shared" si="9"/>
        <v>-0.12098838702592263</v>
      </c>
      <c r="I140" s="5">
        <v>91.086879999999994</v>
      </c>
      <c r="J140" s="6">
        <f t="shared" si="10"/>
        <v>2.0087788713369039</v>
      </c>
      <c r="K140" s="5">
        <v>551.59912999999995</v>
      </c>
      <c r="L140" s="5">
        <v>410.62340999999998</v>
      </c>
      <c r="M140" s="6">
        <f t="shared" si="11"/>
        <v>-0.2555764002020815</v>
      </c>
    </row>
    <row r="141" spans="1:13" x14ac:dyDescent="0.2">
      <c r="A141" s="1" t="s">
        <v>33</v>
      </c>
      <c r="B141" s="1" t="s">
        <v>40</v>
      </c>
      <c r="C141" s="5">
        <v>0</v>
      </c>
      <c r="D141" s="5">
        <v>0</v>
      </c>
      <c r="E141" s="6" t="str">
        <f t="shared" si="8"/>
        <v/>
      </c>
      <c r="F141" s="5">
        <v>0.87760000000000005</v>
      </c>
      <c r="G141" s="5">
        <v>0</v>
      </c>
      <c r="H141" s="6">
        <f t="shared" si="9"/>
        <v>-1</v>
      </c>
      <c r="I141" s="5">
        <v>0</v>
      </c>
      <c r="J141" s="6" t="str">
        <f t="shared" si="10"/>
        <v/>
      </c>
      <c r="K141" s="5">
        <v>0.87760000000000005</v>
      </c>
      <c r="L141" s="5">
        <v>0</v>
      </c>
      <c r="M141" s="6">
        <f t="shared" si="11"/>
        <v>-1</v>
      </c>
    </row>
    <row r="142" spans="1:13" x14ac:dyDescent="0.2">
      <c r="A142" s="2" t="s">
        <v>34</v>
      </c>
      <c r="B142" s="2" t="s">
        <v>40</v>
      </c>
      <c r="C142" s="7">
        <v>78.315439999999995</v>
      </c>
      <c r="D142" s="7">
        <v>177.88207</v>
      </c>
      <c r="E142" s="8">
        <f t="shared" si="8"/>
        <v>1.2713537713636036</v>
      </c>
      <c r="F142" s="7">
        <v>3831.1985399999999</v>
      </c>
      <c r="G142" s="7">
        <v>2573.8688099999999</v>
      </c>
      <c r="H142" s="8">
        <f t="shared" si="9"/>
        <v>-0.32818182531464424</v>
      </c>
      <c r="I142" s="7">
        <v>1955.3777500000001</v>
      </c>
      <c r="J142" s="8">
        <f t="shared" si="10"/>
        <v>0.31630259677445949</v>
      </c>
      <c r="K142" s="7">
        <v>19094.198189999999</v>
      </c>
      <c r="L142" s="7">
        <v>16269.576220000001</v>
      </c>
      <c r="M142" s="8">
        <f t="shared" si="11"/>
        <v>-0.1479309024601676</v>
      </c>
    </row>
    <row r="143" spans="1:13" x14ac:dyDescent="0.2">
      <c r="A143" s="1" t="s">
        <v>8</v>
      </c>
      <c r="B143" s="1" t="s">
        <v>41</v>
      </c>
      <c r="C143" s="5">
        <v>1437.46667</v>
      </c>
      <c r="D143" s="5">
        <v>1934.6844000000001</v>
      </c>
      <c r="E143" s="6">
        <f t="shared" si="8"/>
        <v>0.34589861481797013</v>
      </c>
      <c r="F143" s="5">
        <v>50407.753629999999</v>
      </c>
      <c r="G143" s="5">
        <v>37182.183779999999</v>
      </c>
      <c r="H143" s="6">
        <f t="shared" si="9"/>
        <v>-0.26237173644113443</v>
      </c>
      <c r="I143" s="5">
        <v>39883.948680000001</v>
      </c>
      <c r="J143" s="6">
        <f t="shared" si="10"/>
        <v>-6.7740657317484132E-2</v>
      </c>
      <c r="K143" s="5">
        <v>330004.65247999999</v>
      </c>
      <c r="L143" s="5">
        <v>227544.72526000001</v>
      </c>
      <c r="M143" s="6">
        <f t="shared" si="11"/>
        <v>-0.31048025065710128</v>
      </c>
    </row>
    <row r="144" spans="1:13" x14ac:dyDescent="0.2">
      <c r="A144" s="1" t="s">
        <v>10</v>
      </c>
      <c r="B144" s="1" t="s">
        <v>41</v>
      </c>
      <c r="C144" s="5">
        <v>631.19588999999996</v>
      </c>
      <c r="D144" s="5">
        <v>696.27409</v>
      </c>
      <c r="E144" s="6">
        <f t="shared" si="8"/>
        <v>0.10310301608586214</v>
      </c>
      <c r="F144" s="5">
        <v>10416.778969999999</v>
      </c>
      <c r="G144" s="5">
        <v>11189.228209999999</v>
      </c>
      <c r="H144" s="6">
        <f t="shared" si="9"/>
        <v>7.4154327573295875E-2</v>
      </c>
      <c r="I144" s="5">
        <v>9892.8052299999999</v>
      </c>
      <c r="J144" s="6">
        <f t="shared" si="10"/>
        <v>0.13104705387998417</v>
      </c>
      <c r="K144" s="5">
        <v>61894.729659999997</v>
      </c>
      <c r="L144" s="5">
        <v>66523.034759999995</v>
      </c>
      <c r="M144" s="6">
        <f t="shared" si="11"/>
        <v>7.4777046857207319E-2</v>
      </c>
    </row>
    <row r="145" spans="1:13" x14ac:dyDescent="0.2">
      <c r="A145" s="1" t="s">
        <v>11</v>
      </c>
      <c r="B145" s="1" t="s">
        <v>41</v>
      </c>
      <c r="C145" s="5">
        <v>710.52715000000001</v>
      </c>
      <c r="D145" s="5">
        <v>2084.2265699999998</v>
      </c>
      <c r="E145" s="6">
        <f t="shared" si="8"/>
        <v>1.9333524693602486</v>
      </c>
      <c r="F145" s="5">
        <v>25102.40943</v>
      </c>
      <c r="G145" s="5">
        <v>29378.84953</v>
      </c>
      <c r="H145" s="6">
        <f t="shared" si="9"/>
        <v>0.17035974621978744</v>
      </c>
      <c r="I145" s="5">
        <v>23304.585470000002</v>
      </c>
      <c r="J145" s="6">
        <f t="shared" si="10"/>
        <v>0.26064673271358552</v>
      </c>
      <c r="K145" s="5">
        <v>173912.51058999999</v>
      </c>
      <c r="L145" s="5">
        <v>191115.81547999999</v>
      </c>
      <c r="M145" s="6">
        <f t="shared" si="11"/>
        <v>9.8919306216888048E-2</v>
      </c>
    </row>
    <row r="146" spans="1:13" x14ac:dyDescent="0.2">
      <c r="A146" s="1" t="s">
        <v>12</v>
      </c>
      <c r="B146" s="1" t="s">
        <v>41</v>
      </c>
      <c r="C146" s="5">
        <v>0.26754</v>
      </c>
      <c r="D146" s="5">
        <v>143.08386999999999</v>
      </c>
      <c r="E146" s="6">
        <f t="shared" si="8"/>
        <v>533.81299992524475</v>
      </c>
      <c r="F146" s="5">
        <v>2807.1895</v>
      </c>
      <c r="G146" s="5">
        <v>2494.26514</v>
      </c>
      <c r="H146" s="6">
        <f t="shared" si="9"/>
        <v>-0.11147247451588149</v>
      </c>
      <c r="I146" s="5">
        <v>1440.9047800000001</v>
      </c>
      <c r="J146" s="6">
        <f t="shared" si="10"/>
        <v>0.73104092277353661</v>
      </c>
      <c r="K146" s="5">
        <v>22512.504440000001</v>
      </c>
      <c r="L146" s="5">
        <v>18297.767650000002</v>
      </c>
      <c r="M146" s="6">
        <f t="shared" si="11"/>
        <v>-0.18721758839550939</v>
      </c>
    </row>
    <row r="147" spans="1:13" x14ac:dyDescent="0.2">
      <c r="A147" s="1" t="s">
        <v>13</v>
      </c>
      <c r="B147" s="1" t="s">
        <v>41</v>
      </c>
      <c r="C147" s="5">
        <v>0</v>
      </c>
      <c r="D147" s="5">
        <v>12.11842</v>
      </c>
      <c r="E147" s="6" t="str">
        <f t="shared" si="8"/>
        <v/>
      </c>
      <c r="F147" s="5">
        <v>338.96244999999999</v>
      </c>
      <c r="G147" s="5">
        <v>296.82981999999998</v>
      </c>
      <c r="H147" s="6">
        <f t="shared" si="9"/>
        <v>-0.12429881244957963</v>
      </c>
      <c r="I147" s="5">
        <v>781.02380000000005</v>
      </c>
      <c r="J147" s="6">
        <f t="shared" si="10"/>
        <v>-0.61994779160378988</v>
      </c>
      <c r="K147" s="5">
        <v>2230.8020799999999</v>
      </c>
      <c r="L147" s="5">
        <v>2341.44758</v>
      </c>
      <c r="M147" s="6">
        <f t="shared" si="11"/>
        <v>4.9598976525967675E-2</v>
      </c>
    </row>
    <row r="148" spans="1:13" x14ac:dyDescent="0.2">
      <c r="A148" s="1" t="s">
        <v>14</v>
      </c>
      <c r="B148" s="1" t="s">
        <v>41</v>
      </c>
      <c r="C148" s="5">
        <v>3169.6159299999999</v>
      </c>
      <c r="D148" s="5">
        <v>2829.2396600000002</v>
      </c>
      <c r="E148" s="6">
        <f t="shared" si="8"/>
        <v>-0.10738722845830717</v>
      </c>
      <c r="F148" s="5">
        <v>31255.202450000001</v>
      </c>
      <c r="G148" s="5">
        <v>34520.289340000003</v>
      </c>
      <c r="H148" s="6">
        <f t="shared" si="9"/>
        <v>0.1044653892491425</v>
      </c>
      <c r="I148" s="5">
        <v>30510.72278</v>
      </c>
      <c r="J148" s="6">
        <f t="shared" si="10"/>
        <v>0.13141499757024122</v>
      </c>
      <c r="K148" s="5">
        <v>201311.48139999999</v>
      </c>
      <c r="L148" s="5">
        <v>202560.2739</v>
      </c>
      <c r="M148" s="6">
        <f t="shared" si="11"/>
        <v>6.2032850352866653E-3</v>
      </c>
    </row>
    <row r="149" spans="1:13" x14ac:dyDescent="0.2">
      <c r="A149" s="1" t="s">
        <v>15</v>
      </c>
      <c r="B149" s="1" t="s">
        <v>41</v>
      </c>
      <c r="C149" s="5">
        <v>0</v>
      </c>
      <c r="D149" s="5">
        <v>0</v>
      </c>
      <c r="E149" s="6" t="str">
        <f t="shared" si="8"/>
        <v/>
      </c>
      <c r="F149" s="5">
        <v>3.2609900000000001</v>
      </c>
      <c r="G149" s="5">
        <v>11.94745</v>
      </c>
      <c r="H149" s="6">
        <f t="shared" si="9"/>
        <v>2.6637493521905924</v>
      </c>
      <c r="I149" s="5">
        <v>4.8702399999999999</v>
      </c>
      <c r="J149" s="6">
        <f t="shared" si="10"/>
        <v>1.4531542593383491</v>
      </c>
      <c r="K149" s="5">
        <v>603.53188999999998</v>
      </c>
      <c r="L149" s="5">
        <v>46.597250000000003</v>
      </c>
      <c r="M149" s="6">
        <f t="shared" si="11"/>
        <v>-0.92279239792946155</v>
      </c>
    </row>
    <row r="150" spans="1:13" x14ac:dyDescent="0.2">
      <c r="A150" s="1" t="s">
        <v>16</v>
      </c>
      <c r="B150" s="1" t="s">
        <v>41</v>
      </c>
      <c r="C150" s="5">
        <v>0</v>
      </c>
      <c r="D150" s="5">
        <v>0</v>
      </c>
      <c r="E150" s="6" t="str">
        <f t="shared" si="8"/>
        <v/>
      </c>
      <c r="F150" s="5">
        <v>1206.01827</v>
      </c>
      <c r="G150" s="5">
        <v>102.50533</v>
      </c>
      <c r="H150" s="6">
        <f t="shared" si="9"/>
        <v>-0.91500515991353926</v>
      </c>
      <c r="I150" s="5">
        <v>18.203209999999999</v>
      </c>
      <c r="J150" s="6">
        <f t="shared" si="10"/>
        <v>4.6311677995254685</v>
      </c>
      <c r="K150" s="5">
        <v>2089.14048</v>
      </c>
      <c r="L150" s="5">
        <v>612.82674999999995</v>
      </c>
      <c r="M150" s="6">
        <f t="shared" si="11"/>
        <v>-0.7066608225407609</v>
      </c>
    </row>
    <row r="151" spans="1:13" x14ac:dyDescent="0.2">
      <c r="A151" s="1" t="s">
        <v>17</v>
      </c>
      <c r="B151" s="1" t="s">
        <v>41</v>
      </c>
      <c r="C151" s="5">
        <v>77.997370000000004</v>
      </c>
      <c r="D151" s="5">
        <v>230.49171000000001</v>
      </c>
      <c r="E151" s="6">
        <f t="shared" si="8"/>
        <v>1.9551215637142638</v>
      </c>
      <c r="F151" s="5">
        <v>806.28233999999998</v>
      </c>
      <c r="G151" s="5">
        <v>828.24167999999997</v>
      </c>
      <c r="H151" s="6">
        <f t="shared" si="9"/>
        <v>2.7235298245525286E-2</v>
      </c>
      <c r="I151" s="5">
        <v>936.56326000000001</v>
      </c>
      <c r="J151" s="6">
        <f t="shared" si="10"/>
        <v>-0.11565858348959801</v>
      </c>
      <c r="K151" s="5">
        <v>5093.2703799999999</v>
      </c>
      <c r="L151" s="5">
        <v>6134.65931</v>
      </c>
      <c r="M151" s="6">
        <f t="shared" si="11"/>
        <v>0.20446370451670393</v>
      </c>
    </row>
    <row r="152" spans="1:13" x14ac:dyDescent="0.2">
      <c r="A152" s="1" t="s">
        <v>18</v>
      </c>
      <c r="B152" s="1" t="s">
        <v>41</v>
      </c>
      <c r="C152" s="5">
        <v>40.808480000000003</v>
      </c>
      <c r="D152" s="5">
        <v>427.57632000000001</v>
      </c>
      <c r="E152" s="6">
        <f t="shared" si="8"/>
        <v>9.4776340603717646</v>
      </c>
      <c r="F152" s="5">
        <v>4607.2790199999999</v>
      </c>
      <c r="G152" s="5">
        <v>5901.6652899999999</v>
      </c>
      <c r="H152" s="6">
        <f t="shared" si="9"/>
        <v>0.28094375538818572</v>
      </c>
      <c r="I152" s="5">
        <v>4932.3648599999997</v>
      </c>
      <c r="J152" s="6">
        <f t="shared" si="10"/>
        <v>0.1965183958430845</v>
      </c>
      <c r="K152" s="5">
        <v>27093.48143</v>
      </c>
      <c r="L152" s="5">
        <v>44168.54651</v>
      </c>
      <c r="M152" s="6">
        <f t="shared" si="11"/>
        <v>0.6302277957196436</v>
      </c>
    </row>
    <row r="153" spans="1:13" x14ac:dyDescent="0.2">
      <c r="A153" s="1" t="s">
        <v>19</v>
      </c>
      <c r="B153" s="1" t="s">
        <v>41</v>
      </c>
      <c r="C153" s="5">
        <v>311.93666999999999</v>
      </c>
      <c r="D153" s="5">
        <v>121.18966</v>
      </c>
      <c r="E153" s="6">
        <f t="shared" si="8"/>
        <v>-0.61149274306223755</v>
      </c>
      <c r="F153" s="5">
        <v>11478.437400000001</v>
      </c>
      <c r="G153" s="5">
        <v>12827.23374</v>
      </c>
      <c r="H153" s="6">
        <f t="shared" si="9"/>
        <v>0.1175069648417475</v>
      </c>
      <c r="I153" s="5">
        <v>12497.089449999999</v>
      </c>
      <c r="J153" s="6">
        <f t="shared" si="10"/>
        <v>2.6417694401635217E-2</v>
      </c>
      <c r="K153" s="5">
        <v>72593.315019999995</v>
      </c>
      <c r="L153" s="5">
        <v>71752.602910000001</v>
      </c>
      <c r="M153" s="6">
        <f t="shared" si="11"/>
        <v>-1.1581122996909166E-2</v>
      </c>
    </row>
    <row r="154" spans="1:13" x14ac:dyDescent="0.2">
      <c r="A154" s="1" t="s">
        <v>20</v>
      </c>
      <c r="B154" s="1" t="s">
        <v>41</v>
      </c>
      <c r="C154" s="5">
        <v>798.56267000000003</v>
      </c>
      <c r="D154" s="5">
        <v>1350.0232599999999</v>
      </c>
      <c r="E154" s="6">
        <f t="shared" si="8"/>
        <v>0.69056645234869274</v>
      </c>
      <c r="F154" s="5">
        <v>14078.85485</v>
      </c>
      <c r="G154" s="5">
        <v>15769.809939999999</v>
      </c>
      <c r="H154" s="6">
        <f t="shared" si="9"/>
        <v>0.12010601061065707</v>
      </c>
      <c r="I154" s="5">
        <v>14954.850920000001</v>
      </c>
      <c r="J154" s="6">
        <f t="shared" si="10"/>
        <v>5.4494626817717551E-2</v>
      </c>
      <c r="K154" s="5">
        <v>85560.62732</v>
      </c>
      <c r="L154" s="5">
        <v>96321.275139999998</v>
      </c>
      <c r="M154" s="6">
        <f t="shared" si="11"/>
        <v>0.12576635021333771</v>
      </c>
    </row>
    <row r="155" spans="1:13" x14ac:dyDescent="0.2">
      <c r="A155" s="1" t="s">
        <v>21</v>
      </c>
      <c r="B155" s="1" t="s">
        <v>41</v>
      </c>
      <c r="C155" s="5">
        <v>1307.1373900000001</v>
      </c>
      <c r="D155" s="5">
        <v>5652.8588600000003</v>
      </c>
      <c r="E155" s="6">
        <f t="shared" si="8"/>
        <v>3.3246095653342147</v>
      </c>
      <c r="F155" s="5">
        <v>105142.64982999999</v>
      </c>
      <c r="G155" s="5">
        <v>97859.472899999993</v>
      </c>
      <c r="H155" s="6">
        <f t="shared" si="9"/>
        <v>-6.9269482382038228E-2</v>
      </c>
      <c r="I155" s="5">
        <v>74713.946370000005</v>
      </c>
      <c r="J155" s="6">
        <f t="shared" si="10"/>
        <v>0.309788568995917</v>
      </c>
      <c r="K155" s="5">
        <v>557128.44613000005</v>
      </c>
      <c r="L155" s="5">
        <v>449367.47659999999</v>
      </c>
      <c r="M155" s="6">
        <f t="shared" si="11"/>
        <v>-0.19342212783882007</v>
      </c>
    </row>
    <row r="156" spans="1:13" x14ac:dyDescent="0.2">
      <c r="A156" s="1" t="s">
        <v>22</v>
      </c>
      <c r="B156" s="1" t="s">
        <v>41</v>
      </c>
      <c r="C156" s="5">
        <v>2.0623200000000002</v>
      </c>
      <c r="D156" s="5">
        <v>0</v>
      </c>
      <c r="E156" s="6">
        <f t="shared" si="8"/>
        <v>-1</v>
      </c>
      <c r="F156" s="5">
        <v>220.38677000000001</v>
      </c>
      <c r="G156" s="5">
        <v>97.095410000000001</v>
      </c>
      <c r="H156" s="6">
        <f t="shared" si="9"/>
        <v>-0.55943176625348245</v>
      </c>
      <c r="I156" s="5">
        <v>105.15799</v>
      </c>
      <c r="J156" s="6">
        <f t="shared" si="10"/>
        <v>-7.6671111724368246E-2</v>
      </c>
      <c r="K156" s="5">
        <v>1050.8899200000001</v>
      </c>
      <c r="L156" s="5">
        <v>672.93483000000003</v>
      </c>
      <c r="M156" s="6">
        <f t="shared" si="11"/>
        <v>-0.35965240774219243</v>
      </c>
    </row>
    <row r="157" spans="1:13" x14ac:dyDescent="0.2">
      <c r="A157" s="1" t="s">
        <v>23</v>
      </c>
      <c r="B157" s="1" t="s">
        <v>41</v>
      </c>
      <c r="C157" s="5">
        <v>613.04645000000005</v>
      </c>
      <c r="D157" s="5">
        <v>2471.0153300000002</v>
      </c>
      <c r="E157" s="6">
        <f t="shared" si="8"/>
        <v>3.0307146872802218</v>
      </c>
      <c r="F157" s="5">
        <v>59390.150269999998</v>
      </c>
      <c r="G157" s="5">
        <v>49558.985410000001</v>
      </c>
      <c r="H157" s="6">
        <f t="shared" si="9"/>
        <v>-0.16553527504654342</v>
      </c>
      <c r="I157" s="5">
        <v>38231.554759999999</v>
      </c>
      <c r="J157" s="6">
        <f t="shared" si="10"/>
        <v>0.29628485477790178</v>
      </c>
      <c r="K157" s="5">
        <v>325758.28016999998</v>
      </c>
      <c r="L157" s="5">
        <v>274232.99877000001</v>
      </c>
      <c r="M157" s="6">
        <f t="shared" si="11"/>
        <v>-0.1581702892497806</v>
      </c>
    </row>
    <row r="158" spans="1:13" x14ac:dyDescent="0.2">
      <c r="A158" s="1" t="s">
        <v>24</v>
      </c>
      <c r="B158" s="1" t="s">
        <v>41</v>
      </c>
      <c r="C158" s="5">
        <v>2551.6120299999998</v>
      </c>
      <c r="D158" s="5">
        <v>4559.7909399999999</v>
      </c>
      <c r="E158" s="6">
        <f t="shared" si="8"/>
        <v>0.78702360954145534</v>
      </c>
      <c r="F158" s="5">
        <v>79442.807000000001</v>
      </c>
      <c r="G158" s="5">
        <v>75966.103010000006</v>
      </c>
      <c r="H158" s="6">
        <f t="shared" si="9"/>
        <v>-4.3763609586453756E-2</v>
      </c>
      <c r="I158" s="5">
        <v>90337.284539999993</v>
      </c>
      <c r="J158" s="6">
        <f t="shared" si="10"/>
        <v>-0.15908361207865007</v>
      </c>
      <c r="K158" s="5">
        <v>508315.99349999998</v>
      </c>
      <c r="L158" s="5">
        <v>495679.47635999997</v>
      </c>
      <c r="M158" s="6">
        <f t="shared" si="11"/>
        <v>-2.4859570231090977E-2</v>
      </c>
    </row>
    <row r="159" spans="1:13" x14ac:dyDescent="0.2">
      <c r="A159" s="1" t="s">
        <v>25</v>
      </c>
      <c r="B159" s="1" t="s">
        <v>41</v>
      </c>
      <c r="C159" s="5">
        <v>369.83661000000001</v>
      </c>
      <c r="D159" s="5">
        <v>435.88116000000002</v>
      </c>
      <c r="E159" s="6">
        <f t="shared" si="8"/>
        <v>0.17857764270551812</v>
      </c>
      <c r="F159" s="5">
        <v>7914.5005300000003</v>
      </c>
      <c r="G159" s="5">
        <v>7090.9074899999996</v>
      </c>
      <c r="H159" s="6">
        <f t="shared" si="9"/>
        <v>-0.10406127801472276</v>
      </c>
      <c r="I159" s="5">
        <v>4564.9742200000001</v>
      </c>
      <c r="J159" s="6">
        <f t="shared" si="10"/>
        <v>0.55332914234946107</v>
      </c>
      <c r="K159" s="5">
        <v>39763.804190000003</v>
      </c>
      <c r="L159" s="5">
        <v>31725.652829999999</v>
      </c>
      <c r="M159" s="6">
        <f t="shared" si="11"/>
        <v>-0.20214744347879765</v>
      </c>
    </row>
    <row r="160" spans="1:13" x14ac:dyDescent="0.2">
      <c r="A160" s="1" t="s">
        <v>26</v>
      </c>
      <c r="B160" s="1" t="s">
        <v>41</v>
      </c>
      <c r="C160" s="5">
        <v>602.19730000000004</v>
      </c>
      <c r="D160" s="5">
        <v>1285.8505700000001</v>
      </c>
      <c r="E160" s="6">
        <f t="shared" si="8"/>
        <v>1.1352645885326953</v>
      </c>
      <c r="F160" s="5">
        <v>11237.3658</v>
      </c>
      <c r="G160" s="5">
        <v>11912.56034</v>
      </c>
      <c r="H160" s="6">
        <f t="shared" si="9"/>
        <v>6.0084770044595448E-2</v>
      </c>
      <c r="I160" s="5">
        <v>14171.62096</v>
      </c>
      <c r="J160" s="6">
        <f t="shared" si="10"/>
        <v>-0.15940735547304674</v>
      </c>
      <c r="K160" s="5">
        <v>75754.114860000001</v>
      </c>
      <c r="L160" s="5">
        <v>86913.949970000001</v>
      </c>
      <c r="M160" s="6">
        <f t="shared" si="11"/>
        <v>0.14731655343903527</v>
      </c>
    </row>
    <row r="161" spans="1:13" x14ac:dyDescent="0.2">
      <c r="A161" s="1" t="s">
        <v>27</v>
      </c>
      <c r="B161" s="1" t="s">
        <v>41</v>
      </c>
      <c r="C161" s="5">
        <v>0</v>
      </c>
      <c r="D161" s="5">
        <v>154.465</v>
      </c>
      <c r="E161" s="6" t="str">
        <f t="shared" si="8"/>
        <v/>
      </c>
      <c r="F161" s="5">
        <v>808.11087999999995</v>
      </c>
      <c r="G161" s="5">
        <v>752.92048999999997</v>
      </c>
      <c r="H161" s="6">
        <f t="shared" si="9"/>
        <v>-6.8295566073804159E-2</v>
      </c>
      <c r="I161" s="5">
        <v>947.66799000000003</v>
      </c>
      <c r="J161" s="6">
        <f t="shared" si="10"/>
        <v>-0.20550182348144952</v>
      </c>
      <c r="K161" s="5">
        <v>4299.4631200000003</v>
      </c>
      <c r="L161" s="5">
        <v>3886.5543299999999</v>
      </c>
      <c r="M161" s="6">
        <f t="shared" si="11"/>
        <v>-9.6037290814114606E-2</v>
      </c>
    </row>
    <row r="162" spans="1:13" x14ac:dyDescent="0.2">
      <c r="A162" s="1" t="s">
        <v>28</v>
      </c>
      <c r="B162" s="1" t="s">
        <v>41</v>
      </c>
      <c r="C162" s="5">
        <v>2132.4065900000001</v>
      </c>
      <c r="D162" s="5">
        <v>9638.5576299999993</v>
      </c>
      <c r="E162" s="6">
        <f t="shared" si="8"/>
        <v>3.5200374427655463</v>
      </c>
      <c r="F162" s="5">
        <v>60802.870699999999</v>
      </c>
      <c r="G162" s="5">
        <v>78665.652109999995</v>
      </c>
      <c r="H162" s="6">
        <f t="shared" si="9"/>
        <v>0.29378187582843851</v>
      </c>
      <c r="I162" s="5">
        <v>69573.097030000004</v>
      </c>
      <c r="J162" s="6">
        <f t="shared" si="10"/>
        <v>0.13069067596745443</v>
      </c>
      <c r="K162" s="5">
        <v>410093.92871000001</v>
      </c>
      <c r="L162" s="5">
        <v>490336.68232999998</v>
      </c>
      <c r="M162" s="6">
        <f t="shared" si="11"/>
        <v>0.19566920649718766</v>
      </c>
    </row>
    <row r="163" spans="1:13" x14ac:dyDescent="0.2">
      <c r="A163" s="1" t="s">
        <v>29</v>
      </c>
      <c r="B163" s="1" t="s">
        <v>41</v>
      </c>
      <c r="C163" s="5">
        <v>69.349999999999994</v>
      </c>
      <c r="D163" s="5">
        <v>400.43545999999998</v>
      </c>
      <c r="E163" s="6">
        <f t="shared" si="8"/>
        <v>4.7741234318673396</v>
      </c>
      <c r="F163" s="5">
        <v>3078.20669</v>
      </c>
      <c r="G163" s="5">
        <v>3012.2073099999998</v>
      </c>
      <c r="H163" s="6">
        <f t="shared" si="9"/>
        <v>-2.144085392784334E-2</v>
      </c>
      <c r="I163" s="5">
        <v>2054.0758700000001</v>
      </c>
      <c r="J163" s="6">
        <f t="shared" si="10"/>
        <v>0.46645377319972092</v>
      </c>
      <c r="K163" s="5">
        <v>25948.860420000001</v>
      </c>
      <c r="L163" s="5">
        <v>21821.42268</v>
      </c>
      <c r="M163" s="6">
        <f t="shared" si="11"/>
        <v>-0.15906046250951322</v>
      </c>
    </row>
    <row r="164" spans="1:13" x14ac:dyDescent="0.2">
      <c r="A164" s="1" t="s">
        <v>30</v>
      </c>
      <c r="B164" s="1" t="s">
        <v>41</v>
      </c>
      <c r="C164" s="5">
        <v>0</v>
      </c>
      <c r="D164" s="5">
        <v>0</v>
      </c>
      <c r="E164" s="6" t="str">
        <f t="shared" si="8"/>
        <v/>
      </c>
      <c r="F164" s="5">
        <v>21.651119999999999</v>
      </c>
      <c r="G164" s="5">
        <v>90.229010000000002</v>
      </c>
      <c r="H164" s="6">
        <f t="shared" si="9"/>
        <v>3.1674061203300337</v>
      </c>
      <c r="I164" s="5">
        <v>177.43306000000001</v>
      </c>
      <c r="J164" s="6">
        <f t="shared" si="10"/>
        <v>-0.49147577120069963</v>
      </c>
      <c r="K164" s="5">
        <v>967.64862000000005</v>
      </c>
      <c r="L164" s="5">
        <v>519.29750999999999</v>
      </c>
      <c r="M164" s="6">
        <f t="shared" si="11"/>
        <v>-0.46334082510240138</v>
      </c>
    </row>
    <row r="165" spans="1:13" x14ac:dyDescent="0.2">
      <c r="A165" s="1" t="s">
        <v>31</v>
      </c>
      <c r="B165" s="1" t="s">
        <v>41</v>
      </c>
      <c r="C165" s="5">
        <v>9.7358600000000006</v>
      </c>
      <c r="D165" s="5">
        <v>28.372140000000002</v>
      </c>
      <c r="E165" s="6">
        <f t="shared" si="8"/>
        <v>1.9141893987793579</v>
      </c>
      <c r="F165" s="5">
        <v>1154.8208099999999</v>
      </c>
      <c r="G165" s="5">
        <v>1476.14681</v>
      </c>
      <c r="H165" s="6">
        <f t="shared" si="9"/>
        <v>0.27824749711602448</v>
      </c>
      <c r="I165" s="5">
        <v>776.56813999999997</v>
      </c>
      <c r="J165" s="6">
        <f t="shared" si="10"/>
        <v>0.90085935021748376</v>
      </c>
      <c r="K165" s="5">
        <v>6421.8603899999998</v>
      </c>
      <c r="L165" s="5">
        <v>5407.4095399999997</v>
      </c>
      <c r="M165" s="6">
        <f t="shared" si="11"/>
        <v>-0.15796837495559446</v>
      </c>
    </row>
    <row r="166" spans="1:13" x14ac:dyDescent="0.2">
      <c r="A166" s="1" t="s">
        <v>36</v>
      </c>
      <c r="B166" s="1" t="s">
        <v>41</v>
      </c>
      <c r="C166" s="5">
        <v>0</v>
      </c>
      <c r="D166" s="5">
        <v>0</v>
      </c>
      <c r="E166" s="6" t="str">
        <f t="shared" si="8"/>
        <v/>
      </c>
      <c r="F166" s="5">
        <v>0</v>
      </c>
      <c r="G166" s="5">
        <v>0</v>
      </c>
      <c r="H166" s="6" t="str">
        <f t="shared" si="9"/>
        <v/>
      </c>
      <c r="I166" s="5">
        <v>0</v>
      </c>
      <c r="J166" s="6" t="str">
        <f t="shared" si="10"/>
        <v/>
      </c>
      <c r="K166" s="5">
        <v>0</v>
      </c>
      <c r="L166" s="5">
        <v>0</v>
      </c>
      <c r="M166" s="6" t="str">
        <f t="shared" si="11"/>
        <v/>
      </c>
    </row>
    <row r="167" spans="1:13" x14ac:dyDescent="0.2">
      <c r="A167" s="1" t="s">
        <v>32</v>
      </c>
      <c r="B167" s="1" t="s">
        <v>41</v>
      </c>
      <c r="C167" s="5">
        <v>48.881259999999997</v>
      </c>
      <c r="D167" s="5">
        <v>4.8796900000000001</v>
      </c>
      <c r="E167" s="6">
        <f t="shared" si="8"/>
        <v>-0.90017258147600943</v>
      </c>
      <c r="F167" s="5">
        <v>1347.69382</v>
      </c>
      <c r="G167" s="5">
        <v>262.05421000000001</v>
      </c>
      <c r="H167" s="6">
        <f t="shared" si="9"/>
        <v>-0.80555360118813923</v>
      </c>
      <c r="I167" s="5">
        <v>349.99558000000002</v>
      </c>
      <c r="J167" s="6">
        <f t="shared" si="10"/>
        <v>-0.25126423025113631</v>
      </c>
      <c r="K167" s="5">
        <v>5762.7852899999998</v>
      </c>
      <c r="L167" s="5">
        <v>2547.2282300000002</v>
      </c>
      <c r="M167" s="6">
        <f t="shared" si="11"/>
        <v>-0.55798661553118523</v>
      </c>
    </row>
    <row r="168" spans="1:13" x14ac:dyDescent="0.2">
      <c r="A168" s="1" t="s">
        <v>33</v>
      </c>
      <c r="B168" s="1" t="s">
        <v>41</v>
      </c>
      <c r="C168" s="5">
        <v>8.19</v>
      </c>
      <c r="D168" s="5">
        <v>0</v>
      </c>
      <c r="E168" s="6">
        <f t="shared" si="8"/>
        <v>-1</v>
      </c>
      <c r="F168" s="5">
        <v>160.2337</v>
      </c>
      <c r="G168" s="5">
        <v>103.32048</v>
      </c>
      <c r="H168" s="6">
        <f t="shared" si="9"/>
        <v>-0.35518882731909707</v>
      </c>
      <c r="I168" s="5">
        <v>148.51411999999999</v>
      </c>
      <c r="J168" s="6">
        <f t="shared" si="10"/>
        <v>-0.30430534147190846</v>
      </c>
      <c r="K168" s="5">
        <v>892.20308</v>
      </c>
      <c r="L168" s="5">
        <v>657.77417000000003</v>
      </c>
      <c r="M168" s="6">
        <f t="shared" si="11"/>
        <v>-0.26275285891189704</v>
      </c>
    </row>
    <row r="169" spans="1:13" x14ac:dyDescent="0.2">
      <c r="A169" s="2" t="s">
        <v>34</v>
      </c>
      <c r="B169" s="2" t="s">
        <v>41</v>
      </c>
      <c r="C169" s="7">
        <v>26641.763760000002</v>
      </c>
      <c r="D169" s="7">
        <v>43996.99181</v>
      </c>
      <c r="E169" s="8">
        <f t="shared" si="8"/>
        <v>0.65142939507845843</v>
      </c>
      <c r="F169" s="7">
        <v>568944.52038</v>
      </c>
      <c r="G169" s="7">
        <v>544097.72695000004</v>
      </c>
      <c r="H169" s="8">
        <f t="shared" si="9"/>
        <v>-4.3671733429130666E-2</v>
      </c>
      <c r="I169" s="7">
        <v>485843.62031999999</v>
      </c>
      <c r="J169" s="8">
        <f t="shared" si="10"/>
        <v>0.11990299798859372</v>
      </c>
      <c r="K169" s="7">
        <v>3335384.9912800002</v>
      </c>
      <c r="L169" s="7">
        <v>3234042.0011300002</v>
      </c>
      <c r="M169" s="8">
        <f t="shared" si="11"/>
        <v>-3.0384195652061186E-2</v>
      </c>
    </row>
    <row r="170" spans="1:13" x14ac:dyDescent="0.2">
      <c r="A170" s="1" t="s">
        <v>8</v>
      </c>
      <c r="B170" s="1" t="s">
        <v>42</v>
      </c>
      <c r="C170" s="5">
        <v>17.351299999999998</v>
      </c>
      <c r="D170" s="5">
        <v>360.61162999999999</v>
      </c>
      <c r="E170" s="6">
        <f t="shared" si="8"/>
        <v>19.782974762697897</v>
      </c>
      <c r="F170" s="5">
        <v>1211.11034</v>
      </c>
      <c r="G170" s="5">
        <v>1259.93391</v>
      </c>
      <c r="H170" s="6">
        <f t="shared" si="9"/>
        <v>4.0313065116758917E-2</v>
      </c>
      <c r="I170" s="5">
        <v>691.00337000000002</v>
      </c>
      <c r="J170" s="6">
        <f t="shared" si="10"/>
        <v>0.82333974724320069</v>
      </c>
      <c r="K170" s="5">
        <v>5316.2534100000003</v>
      </c>
      <c r="L170" s="5">
        <v>5013.9470300000003</v>
      </c>
      <c r="M170" s="6">
        <f t="shared" si="11"/>
        <v>-5.6864554167292747E-2</v>
      </c>
    </row>
    <row r="171" spans="1:13" x14ac:dyDescent="0.2">
      <c r="A171" s="1" t="s">
        <v>10</v>
      </c>
      <c r="B171" s="1" t="s">
        <v>42</v>
      </c>
      <c r="C171" s="5">
        <v>36.664050000000003</v>
      </c>
      <c r="D171" s="5">
        <v>28.192489999999999</v>
      </c>
      <c r="E171" s="6">
        <f t="shared" si="8"/>
        <v>-0.23105903466747413</v>
      </c>
      <c r="F171" s="5">
        <v>913.89198999999996</v>
      </c>
      <c r="G171" s="5">
        <v>1895.9546399999999</v>
      </c>
      <c r="H171" s="6">
        <f t="shared" si="9"/>
        <v>1.0745937821383027</v>
      </c>
      <c r="I171" s="5">
        <v>1024.4933000000001</v>
      </c>
      <c r="J171" s="6">
        <f t="shared" si="10"/>
        <v>0.85062668540633668</v>
      </c>
      <c r="K171" s="5">
        <v>23609.810399999998</v>
      </c>
      <c r="L171" s="5">
        <v>5814.4643500000002</v>
      </c>
      <c r="M171" s="6">
        <f t="shared" si="11"/>
        <v>-0.75372676648008996</v>
      </c>
    </row>
    <row r="172" spans="1:13" x14ac:dyDescent="0.2">
      <c r="A172" s="1" t="s">
        <v>11</v>
      </c>
      <c r="B172" s="1" t="s">
        <v>42</v>
      </c>
      <c r="C172" s="5">
        <v>55.433680000000003</v>
      </c>
      <c r="D172" s="5">
        <v>266.24135000000001</v>
      </c>
      <c r="E172" s="6">
        <f t="shared" si="8"/>
        <v>3.8028806674931195</v>
      </c>
      <c r="F172" s="5">
        <v>2551.80053</v>
      </c>
      <c r="G172" s="5">
        <v>2464.2674000000002</v>
      </c>
      <c r="H172" s="6">
        <f t="shared" si="9"/>
        <v>-3.4302496990232911E-2</v>
      </c>
      <c r="I172" s="5">
        <v>2414.7024700000002</v>
      </c>
      <c r="J172" s="6">
        <f t="shared" si="10"/>
        <v>2.0526309396619036E-2</v>
      </c>
      <c r="K172" s="5">
        <v>10392.81423</v>
      </c>
      <c r="L172" s="5">
        <v>13250.820530000001</v>
      </c>
      <c r="M172" s="6">
        <f t="shared" si="11"/>
        <v>0.27499830524729796</v>
      </c>
    </row>
    <row r="173" spans="1:13" x14ac:dyDescent="0.2">
      <c r="A173" s="1" t="s">
        <v>12</v>
      </c>
      <c r="B173" s="1" t="s">
        <v>42</v>
      </c>
      <c r="C173" s="5">
        <v>462.41942999999998</v>
      </c>
      <c r="D173" s="5">
        <v>0</v>
      </c>
      <c r="E173" s="6">
        <f t="shared" si="8"/>
        <v>-1</v>
      </c>
      <c r="F173" s="5">
        <v>1809.98739</v>
      </c>
      <c r="G173" s="5">
        <v>1873.1860899999999</v>
      </c>
      <c r="H173" s="6">
        <f t="shared" si="9"/>
        <v>3.4916652098885503E-2</v>
      </c>
      <c r="I173" s="5">
        <v>819.58870999999999</v>
      </c>
      <c r="J173" s="6">
        <f t="shared" si="10"/>
        <v>1.2855196358183116</v>
      </c>
      <c r="K173" s="5">
        <v>16931.69686</v>
      </c>
      <c r="L173" s="5">
        <v>11093.00705</v>
      </c>
      <c r="M173" s="6">
        <f t="shared" si="11"/>
        <v>-0.34483784220077274</v>
      </c>
    </row>
    <row r="174" spans="1:13" x14ac:dyDescent="0.2">
      <c r="A174" s="1" t="s">
        <v>13</v>
      </c>
      <c r="B174" s="1" t="s">
        <v>42</v>
      </c>
      <c r="C174" s="5">
        <v>0</v>
      </c>
      <c r="D174" s="5">
        <v>4.3198800000000004</v>
      </c>
      <c r="E174" s="6" t="str">
        <f t="shared" si="8"/>
        <v/>
      </c>
      <c r="F174" s="5">
        <v>134.84903</v>
      </c>
      <c r="G174" s="5">
        <v>49.52749</v>
      </c>
      <c r="H174" s="6">
        <f t="shared" si="9"/>
        <v>-0.63271897469340344</v>
      </c>
      <c r="I174" s="5">
        <v>436.70837</v>
      </c>
      <c r="J174" s="6">
        <f t="shared" si="10"/>
        <v>-0.88658909834954613</v>
      </c>
      <c r="K174" s="5">
        <v>1659.5763199999999</v>
      </c>
      <c r="L174" s="5">
        <v>1611.7451799999999</v>
      </c>
      <c r="M174" s="6">
        <f t="shared" si="11"/>
        <v>-2.8821295787107903E-2</v>
      </c>
    </row>
    <row r="175" spans="1:13" x14ac:dyDescent="0.2">
      <c r="A175" s="1" t="s">
        <v>14</v>
      </c>
      <c r="B175" s="1" t="s">
        <v>42</v>
      </c>
      <c r="C175" s="5">
        <v>25.206320000000002</v>
      </c>
      <c r="D175" s="5">
        <v>30.999960000000002</v>
      </c>
      <c r="E175" s="6">
        <f t="shared" si="8"/>
        <v>0.2298487046105897</v>
      </c>
      <c r="F175" s="5">
        <v>525.53536999999994</v>
      </c>
      <c r="G175" s="5">
        <v>907.95029</v>
      </c>
      <c r="H175" s="6">
        <f t="shared" si="9"/>
        <v>0.727667330935309</v>
      </c>
      <c r="I175" s="5">
        <v>548.86542999999995</v>
      </c>
      <c r="J175" s="6">
        <f t="shared" si="10"/>
        <v>0.6542311473324165</v>
      </c>
      <c r="K175" s="5">
        <v>3884.3836700000002</v>
      </c>
      <c r="L175" s="5">
        <v>4028.2044700000001</v>
      </c>
      <c r="M175" s="6">
        <f t="shared" si="11"/>
        <v>3.7025384776164572E-2</v>
      </c>
    </row>
    <row r="176" spans="1:13" x14ac:dyDescent="0.2">
      <c r="A176" s="1" t="s">
        <v>15</v>
      </c>
      <c r="B176" s="1" t="s">
        <v>42</v>
      </c>
      <c r="C176" s="5">
        <v>0</v>
      </c>
      <c r="D176" s="5">
        <v>0</v>
      </c>
      <c r="E176" s="6" t="str">
        <f t="shared" si="8"/>
        <v/>
      </c>
      <c r="F176" s="5">
        <v>0</v>
      </c>
      <c r="G176" s="5">
        <v>0</v>
      </c>
      <c r="H176" s="6" t="str">
        <f t="shared" si="9"/>
        <v/>
      </c>
      <c r="I176" s="5">
        <v>15.50657</v>
      </c>
      <c r="J176" s="6">
        <f t="shared" si="10"/>
        <v>-1</v>
      </c>
      <c r="K176" s="5">
        <v>12.583</v>
      </c>
      <c r="L176" s="5">
        <v>80.478790000000004</v>
      </c>
      <c r="M176" s="6">
        <f t="shared" si="11"/>
        <v>5.3958348565524918</v>
      </c>
    </row>
    <row r="177" spans="1:13" x14ac:dyDescent="0.2">
      <c r="A177" s="1" t="s">
        <v>16</v>
      </c>
      <c r="B177" s="1" t="s">
        <v>42</v>
      </c>
      <c r="C177" s="5">
        <v>12.988770000000001</v>
      </c>
      <c r="D177" s="5">
        <v>0</v>
      </c>
      <c r="E177" s="6">
        <f t="shared" si="8"/>
        <v>-1</v>
      </c>
      <c r="F177" s="5">
        <v>52.166820000000001</v>
      </c>
      <c r="G177" s="5">
        <v>17.609919999999999</v>
      </c>
      <c r="H177" s="6">
        <f t="shared" si="9"/>
        <v>-0.66243064077894731</v>
      </c>
      <c r="I177" s="5">
        <v>90.540639999999996</v>
      </c>
      <c r="J177" s="6">
        <f t="shared" si="10"/>
        <v>-0.80550258977625955</v>
      </c>
      <c r="K177" s="5">
        <v>262.60336999999998</v>
      </c>
      <c r="L177" s="5">
        <v>371.74513999999999</v>
      </c>
      <c r="M177" s="6">
        <f t="shared" si="11"/>
        <v>0.41561450639418696</v>
      </c>
    </row>
    <row r="178" spans="1:13" x14ac:dyDescent="0.2">
      <c r="A178" s="1" t="s">
        <v>17</v>
      </c>
      <c r="B178" s="1" t="s">
        <v>42</v>
      </c>
      <c r="C178" s="5">
        <v>0</v>
      </c>
      <c r="D178" s="5">
        <v>2.2827600000000001</v>
      </c>
      <c r="E178" s="6" t="str">
        <f t="shared" si="8"/>
        <v/>
      </c>
      <c r="F178" s="5">
        <v>202.42329000000001</v>
      </c>
      <c r="G178" s="5">
        <v>17.24287</v>
      </c>
      <c r="H178" s="6">
        <f t="shared" si="9"/>
        <v>-0.91481775639552154</v>
      </c>
      <c r="I178" s="5">
        <v>5.0199999999999996</v>
      </c>
      <c r="J178" s="6">
        <f t="shared" si="10"/>
        <v>2.4348346613545822</v>
      </c>
      <c r="K178" s="5">
        <v>296.16548999999998</v>
      </c>
      <c r="L178" s="5">
        <v>328.76197000000002</v>
      </c>
      <c r="M178" s="6">
        <f t="shared" si="11"/>
        <v>0.1100617090802849</v>
      </c>
    </row>
    <row r="179" spans="1:13" x14ac:dyDescent="0.2">
      <c r="A179" s="1" t="s">
        <v>18</v>
      </c>
      <c r="B179" s="1" t="s">
        <v>42</v>
      </c>
      <c r="C179" s="5">
        <v>54.145719999999997</v>
      </c>
      <c r="D179" s="5">
        <v>190.28222</v>
      </c>
      <c r="E179" s="6">
        <f t="shared" si="8"/>
        <v>2.5142615150375689</v>
      </c>
      <c r="F179" s="5">
        <v>1541.3666700000001</v>
      </c>
      <c r="G179" s="5">
        <v>2207.2002200000002</v>
      </c>
      <c r="H179" s="6">
        <f t="shared" si="9"/>
        <v>0.43197609171087104</v>
      </c>
      <c r="I179" s="5">
        <v>1616.9158199999999</v>
      </c>
      <c r="J179" s="6">
        <f t="shared" si="10"/>
        <v>0.36506810849311888</v>
      </c>
      <c r="K179" s="5">
        <v>8034.0518400000001</v>
      </c>
      <c r="L179" s="5">
        <v>9006.9668399999991</v>
      </c>
      <c r="M179" s="6">
        <f t="shared" si="11"/>
        <v>0.12109891986955357</v>
      </c>
    </row>
    <row r="180" spans="1:13" x14ac:dyDescent="0.2">
      <c r="A180" s="1" t="s">
        <v>19</v>
      </c>
      <c r="B180" s="1" t="s">
        <v>42</v>
      </c>
      <c r="C180" s="5">
        <v>707.62685999999997</v>
      </c>
      <c r="D180" s="5">
        <v>123.13639999999999</v>
      </c>
      <c r="E180" s="6">
        <f t="shared" si="8"/>
        <v>-0.82598682022895509</v>
      </c>
      <c r="F180" s="5">
        <v>2402.0997200000002</v>
      </c>
      <c r="G180" s="5">
        <v>3149.8967499999999</v>
      </c>
      <c r="H180" s="6">
        <f t="shared" si="9"/>
        <v>0.3113097361336854</v>
      </c>
      <c r="I180" s="5">
        <v>2068.5891200000001</v>
      </c>
      <c r="J180" s="6">
        <f t="shared" si="10"/>
        <v>0.52272711847193687</v>
      </c>
      <c r="K180" s="5">
        <v>14109.357529999999</v>
      </c>
      <c r="L180" s="5">
        <v>13568.963739999999</v>
      </c>
      <c r="M180" s="6">
        <f t="shared" si="11"/>
        <v>-3.8300382483822393E-2</v>
      </c>
    </row>
    <row r="181" spans="1:13" x14ac:dyDescent="0.2">
      <c r="A181" s="1" t="s">
        <v>20</v>
      </c>
      <c r="B181" s="1" t="s">
        <v>42</v>
      </c>
      <c r="C181" s="5">
        <v>33.731340000000003</v>
      </c>
      <c r="D181" s="5">
        <v>85.989599999999996</v>
      </c>
      <c r="E181" s="6">
        <f t="shared" si="8"/>
        <v>1.5492494516968489</v>
      </c>
      <c r="F181" s="5">
        <v>2225.8742499999998</v>
      </c>
      <c r="G181" s="5">
        <v>2090.8986799999998</v>
      </c>
      <c r="H181" s="6">
        <f t="shared" si="9"/>
        <v>-6.0639351032521271E-2</v>
      </c>
      <c r="I181" s="5">
        <v>1699.7149099999999</v>
      </c>
      <c r="J181" s="6">
        <f t="shared" si="10"/>
        <v>0.23014669560085221</v>
      </c>
      <c r="K181" s="5">
        <v>12141.830599999999</v>
      </c>
      <c r="L181" s="5">
        <v>10589.72681</v>
      </c>
      <c r="M181" s="6">
        <f t="shared" si="11"/>
        <v>-0.12783111881004161</v>
      </c>
    </row>
    <row r="182" spans="1:13" x14ac:dyDescent="0.2">
      <c r="A182" s="1" t="s">
        <v>21</v>
      </c>
      <c r="B182" s="1" t="s">
        <v>42</v>
      </c>
      <c r="C182" s="5">
        <v>268.74901</v>
      </c>
      <c r="D182" s="5">
        <v>824.66272000000004</v>
      </c>
      <c r="E182" s="6">
        <f t="shared" si="8"/>
        <v>2.0685237500967912</v>
      </c>
      <c r="F182" s="5">
        <v>7904.51091</v>
      </c>
      <c r="G182" s="5">
        <v>9563.7882200000004</v>
      </c>
      <c r="H182" s="6">
        <f t="shared" si="9"/>
        <v>0.20991524066351119</v>
      </c>
      <c r="I182" s="5">
        <v>8426.2038599999996</v>
      </c>
      <c r="J182" s="6">
        <f t="shared" si="10"/>
        <v>0.13500555871906017</v>
      </c>
      <c r="K182" s="5">
        <v>50333.541550000002</v>
      </c>
      <c r="L182" s="5">
        <v>49682.633759999997</v>
      </c>
      <c r="M182" s="6">
        <f t="shared" si="11"/>
        <v>-1.2931889351624704E-2</v>
      </c>
    </row>
    <row r="183" spans="1:13" x14ac:dyDescent="0.2">
      <c r="A183" s="1" t="s">
        <v>22</v>
      </c>
      <c r="B183" s="1" t="s">
        <v>42</v>
      </c>
      <c r="C183" s="5">
        <v>0</v>
      </c>
      <c r="D183" s="5">
        <v>19.935590000000001</v>
      </c>
      <c r="E183" s="6" t="str">
        <f t="shared" si="8"/>
        <v/>
      </c>
      <c r="F183" s="5">
        <v>139.08604</v>
      </c>
      <c r="G183" s="5">
        <v>182.67693</v>
      </c>
      <c r="H183" s="6">
        <f t="shared" si="9"/>
        <v>0.31340952693742663</v>
      </c>
      <c r="I183" s="5">
        <v>120.73753000000001</v>
      </c>
      <c r="J183" s="6">
        <f t="shared" si="10"/>
        <v>0.51300867261405791</v>
      </c>
      <c r="K183" s="5">
        <v>1036.4473700000001</v>
      </c>
      <c r="L183" s="5">
        <v>744.91321000000005</v>
      </c>
      <c r="M183" s="6">
        <f t="shared" si="11"/>
        <v>-0.28128216486284296</v>
      </c>
    </row>
    <row r="184" spans="1:13" x14ac:dyDescent="0.2">
      <c r="A184" s="1" t="s">
        <v>23</v>
      </c>
      <c r="B184" s="1" t="s">
        <v>42</v>
      </c>
      <c r="C184" s="5">
        <v>726.49749999999995</v>
      </c>
      <c r="D184" s="5">
        <v>1581.20514</v>
      </c>
      <c r="E184" s="6">
        <f t="shared" si="8"/>
        <v>1.1764770560118927</v>
      </c>
      <c r="F184" s="5">
        <v>18277.75476</v>
      </c>
      <c r="G184" s="5">
        <v>20517.84188</v>
      </c>
      <c r="H184" s="6">
        <f t="shared" si="9"/>
        <v>0.12255811227439839</v>
      </c>
      <c r="I184" s="5">
        <v>17947.51672</v>
      </c>
      <c r="J184" s="6">
        <f t="shared" si="10"/>
        <v>0.14321341498658313</v>
      </c>
      <c r="K184" s="5">
        <v>87829.945129999993</v>
      </c>
      <c r="L184" s="5">
        <v>99947.083610000001</v>
      </c>
      <c r="M184" s="6">
        <f t="shared" si="11"/>
        <v>0.13796135773585005</v>
      </c>
    </row>
    <row r="185" spans="1:13" x14ac:dyDescent="0.2">
      <c r="A185" s="1" t="s">
        <v>24</v>
      </c>
      <c r="B185" s="1" t="s">
        <v>42</v>
      </c>
      <c r="C185" s="5">
        <v>31.368040000000001</v>
      </c>
      <c r="D185" s="5">
        <v>111.86978000000001</v>
      </c>
      <c r="E185" s="6">
        <f t="shared" si="8"/>
        <v>2.5663618128515524</v>
      </c>
      <c r="F185" s="5">
        <v>2904.4896100000001</v>
      </c>
      <c r="G185" s="5">
        <v>3246.9581600000001</v>
      </c>
      <c r="H185" s="6">
        <f t="shared" si="9"/>
        <v>0.11791006200225307</v>
      </c>
      <c r="I185" s="5">
        <v>1315.98479</v>
      </c>
      <c r="J185" s="6">
        <f t="shared" si="10"/>
        <v>1.4673219513426141</v>
      </c>
      <c r="K185" s="5">
        <v>13306.87074</v>
      </c>
      <c r="L185" s="5">
        <v>9664.1086500000001</v>
      </c>
      <c r="M185" s="6">
        <f t="shared" si="11"/>
        <v>-0.27375046779781076</v>
      </c>
    </row>
    <row r="186" spans="1:13" x14ac:dyDescent="0.2">
      <c r="A186" s="1" t="s">
        <v>25</v>
      </c>
      <c r="B186" s="1" t="s">
        <v>42</v>
      </c>
      <c r="C186" s="5">
        <v>10.073600000000001</v>
      </c>
      <c r="D186" s="5">
        <v>65.284729999999996</v>
      </c>
      <c r="E186" s="6">
        <f t="shared" si="8"/>
        <v>5.4807744996823375</v>
      </c>
      <c r="F186" s="5">
        <v>504.05579</v>
      </c>
      <c r="G186" s="5">
        <v>625.72911999999997</v>
      </c>
      <c r="H186" s="6">
        <f t="shared" si="9"/>
        <v>0.24138861692274172</v>
      </c>
      <c r="I186" s="5">
        <v>452.69443000000001</v>
      </c>
      <c r="J186" s="6">
        <f t="shared" si="10"/>
        <v>0.38223286732288697</v>
      </c>
      <c r="K186" s="5">
        <v>5080.9605300000003</v>
      </c>
      <c r="L186" s="5">
        <v>3291.0039200000001</v>
      </c>
      <c r="M186" s="6">
        <f t="shared" si="11"/>
        <v>-0.35228705270024996</v>
      </c>
    </row>
    <row r="187" spans="1:13" x14ac:dyDescent="0.2">
      <c r="A187" s="1" t="s">
        <v>26</v>
      </c>
      <c r="B187" s="1" t="s">
        <v>42</v>
      </c>
      <c r="C187" s="5">
        <v>210.10263</v>
      </c>
      <c r="D187" s="5">
        <v>549.26441999999997</v>
      </c>
      <c r="E187" s="6">
        <f t="shared" si="8"/>
        <v>1.6142672274021508</v>
      </c>
      <c r="F187" s="5">
        <v>9834.3114399999995</v>
      </c>
      <c r="G187" s="5">
        <v>11685.224819999999</v>
      </c>
      <c r="H187" s="6">
        <f t="shared" si="9"/>
        <v>0.18820975838446707</v>
      </c>
      <c r="I187" s="5">
        <v>11112.051079999999</v>
      </c>
      <c r="J187" s="6">
        <f t="shared" si="10"/>
        <v>5.1581272968734382E-2</v>
      </c>
      <c r="K187" s="5">
        <v>43029.523450000001</v>
      </c>
      <c r="L187" s="5">
        <v>54453.630219999999</v>
      </c>
      <c r="M187" s="6">
        <f t="shared" si="11"/>
        <v>0.26549461518612283</v>
      </c>
    </row>
    <row r="188" spans="1:13" x14ac:dyDescent="0.2">
      <c r="A188" s="1" t="s">
        <v>27</v>
      </c>
      <c r="B188" s="1" t="s">
        <v>42</v>
      </c>
      <c r="C188" s="5">
        <v>0</v>
      </c>
      <c r="D188" s="5">
        <v>0</v>
      </c>
      <c r="E188" s="6" t="str">
        <f t="shared" si="8"/>
        <v/>
      </c>
      <c r="F188" s="5">
        <v>9.357E-2</v>
      </c>
      <c r="G188" s="5">
        <v>0.75851000000000002</v>
      </c>
      <c r="H188" s="6">
        <f t="shared" si="9"/>
        <v>7.1063375013358989</v>
      </c>
      <c r="I188" s="5">
        <v>1.8958299999999999</v>
      </c>
      <c r="J188" s="6">
        <f t="shared" si="10"/>
        <v>-0.599906109725028</v>
      </c>
      <c r="K188" s="5">
        <v>471.05563999999998</v>
      </c>
      <c r="L188" s="5">
        <v>136.55904000000001</v>
      </c>
      <c r="M188" s="6">
        <f t="shared" si="11"/>
        <v>-0.71009997884750931</v>
      </c>
    </row>
    <row r="189" spans="1:13" x14ac:dyDescent="0.2">
      <c r="A189" s="1" t="s">
        <v>28</v>
      </c>
      <c r="B189" s="1" t="s">
        <v>42</v>
      </c>
      <c r="C189" s="5">
        <v>38.512349999999998</v>
      </c>
      <c r="D189" s="5">
        <v>2.6020000000000001E-2</v>
      </c>
      <c r="E189" s="6">
        <f t="shared" si="8"/>
        <v>-0.99932437257139595</v>
      </c>
      <c r="F189" s="5">
        <v>715.74991</v>
      </c>
      <c r="G189" s="5">
        <v>1550.3514299999999</v>
      </c>
      <c r="H189" s="6">
        <f t="shared" si="9"/>
        <v>1.1660518685919219</v>
      </c>
      <c r="I189" s="5">
        <v>865.74600999999996</v>
      </c>
      <c r="J189" s="6">
        <f t="shared" si="10"/>
        <v>0.79076936202108516</v>
      </c>
      <c r="K189" s="5">
        <v>1652.4171799999999</v>
      </c>
      <c r="L189" s="5">
        <v>5784.8642900000004</v>
      </c>
      <c r="M189" s="6">
        <f t="shared" si="11"/>
        <v>2.5008497611965042</v>
      </c>
    </row>
    <row r="190" spans="1:13" x14ac:dyDescent="0.2">
      <c r="A190" s="1" t="s">
        <v>29</v>
      </c>
      <c r="B190" s="1" t="s">
        <v>42</v>
      </c>
      <c r="C190" s="5">
        <v>0</v>
      </c>
      <c r="D190" s="5">
        <v>0</v>
      </c>
      <c r="E190" s="6" t="str">
        <f t="shared" ref="E190:E251" si="12">IF(C190=0,"",(D190/C190-1))</f>
        <v/>
      </c>
      <c r="F190" s="5">
        <v>693.15578000000005</v>
      </c>
      <c r="G190" s="5">
        <v>1863.12988</v>
      </c>
      <c r="H190" s="6">
        <f t="shared" ref="H190:H251" si="13">IF(F190=0,"",(G190/F190-1))</f>
        <v>1.6878948913907923</v>
      </c>
      <c r="I190" s="5">
        <v>1563.0711899999999</v>
      </c>
      <c r="J190" s="6">
        <f t="shared" ref="J190:J251" si="14">IF(I190=0,"",(G190/I190-1))</f>
        <v>0.19196738569533744</v>
      </c>
      <c r="K190" s="5">
        <v>3598.8778000000002</v>
      </c>
      <c r="L190" s="5">
        <v>10348.43777</v>
      </c>
      <c r="M190" s="6">
        <f t="shared" ref="M190:M251" si="15">IF(K190=0,"",(L190/K190-1))</f>
        <v>1.8754623927492062</v>
      </c>
    </row>
    <row r="191" spans="1:13" x14ac:dyDescent="0.2">
      <c r="A191" s="1" t="s">
        <v>30</v>
      </c>
      <c r="B191" s="1" t="s">
        <v>42</v>
      </c>
      <c r="C191" s="5">
        <v>12.337479999999999</v>
      </c>
      <c r="D191" s="5">
        <v>18.891559999999998</v>
      </c>
      <c r="E191" s="6">
        <f t="shared" si="12"/>
        <v>0.531233282647672</v>
      </c>
      <c r="F191" s="5">
        <v>712.78003999999999</v>
      </c>
      <c r="G191" s="5">
        <v>1149.4088899999999</v>
      </c>
      <c r="H191" s="6">
        <f t="shared" si="13"/>
        <v>0.61257165674841274</v>
      </c>
      <c r="I191" s="5">
        <v>2982.40137</v>
      </c>
      <c r="J191" s="6">
        <f t="shared" si="14"/>
        <v>-0.61460288291109522</v>
      </c>
      <c r="K191" s="5">
        <v>23694.055260000001</v>
      </c>
      <c r="L191" s="5">
        <v>22896.874609999999</v>
      </c>
      <c r="M191" s="6">
        <f t="shared" si="15"/>
        <v>-3.3644753557479534E-2</v>
      </c>
    </row>
    <row r="192" spans="1:13" x14ac:dyDescent="0.2">
      <c r="A192" s="1" t="s">
        <v>31</v>
      </c>
      <c r="B192" s="1" t="s">
        <v>42</v>
      </c>
      <c r="C192" s="5">
        <v>125.0029</v>
      </c>
      <c r="D192" s="5">
        <v>2.4630299999999998</v>
      </c>
      <c r="E192" s="6">
        <f t="shared" si="12"/>
        <v>-0.9802962171277626</v>
      </c>
      <c r="F192" s="5">
        <v>925.45237999999995</v>
      </c>
      <c r="G192" s="5">
        <v>238.36608000000001</v>
      </c>
      <c r="H192" s="6">
        <f t="shared" si="13"/>
        <v>-0.7424329061642263</v>
      </c>
      <c r="I192" s="5">
        <v>1095.6394</v>
      </c>
      <c r="J192" s="6">
        <f t="shared" si="14"/>
        <v>-0.78244112068258953</v>
      </c>
      <c r="K192" s="5">
        <v>3977.1018899999999</v>
      </c>
      <c r="L192" s="5">
        <v>2484.05465</v>
      </c>
      <c r="M192" s="6">
        <f t="shared" si="15"/>
        <v>-0.37541085979067035</v>
      </c>
    </row>
    <row r="193" spans="1:13" x14ac:dyDescent="0.2">
      <c r="A193" s="1" t="s">
        <v>32</v>
      </c>
      <c r="B193" s="1" t="s">
        <v>42</v>
      </c>
      <c r="C193" s="5">
        <v>680.83362999999997</v>
      </c>
      <c r="D193" s="5">
        <v>539.31780000000003</v>
      </c>
      <c r="E193" s="6">
        <f t="shared" si="12"/>
        <v>-0.20785669767810966</v>
      </c>
      <c r="F193" s="5">
        <v>36594.89746</v>
      </c>
      <c r="G193" s="5">
        <v>26946.459009999999</v>
      </c>
      <c r="H193" s="6">
        <f t="shared" si="13"/>
        <v>-0.2636552940350827</v>
      </c>
      <c r="I193" s="5">
        <v>25887.01845</v>
      </c>
      <c r="J193" s="6">
        <f t="shared" si="14"/>
        <v>4.0925553556748095E-2</v>
      </c>
      <c r="K193" s="5">
        <v>219398.91403000001</v>
      </c>
      <c r="L193" s="5">
        <v>157466.01525</v>
      </c>
      <c r="M193" s="6">
        <f t="shared" si="15"/>
        <v>-0.28228443633741729</v>
      </c>
    </row>
    <row r="194" spans="1:13" x14ac:dyDescent="0.2">
      <c r="A194" s="1" t="s">
        <v>33</v>
      </c>
      <c r="B194" s="1" t="s">
        <v>42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14.27449</v>
      </c>
      <c r="J194" s="6">
        <f t="shared" si="14"/>
        <v>-1</v>
      </c>
      <c r="K194" s="5">
        <v>5.1946199999999996</v>
      </c>
      <c r="L194" s="5">
        <v>16.96041</v>
      </c>
      <c r="M194" s="6">
        <f t="shared" si="15"/>
        <v>2.2649953220832324</v>
      </c>
    </row>
    <row r="195" spans="1:13" x14ac:dyDescent="0.2">
      <c r="A195" s="2" t="s">
        <v>34</v>
      </c>
      <c r="B195" s="2" t="s">
        <v>42</v>
      </c>
      <c r="C195" s="7">
        <v>3512.94461</v>
      </c>
      <c r="D195" s="7">
        <v>4804.9770799999997</v>
      </c>
      <c r="E195" s="8">
        <f t="shared" si="12"/>
        <v>0.36779187076337072</v>
      </c>
      <c r="F195" s="7">
        <v>92914.844830000002</v>
      </c>
      <c r="G195" s="7">
        <v>93722.934269999998</v>
      </c>
      <c r="H195" s="8">
        <f t="shared" si="13"/>
        <v>8.6970972343385355E-3</v>
      </c>
      <c r="I195" s="7">
        <v>83801.509659999996</v>
      </c>
      <c r="J195" s="8">
        <f t="shared" si="14"/>
        <v>0.11839195558950277</v>
      </c>
      <c r="K195" s="7">
        <v>551045.56076999998</v>
      </c>
      <c r="L195" s="7">
        <v>493643.837</v>
      </c>
      <c r="M195" s="8">
        <f t="shared" si="15"/>
        <v>-0.10416874366938023</v>
      </c>
    </row>
    <row r="196" spans="1:13" x14ac:dyDescent="0.2">
      <c r="A196" s="1" t="s">
        <v>8</v>
      </c>
      <c r="B196" s="1" t="s">
        <v>43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10</v>
      </c>
      <c r="B197" s="1" t="s">
        <v>43</v>
      </c>
      <c r="C197" s="5">
        <v>0</v>
      </c>
      <c r="D197" s="5">
        <v>18.52</v>
      </c>
      <c r="E197" s="6" t="str">
        <f t="shared" si="12"/>
        <v/>
      </c>
      <c r="F197" s="5">
        <v>88.281000000000006</v>
      </c>
      <c r="G197" s="5">
        <v>172.51900000000001</v>
      </c>
      <c r="H197" s="6">
        <f t="shared" si="13"/>
        <v>0.95420305615024748</v>
      </c>
      <c r="I197" s="5">
        <v>97.207999999999998</v>
      </c>
      <c r="J197" s="6">
        <f t="shared" si="14"/>
        <v>0.77474076207719533</v>
      </c>
      <c r="K197" s="5">
        <v>429.64146</v>
      </c>
      <c r="L197" s="5">
        <v>474.59100000000001</v>
      </c>
      <c r="M197" s="6">
        <f t="shared" si="15"/>
        <v>0.10462104844350928</v>
      </c>
    </row>
    <row r="198" spans="1:13" x14ac:dyDescent="0.2">
      <c r="A198" s="1" t="s">
        <v>11</v>
      </c>
      <c r="B198" s="1" t="s">
        <v>43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0.70599999999999996</v>
      </c>
      <c r="M198" s="6" t="str">
        <f t="shared" si="15"/>
        <v/>
      </c>
    </row>
    <row r="199" spans="1:13" x14ac:dyDescent="0.2">
      <c r="A199" s="1" t="s">
        <v>14</v>
      </c>
      <c r="B199" s="1" t="s">
        <v>43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1.6954</v>
      </c>
      <c r="M199" s="6" t="str">
        <f t="shared" si="15"/>
        <v/>
      </c>
    </row>
    <row r="200" spans="1:13" x14ac:dyDescent="0.2">
      <c r="A200" s="1" t="s">
        <v>20</v>
      </c>
      <c r="B200" s="1" t="s">
        <v>43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0.79530999999999996</v>
      </c>
      <c r="M200" s="6" t="str">
        <f t="shared" si="15"/>
        <v/>
      </c>
    </row>
    <row r="201" spans="1:13" x14ac:dyDescent="0.2">
      <c r="A201" s="1" t="s">
        <v>21</v>
      </c>
      <c r="B201" s="1" t="s">
        <v>43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4.2608300000000003</v>
      </c>
      <c r="H201" s="6" t="str">
        <f t="shared" si="13"/>
        <v/>
      </c>
      <c r="I201" s="5">
        <v>0</v>
      </c>
      <c r="J201" s="6" t="str">
        <f t="shared" si="14"/>
        <v/>
      </c>
      <c r="K201" s="5">
        <v>74.368499999999997</v>
      </c>
      <c r="L201" s="5">
        <v>17.07855</v>
      </c>
      <c r="M201" s="6">
        <f t="shared" si="15"/>
        <v>-0.77035236692954678</v>
      </c>
    </row>
    <row r="202" spans="1:13" x14ac:dyDescent="0.2">
      <c r="A202" s="1" t="s">
        <v>23</v>
      </c>
      <c r="B202" s="1" t="s">
        <v>43</v>
      </c>
      <c r="C202" s="5">
        <v>0</v>
      </c>
      <c r="D202" s="5">
        <v>0</v>
      </c>
      <c r="E202" s="6" t="str">
        <f t="shared" si="12"/>
        <v/>
      </c>
      <c r="F202" s="5">
        <v>1.0660000000000001</v>
      </c>
      <c r="G202" s="5">
        <v>1.0660000000000001</v>
      </c>
      <c r="H202" s="6">
        <f t="shared" si="13"/>
        <v>0</v>
      </c>
      <c r="I202" s="5">
        <v>5.0960000000000001</v>
      </c>
      <c r="J202" s="6">
        <f t="shared" si="14"/>
        <v>-0.79081632653061229</v>
      </c>
      <c r="K202" s="5">
        <v>39.165999999999997</v>
      </c>
      <c r="L202" s="5">
        <v>228.98477</v>
      </c>
      <c r="M202" s="6">
        <f t="shared" si="15"/>
        <v>4.8465191747944649</v>
      </c>
    </row>
    <row r="203" spans="1:13" x14ac:dyDescent="0.2">
      <c r="A203" s="1" t="s">
        <v>24</v>
      </c>
      <c r="B203" s="1" t="s">
        <v>43</v>
      </c>
      <c r="C203" s="5">
        <v>0</v>
      </c>
      <c r="D203" s="5">
        <v>0</v>
      </c>
      <c r="E203" s="6" t="str">
        <f t="shared" si="12"/>
        <v/>
      </c>
      <c r="F203" s="5">
        <v>4.2279999999999998</v>
      </c>
      <c r="G203" s="5">
        <v>7.1</v>
      </c>
      <c r="H203" s="6">
        <f t="shared" si="13"/>
        <v>0.67928098391674552</v>
      </c>
      <c r="I203" s="5">
        <v>14.765000000000001</v>
      </c>
      <c r="J203" s="6">
        <f t="shared" si="14"/>
        <v>-0.5191330849983069</v>
      </c>
      <c r="K203" s="5">
        <v>8.2780000000000005</v>
      </c>
      <c r="L203" s="5">
        <v>35.52852</v>
      </c>
      <c r="M203" s="6">
        <f t="shared" si="15"/>
        <v>3.2919207538052664</v>
      </c>
    </row>
    <row r="204" spans="1:13" x14ac:dyDescent="0.2">
      <c r="A204" s="1" t="s">
        <v>26</v>
      </c>
      <c r="B204" s="1" t="s">
        <v>43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28.331720000000001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78.458929999999995</v>
      </c>
      <c r="M204" s="6" t="str">
        <f t="shared" si="15"/>
        <v/>
      </c>
    </row>
    <row r="205" spans="1:13" x14ac:dyDescent="0.2">
      <c r="A205" s="1" t="s">
        <v>31</v>
      </c>
      <c r="B205" s="1" t="s">
        <v>43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0</v>
      </c>
      <c r="M205" s="6" t="str">
        <f t="shared" si="15"/>
        <v/>
      </c>
    </row>
    <row r="206" spans="1:13" x14ac:dyDescent="0.2">
      <c r="A206" s="1" t="s">
        <v>32</v>
      </c>
      <c r="B206" s="1" t="s">
        <v>43</v>
      </c>
      <c r="C206" s="5">
        <v>0</v>
      </c>
      <c r="D206" s="5">
        <v>0</v>
      </c>
      <c r="E206" s="6" t="str">
        <f t="shared" si="12"/>
        <v/>
      </c>
      <c r="F206" s="5">
        <v>0</v>
      </c>
      <c r="G206" s="5">
        <v>4.66</v>
      </c>
      <c r="H206" s="6" t="str">
        <f t="shared" si="13"/>
        <v/>
      </c>
      <c r="I206" s="5">
        <v>0</v>
      </c>
      <c r="J206" s="6" t="str">
        <f t="shared" si="14"/>
        <v/>
      </c>
      <c r="K206" s="5">
        <v>0</v>
      </c>
      <c r="L206" s="5">
        <v>4.66</v>
      </c>
      <c r="M206" s="6" t="str">
        <f t="shared" si="15"/>
        <v/>
      </c>
    </row>
    <row r="207" spans="1:13" x14ac:dyDescent="0.2">
      <c r="A207" s="2" t="s">
        <v>34</v>
      </c>
      <c r="B207" s="2" t="s">
        <v>43</v>
      </c>
      <c r="C207" s="7">
        <v>0</v>
      </c>
      <c r="D207" s="7">
        <v>18.52</v>
      </c>
      <c r="E207" s="8" t="str">
        <f t="shared" si="12"/>
        <v/>
      </c>
      <c r="F207" s="7">
        <v>93.575000000000003</v>
      </c>
      <c r="G207" s="7">
        <v>217.93754999999999</v>
      </c>
      <c r="H207" s="8">
        <f t="shared" si="13"/>
        <v>1.3290146940956449</v>
      </c>
      <c r="I207" s="7">
        <v>117.069</v>
      </c>
      <c r="J207" s="8">
        <f t="shared" si="14"/>
        <v>0.8616162263280629</v>
      </c>
      <c r="K207" s="7">
        <v>551.45396000000005</v>
      </c>
      <c r="L207" s="7">
        <v>842.49847999999997</v>
      </c>
      <c r="M207" s="8">
        <f t="shared" si="15"/>
        <v>0.52777664340283259</v>
      </c>
    </row>
    <row r="208" spans="1:13" x14ac:dyDescent="0.2">
      <c r="A208" s="1" t="s">
        <v>8</v>
      </c>
      <c r="B208" s="1" t="s">
        <v>44</v>
      </c>
      <c r="C208" s="5">
        <v>8.5000000000000006E-2</v>
      </c>
      <c r="D208" s="5">
        <v>73.969049999999996</v>
      </c>
      <c r="E208" s="6">
        <f t="shared" si="12"/>
        <v>869.22411764705873</v>
      </c>
      <c r="F208" s="5">
        <v>2559.0740999999998</v>
      </c>
      <c r="G208" s="5">
        <v>2161.5183999999999</v>
      </c>
      <c r="H208" s="6">
        <f t="shared" si="13"/>
        <v>-0.15535138275206639</v>
      </c>
      <c r="I208" s="5">
        <v>1984.7948200000001</v>
      </c>
      <c r="J208" s="6">
        <f t="shared" si="14"/>
        <v>8.9038714843078681E-2</v>
      </c>
      <c r="K208" s="5">
        <v>13561.572770000001</v>
      </c>
      <c r="L208" s="5">
        <v>10592.30925</v>
      </c>
      <c r="M208" s="6">
        <f t="shared" si="15"/>
        <v>-0.218946841222458</v>
      </c>
    </row>
    <row r="209" spans="1:13" x14ac:dyDescent="0.2">
      <c r="A209" s="1" t="s">
        <v>10</v>
      </c>
      <c r="B209" s="1" t="s">
        <v>44</v>
      </c>
      <c r="C209" s="5">
        <v>0.76698999999999995</v>
      </c>
      <c r="D209" s="5">
        <v>2.5441199999999999</v>
      </c>
      <c r="E209" s="6">
        <f t="shared" si="12"/>
        <v>2.3170184748171425</v>
      </c>
      <c r="F209" s="5">
        <v>738.24197000000004</v>
      </c>
      <c r="G209" s="5">
        <v>640.24608000000001</v>
      </c>
      <c r="H209" s="6">
        <f t="shared" si="13"/>
        <v>-0.13274223626164205</v>
      </c>
      <c r="I209" s="5">
        <v>483.69580000000002</v>
      </c>
      <c r="J209" s="6">
        <f t="shared" si="14"/>
        <v>0.32365441254606719</v>
      </c>
      <c r="K209" s="5">
        <v>3106.6147599999999</v>
      </c>
      <c r="L209" s="5">
        <v>2953.87968</v>
      </c>
      <c r="M209" s="6">
        <f t="shared" si="15"/>
        <v>-4.9164473808139597E-2</v>
      </c>
    </row>
    <row r="210" spans="1:13" x14ac:dyDescent="0.2">
      <c r="A210" s="1" t="s">
        <v>11</v>
      </c>
      <c r="B210" s="1" t="s">
        <v>44</v>
      </c>
      <c r="C210" s="5">
        <v>14.39828</v>
      </c>
      <c r="D210" s="5">
        <v>11.505000000000001</v>
      </c>
      <c r="E210" s="6">
        <f t="shared" si="12"/>
        <v>-0.20094622413232688</v>
      </c>
      <c r="F210" s="5">
        <v>418.12218999999999</v>
      </c>
      <c r="G210" s="5">
        <v>268.56718999999998</v>
      </c>
      <c r="H210" s="6">
        <f t="shared" si="13"/>
        <v>-0.35768252337911077</v>
      </c>
      <c r="I210" s="5">
        <v>283.68405999999999</v>
      </c>
      <c r="J210" s="6">
        <f t="shared" si="14"/>
        <v>-5.3287696178629163E-2</v>
      </c>
      <c r="K210" s="5">
        <v>1789.5631100000001</v>
      </c>
      <c r="L210" s="5">
        <v>1421.6115600000001</v>
      </c>
      <c r="M210" s="6">
        <f t="shared" si="15"/>
        <v>-0.20560970884117069</v>
      </c>
    </row>
    <row r="211" spans="1:13" x14ac:dyDescent="0.2">
      <c r="A211" s="1" t="s">
        <v>12</v>
      </c>
      <c r="B211" s="1" t="s">
        <v>44</v>
      </c>
      <c r="C211" s="5">
        <v>0</v>
      </c>
      <c r="D211" s="5">
        <v>0</v>
      </c>
      <c r="E211" s="6" t="str">
        <f t="shared" si="12"/>
        <v/>
      </c>
      <c r="F211" s="5">
        <v>7.25448</v>
      </c>
      <c r="G211" s="5">
        <v>11.1205</v>
      </c>
      <c r="H211" s="6">
        <f t="shared" si="13"/>
        <v>0.5329148333167919</v>
      </c>
      <c r="I211" s="5">
        <v>0.89207000000000003</v>
      </c>
      <c r="J211" s="6">
        <f t="shared" si="14"/>
        <v>11.465949981503693</v>
      </c>
      <c r="K211" s="5">
        <v>54.687040000000003</v>
      </c>
      <c r="L211" s="5">
        <v>18.92004</v>
      </c>
      <c r="M211" s="6">
        <f t="shared" si="15"/>
        <v>-0.65403064418918999</v>
      </c>
    </row>
    <row r="212" spans="1:13" x14ac:dyDescent="0.2">
      <c r="A212" s="1" t="s">
        <v>13</v>
      </c>
      <c r="B212" s="1" t="s">
        <v>44</v>
      </c>
      <c r="C212" s="5">
        <v>0</v>
      </c>
      <c r="D212" s="5">
        <v>0.95</v>
      </c>
      <c r="E212" s="6" t="str">
        <f t="shared" si="12"/>
        <v/>
      </c>
      <c r="F212" s="5">
        <v>2.78416</v>
      </c>
      <c r="G212" s="5">
        <v>58.653970000000001</v>
      </c>
      <c r="H212" s="6">
        <f t="shared" si="13"/>
        <v>20.067025601976898</v>
      </c>
      <c r="I212" s="5">
        <v>0.02</v>
      </c>
      <c r="J212" s="6">
        <f t="shared" si="14"/>
        <v>2931.6985</v>
      </c>
      <c r="K212" s="5">
        <v>3.0684399999999998</v>
      </c>
      <c r="L212" s="5">
        <v>59.101819999999996</v>
      </c>
      <c r="M212" s="6">
        <f t="shared" si="15"/>
        <v>18.261194613549556</v>
      </c>
    </row>
    <row r="213" spans="1:13" x14ac:dyDescent="0.2">
      <c r="A213" s="1" t="s">
        <v>14</v>
      </c>
      <c r="B213" s="1" t="s">
        <v>44</v>
      </c>
      <c r="C213" s="5">
        <v>4.57064</v>
      </c>
      <c r="D213" s="5">
        <v>0.37296000000000001</v>
      </c>
      <c r="E213" s="6">
        <f t="shared" si="12"/>
        <v>-0.91840092415941754</v>
      </c>
      <c r="F213" s="5">
        <v>176.26882000000001</v>
      </c>
      <c r="G213" s="5">
        <v>114.91737000000001</v>
      </c>
      <c r="H213" s="6">
        <f t="shared" si="13"/>
        <v>-0.34805616784636106</v>
      </c>
      <c r="I213" s="5">
        <v>162.80323999999999</v>
      </c>
      <c r="J213" s="6">
        <f t="shared" si="14"/>
        <v>-0.2941333968537726</v>
      </c>
      <c r="K213" s="5">
        <v>620.38792999999998</v>
      </c>
      <c r="L213" s="5">
        <v>462.5942</v>
      </c>
      <c r="M213" s="6">
        <f t="shared" si="15"/>
        <v>-0.25434687293158653</v>
      </c>
    </row>
    <row r="214" spans="1:13" x14ac:dyDescent="0.2">
      <c r="A214" s="1" t="s">
        <v>16</v>
      </c>
      <c r="B214" s="1" t="s">
        <v>44</v>
      </c>
      <c r="C214" s="5">
        <v>1.2</v>
      </c>
      <c r="D214" s="5">
        <v>0</v>
      </c>
      <c r="E214" s="6">
        <f t="shared" si="12"/>
        <v>-1</v>
      </c>
      <c r="F214" s="5">
        <v>1.2</v>
      </c>
      <c r="G214" s="5">
        <v>2.3959999999999999</v>
      </c>
      <c r="H214" s="6">
        <f t="shared" si="13"/>
        <v>0.99666666666666659</v>
      </c>
      <c r="I214" s="5">
        <v>0</v>
      </c>
      <c r="J214" s="6" t="str">
        <f t="shared" si="14"/>
        <v/>
      </c>
      <c r="K214" s="5">
        <v>2.75</v>
      </c>
      <c r="L214" s="5">
        <v>2.3959999999999999</v>
      </c>
      <c r="M214" s="6">
        <f t="shared" si="15"/>
        <v>-0.1287272727272728</v>
      </c>
    </row>
    <row r="215" spans="1:13" x14ac:dyDescent="0.2">
      <c r="A215" s="1" t="s">
        <v>17</v>
      </c>
      <c r="B215" s="1" t="s">
        <v>44</v>
      </c>
      <c r="C215" s="5">
        <v>0</v>
      </c>
      <c r="D215" s="5">
        <v>0</v>
      </c>
      <c r="E215" s="6" t="str">
        <f t="shared" si="12"/>
        <v/>
      </c>
      <c r="F215" s="5">
        <v>1.00044</v>
      </c>
      <c r="G215" s="5">
        <v>30.603339999999999</v>
      </c>
      <c r="H215" s="6">
        <f t="shared" si="13"/>
        <v>29.589880452600855</v>
      </c>
      <c r="I215" s="5">
        <v>6.8410299999999999</v>
      </c>
      <c r="J215" s="6">
        <f t="shared" si="14"/>
        <v>3.473498873707614</v>
      </c>
      <c r="K215" s="5">
        <v>99.316999999999993</v>
      </c>
      <c r="L215" s="5">
        <v>40.572150000000001</v>
      </c>
      <c r="M215" s="6">
        <f t="shared" si="15"/>
        <v>-0.59148836553661499</v>
      </c>
    </row>
    <row r="216" spans="1:13" x14ac:dyDescent="0.2">
      <c r="A216" s="1" t="s">
        <v>18</v>
      </c>
      <c r="B216" s="1" t="s">
        <v>44</v>
      </c>
      <c r="C216" s="5">
        <v>0</v>
      </c>
      <c r="D216" s="5">
        <v>1.5</v>
      </c>
      <c r="E216" s="6" t="str">
        <f t="shared" si="12"/>
        <v/>
      </c>
      <c r="F216" s="5">
        <v>44.532550000000001</v>
      </c>
      <c r="G216" s="5">
        <v>23.964970000000001</v>
      </c>
      <c r="H216" s="6">
        <f t="shared" si="13"/>
        <v>-0.46185498023355953</v>
      </c>
      <c r="I216" s="5">
        <v>13.60271</v>
      </c>
      <c r="J216" s="6">
        <f t="shared" si="14"/>
        <v>0.76177908666728911</v>
      </c>
      <c r="K216" s="5">
        <v>168.46729999999999</v>
      </c>
      <c r="L216" s="5">
        <v>158.10625999999999</v>
      </c>
      <c r="M216" s="6">
        <f t="shared" si="15"/>
        <v>-6.1501786993677698E-2</v>
      </c>
    </row>
    <row r="217" spans="1:13" x14ac:dyDescent="0.2">
      <c r="A217" s="1" t="s">
        <v>19</v>
      </c>
      <c r="B217" s="1" t="s">
        <v>44</v>
      </c>
      <c r="C217" s="5">
        <v>0</v>
      </c>
      <c r="D217" s="5">
        <v>0</v>
      </c>
      <c r="E217" s="6" t="str">
        <f t="shared" si="12"/>
        <v/>
      </c>
      <c r="F217" s="5">
        <v>46.626759999999997</v>
      </c>
      <c r="G217" s="5">
        <v>36.012740000000001</v>
      </c>
      <c r="H217" s="6">
        <f t="shared" si="13"/>
        <v>-0.22763794868011411</v>
      </c>
      <c r="I217" s="5">
        <v>0.36399999999999999</v>
      </c>
      <c r="J217" s="6">
        <f t="shared" si="14"/>
        <v>97.936098901098902</v>
      </c>
      <c r="K217" s="5">
        <v>190.94183000000001</v>
      </c>
      <c r="L217" s="5">
        <v>135.55536000000001</v>
      </c>
      <c r="M217" s="6">
        <f t="shared" si="15"/>
        <v>-0.29006986054339168</v>
      </c>
    </row>
    <row r="218" spans="1:13" x14ac:dyDescent="0.2">
      <c r="A218" s="1" t="s">
        <v>20</v>
      </c>
      <c r="B218" s="1" t="s">
        <v>44</v>
      </c>
      <c r="C218" s="5">
        <v>2.23</v>
      </c>
      <c r="D218" s="5">
        <v>41.70335</v>
      </c>
      <c r="E218" s="6">
        <f t="shared" si="12"/>
        <v>17.701053811659193</v>
      </c>
      <c r="F218" s="5">
        <v>259.52122000000003</v>
      </c>
      <c r="G218" s="5">
        <v>543.17885999999999</v>
      </c>
      <c r="H218" s="6">
        <f t="shared" si="13"/>
        <v>1.0930036472547404</v>
      </c>
      <c r="I218" s="5">
        <v>314.17962</v>
      </c>
      <c r="J218" s="6">
        <f t="shared" si="14"/>
        <v>0.72887999546246829</v>
      </c>
      <c r="K218" s="5">
        <v>1362.3242</v>
      </c>
      <c r="L218" s="5">
        <v>1465.2546500000001</v>
      </c>
      <c r="M218" s="6">
        <f t="shared" si="15"/>
        <v>7.555503308243372E-2</v>
      </c>
    </row>
    <row r="219" spans="1:13" x14ac:dyDescent="0.2">
      <c r="A219" s="1" t="s">
        <v>21</v>
      </c>
      <c r="B219" s="1" t="s">
        <v>44</v>
      </c>
      <c r="C219" s="5">
        <v>29.309660000000001</v>
      </c>
      <c r="D219" s="5">
        <v>3.2507999999999999</v>
      </c>
      <c r="E219" s="6">
        <f t="shared" si="12"/>
        <v>-0.88908776150934543</v>
      </c>
      <c r="F219" s="5">
        <v>783.53653999999995</v>
      </c>
      <c r="G219" s="5">
        <v>428.93126000000001</v>
      </c>
      <c r="H219" s="6">
        <f t="shared" si="13"/>
        <v>-0.45257018900484203</v>
      </c>
      <c r="I219" s="5">
        <v>420.90195</v>
      </c>
      <c r="J219" s="6">
        <f t="shared" si="14"/>
        <v>1.90764381110613E-2</v>
      </c>
      <c r="K219" s="5">
        <v>2636.5595199999998</v>
      </c>
      <c r="L219" s="5">
        <v>2472.9814000000001</v>
      </c>
      <c r="M219" s="6">
        <f t="shared" si="15"/>
        <v>-6.2042263320495672E-2</v>
      </c>
    </row>
    <row r="220" spans="1:13" x14ac:dyDescent="0.2">
      <c r="A220" s="1" t="s">
        <v>22</v>
      </c>
      <c r="B220" s="1" t="s">
        <v>44</v>
      </c>
      <c r="C220" s="5">
        <v>0</v>
      </c>
      <c r="D220" s="5">
        <v>0</v>
      </c>
      <c r="E220" s="6" t="str">
        <f t="shared" si="12"/>
        <v/>
      </c>
      <c r="F220" s="5">
        <v>0</v>
      </c>
      <c r="G220" s="5">
        <v>0</v>
      </c>
      <c r="H220" s="6" t="str">
        <f t="shared" si="13"/>
        <v/>
      </c>
      <c r="I220" s="5">
        <v>0</v>
      </c>
      <c r="J220" s="6" t="str">
        <f t="shared" si="14"/>
        <v/>
      </c>
      <c r="K220" s="5">
        <v>1.71736</v>
      </c>
      <c r="L220" s="5">
        <v>0</v>
      </c>
      <c r="M220" s="6">
        <f t="shared" si="15"/>
        <v>-1</v>
      </c>
    </row>
    <row r="221" spans="1:13" x14ac:dyDescent="0.2">
      <c r="A221" s="1" t="s">
        <v>23</v>
      </c>
      <c r="B221" s="1" t="s">
        <v>44</v>
      </c>
      <c r="C221" s="5">
        <v>0</v>
      </c>
      <c r="D221" s="5">
        <v>7.3179999999999996</v>
      </c>
      <c r="E221" s="6" t="str">
        <f t="shared" si="12"/>
        <v/>
      </c>
      <c r="F221" s="5">
        <v>327.72492</v>
      </c>
      <c r="G221" s="5">
        <v>224.60414</v>
      </c>
      <c r="H221" s="6">
        <f t="shared" si="13"/>
        <v>-0.31465651132053063</v>
      </c>
      <c r="I221" s="5">
        <v>194.4804</v>
      </c>
      <c r="J221" s="6">
        <f t="shared" si="14"/>
        <v>0.15489344941701066</v>
      </c>
      <c r="K221" s="5">
        <v>1668.9269999999999</v>
      </c>
      <c r="L221" s="5">
        <v>1389.2033300000001</v>
      </c>
      <c r="M221" s="6">
        <f t="shared" si="15"/>
        <v>-0.16760689353099323</v>
      </c>
    </row>
    <row r="222" spans="1:13" x14ac:dyDescent="0.2">
      <c r="A222" s="1" t="s">
        <v>24</v>
      </c>
      <c r="B222" s="1" t="s">
        <v>44</v>
      </c>
      <c r="C222" s="5">
        <v>1.4552700000000001</v>
      </c>
      <c r="D222" s="5">
        <v>0</v>
      </c>
      <c r="E222" s="6">
        <f t="shared" si="12"/>
        <v>-1</v>
      </c>
      <c r="F222" s="5">
        <v>201.04568</v>
      </c>
      <c r="G222" s="5">
        <v>207.60750999999999</v>
      </c>
      <c r="H222" s="6">
        <f t="shared" si="13"/>
        <v>3.2638502851690232E-2</v>
      </c>
      <c r="I222" s="5">
        <v>284.85849000000002</v>
      </c>
      <c r="J222" s="6">
        <f t="shared" si="14"/>
        <v>-0.2711907235062575</v>
      </c>
      <c r="K222" s="5">
        <v>2950.68021</v>
      </c>
      <c r="L222" s="5">
        <v>1390.91156</v>
      </c>
      <c r="M222" s="6">
        <f t="shared" si="15"/>
        <v>-0.52861324812965749</v>
      </c>
    </row>
    <row r="223" spans="1:13" x14ac:dyDescent="0.2">
      <c r="A223" s="1" t="s">
        <v>25</v>
      </c>
      <c r="B223" s="1" t="s">
        <v>44</v>
      </c>
      <c r="C223" s="5">
        <v>0</v>
      </c>
      <c r="D223" s="5">
        <v>0.3</v>
      </c>
      <c r="E223" s="6" t="str">
        <f t="shared" si="12"/>
        <v/>
      </c>
      <c r="F223" s="5">
        <v>33.105620000000002</v>
      </c>
      <c r="G223" s="5">
        <v>1.7555799999999999</v>
      </c>
      <c r="H223" s="6">
        <f t="shared" si="13"/>
        <v>-0.94697033313376999</v>
      </c>
      <c r="I223" s="5">
        <v>29.068580000000001</v>
      </c>
      <c r="J223" s="6">
        <f t="shared" si="14"/>
        <v>-0.93960558100877301</v>
      </c>
      <c r="K223" s="5">
        <v>251.93673999999999</v>
      </c>
      <c r="L223" s="5">
        <v>163.58278000000001</v>
      </c>
      <c r="M223" s="6">
        <f t="shared" si="15"/>
        <v>-0.35069898896048257</v>
      </c>
    </row>
    <row r="224" spans="1:13" x14ac:dyDescent="0.2">
      <c r="A224" s="1" t="s">
        <v>26</v>
      </c>
      <c r="B224" s="1" t="s">
        <v>44</v>
      </c>
      <c r="C224" s="5">
        <v>9.3030000000000002E-2</v>
      </c>
      <c r="D224" s="5">
        <v>0.77</v>
      </c>
      <c r="E224" s="6">
        <f t="shared" si="12"/>
        <v>7.2768999247554547</v>
      </c>
      <c r="F224" s="5">
        <v>79.289659999999998</v>
      </c>
      <c r="G224" s="5">
        <v>165.45217</v>
      </c>
      <c r="H224" s="6">
        <f t="shared" si="13"/>
        <v>1.0866802808840395</v>
      </c>
      <c r="I224" s="5">
        <v>148.20656</v>
      </c>
      <c r="J224" s="6">
        <f t="shared" si="14"/>
        <v>0.1163619882952549</v>
      </c>
      <c r="K224" s="5">
        <v>441.38970999999998</v>
      </c>
      <c r="L224" s="5">
        <v>539.52340000000004</v>
      </c>
      <c r="M224" s="6">
        <f t="shared" si="15"/>
        <v>0.22232890295516872</v>
      </c>
    </row>
    <row r="225" spans="1:13" x14ac:dyDescent="0.2">
      <c r="A225" s="1" t="s">
        <v>27</v>
      </c>
      <c r="B225" s="1" t="s">
        <v>44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28</v>
      </c>
      <c r="B226" s="1" t="s">
        <v>44</v>
      </c>
      <c r="C226" s="5">
        <v>3.5439999999999999E-2</v>
      </c>
      <c r="D226" s="5">
        <v>6.2206200000000003</v>
      </c>
      <c r="E226" s="6">
        <f t="shared" si="12"/>
        <v>174.52539503386006</v>
      </c>
      <c r="F226" s="5">
        <v>223.27053000000001</v>
      </c>
      <c r="G226" s="5">
        <v>76.946479999999994</v>
      </c>
      <c r="H226" s="6">
        <f t="shared" si="13"/>
        <v>-0.65536660839207039</v>
      </c>
      <c r="I226" s="5">
        <v>81.124790000000004</v>
      </c>
      <c r="J226" s="6">
        <f t="shared" si="14"/>
        <v>-5.1504725004527074E-2</v>
      </c>
      <c r="K226" s="5">
        <v>1139.2061100000001</v>
      </c>
      <c r="L226" s="5">
        <v>1208.31871</v>
      </c>
      <c r="M226" s="6">
        <f t="shared" si="15"/>
        <v>6.0667336132879335E-2</v>
      </c>
    </row>
    <row r="227" spans="1:13" x14ac:dyDescent="0.2">
      <c r="A227" s="1" t="s">
        <v>29</v>
      </c>
      <c r="B227" s="1" t="s">
        <v>44</v>
      </c>
      <c r="C227" s="5">
        <v>0</v>
      </c>
      <c r="D227" s="5">
        <v>0</v>
      </c>
      <c r="E227" s="6" t="str">
        <f t="shared" si="12"/>
        <v/>
      </c>
      <c r="F227" s="5">
        <v>0</v>
      </c>
      <c r="G227" s="5">
        <v>0</v>
      </c>
      <c r="H227" s="6" t="str">
        <f t="shared" si="13"/>
        <v/>
      </c>
      <c r="I227" s="5">
        <v>0</v>
      </c>
      <c r="J227" s="6" t="str">
        <f t="shared" si="14"/>
        <v/>
      </c>
      <c r="K227" s="5">
        <v>469.29935</v>
      </c>
      <c r="L227" s="5">
        <v>167.78523999999999</v>
      </c>
      <c r="M227" s="6">
        <f t="shared" si="15"/>
        <v>-0.64247715237619651</v>
      </c>
    </row>
    <row r="228" spans="1:13" x14ac:dyDescent="0.2">
      <c r="A228" s="1" t="s">
        <v>30</v>
      </c>
      <c r="B228" s="1" t="s">
        <v>44</v>
      </c>
      <c r="C228" s="5">
        <v>0</v>
      </c>
      <c r="D228" s="5">
        <v>0</v>
      </c>
      <c r="E228" s="6" t="str">
        <f t="shared" si="12"/>
        <v/>
      </c>
      <c r="F228" s="5">
        <v>58.494050000000001</v>
      </c>
      <c r="G228" s="5">
        <v>0</v>
      </c>
      <c r="H228" s="6">
        <f t="shared" si="13"/>
        <v>-1</v>
      </c>
      <c r="I228" s="5">
        <v>12.078849999999999</v>
      </c>
      <c r="J228" s="6">
        <f t="shared" si="14"/>
        <v>-1</v>
      </c>
      <c r="K228" s="5">
        <v>118.93913999999999</v>
      </c>
      <c r="L228" s="5">
        <v>36.474469999999997</v>
      </c>
      <c r="M228" s="6">
        <f t="shared" si="15"/>
        <v>-0.69333501150252141</v>
      </c>
    </row>
    <row r="229" spans="1:13" x14ac:dyDescent="0.2">
      <c r="A229" s="1" t="s">
        <v>31</v>
      </c>
      <c r="B229" s="1" t="s">
        <v>44</v>
      </c>
      <c r="C229" s="5">
        <v>6.5000000000000002E-2</v>
      </c>
      <c r="D229" s="5">
        <v>0</v>
      </c>
      <c r="E229" s="6">
        <f t="shared" si="12"/>
        <v>-1</v>
      </c>
      <c r="F229" s="5">
        <v>1.5158</v>
      </c>
      <c r="G229" s="5">
        <v>4.3131899999999996</v>
      </c>
      <c r="H229" s="6">
        <f t="shared" si="13"/>
        <v>1.8454875313365875</v>
      </c>
      <c r="I229" s="5">
        <v>0.72594000000000003</v>
      </c>
      <c r="J229" s="6">
        <f t="shared" si="14"/>
        <v>4.9415240929002389</v>
      </c>
      <c r="K229" s="5">
        <v>18.455660000000002</v>
      </c>
      <c r="L229" s="5">
        <v>67.109020000000001</v>
      </c>
      <c r="M229" s="6">
        <f t="shared" si="15"/>
        <v>2.6362297528237946</v>
      </c>
    </row>
    <row r="230" spans="1:13" x14ac:dyDescent="0.2">
      <c r="A230" s="1" t="s">
        <v>32</v>
      </c>
      <c r="B230" s="1" t="s">
        <v>44</v>
      </c>
      <c r="C230" s="5">
        <v>1.03302</v>
      </c>
      <c r="D230" s="5">
        <v>7.8346499999999999</v>
      </c>
      <c r="E230" s="6">
        <f t="shared" si="12"/>
        <v>6.5842190857873026</v>
      </c>
      <c r="F230" s="5">
        <v>502.06321000000003</v>
      </c>
      <c r="G230" s="5">
        <v>546.48443999999995</v>
      </c>
      <c r="H230" s="6">
        <f t="shared" si="13"/>
        <v>8.8477365230565042E-2</v>
      </c>
      <c r="I230" s="5">
        <v>1871.97999</v>
      </c>
      <c r="J230" s="6">
        <f t="shared" si="14"/>
        <v>-0.70807143082763402</v>
      </c>
      <c r="K230" s="5">
        <v>4522.5032899999997</v>
      </c>
      <c r="L230" s="5">
        <v>5847.2962600000001</v>
      </c>
      <c r="M230" s="6">
        <f t="shared" si="15"/>
        <v>0.29293355583164216</v>
      </c>
    </row>
    <row r="231" spans="1:13" x14ac:dyDescent="0.2">
      <c r="A231" s="1" t="s">
        <v>33</v>
      </c>
      <c r="B231" s="1" t="s">
        <v>44</v>
      </c>
      <c r="C231" s="5">
        <v>0</v>
      </c>
      <c r="D231" s="5">
        <v>0</v>
      </c>
      <c r="E231" s="6" t="str">
        <f t="shared" si="12"/>
        <v/>
      </c>
      <c r="F231" s="5">
        <v>2.2100000000000002E-2</v>
      </c>
      <c r="G231" s="5">
        <v>0</v>
      </c>
      <c r="H231" s="6">
        <f t="shared" si="13"/>
        <v>-1</v>
      </c>
      <c r="I231" s="5">
        <v>0</v>
      </c>
      <c r="J231" s="6" t="str">
        <f t="shared" si="14"/>
        <v/>
      </c>
      <c r="K231" s="5">
        <v>11.219849999999999</v>
      </c>
      <c r="L231" s="5">
        <v>0</v>
      </c>
      <c r="M231" s="6">
        <f t="shared" si="15"/>
        <v>-1</v>
      </c>
    </row>
    <row r="232" spans="1:13" x14ac:dyDescent="0.2">
      <c r="A232" s="2" t="s">
        <v>34</v>
      </c>
      <c r="B232" s="2" t="s">
        <v>44</v>
      </c>
      <c r="C232" s="7">
        <v>55.242330000000003</v>
      </c>
      <c r="D232" s="7">
        <v>158.23855</v>
      </c>
      <c r="E232" s="8">
        <f t="shared" si="12"/>
        <v>1.8644438060451107</v>
      </c>
      <c r="F232" s="7">
        <v>6464.8428000000004</v>
      </c>
      <c r="G232" s="7">
        <v>5547.2741900000001</v>
      </c>
      <c r="H232" s="8">
        <f t="shared" si="13"/>
        <v>-0.1419320837932827</v>
      </c>
      <c r="I232" s="7">
        <v>6360.4498999999996</v>
      </c>
      <c r="J232" s="8">
        <f t="shared" si="14"/>
        <v>-0.12784877214424717</v>
      </c>
      <c r="K232" s="7">
        <v>35221.807269999998</v>
      </c>
      <c r="L232" s="7">
        <v>30670.134139999998</v>
      </c>
      <c r="M232" s="8">
        <f t="shared" si="15"/>
        <v>-0.12922883528117157</v>
      </c>
    </row>
    <row r="233" spans="1:13" x14ac:dyDescent="0.2">
      <c r="A233" s="1" t="s">
        <v>8</v>
      </c>
      <c r="B233" s="1" t="s">
        <v>45</v>
      </c>
      <c r="C233" s="5">
        <v>0</v>
      </c>
      <c r="D233" s="5">
        <v>0</v>
      </c>
      <c r="E233" s="6" t="str">
        <f t="shared" si="12"/>
        <v/>
      </c>
      <c r="F233" s="5">
        <v>160.00667000000001</v>
      </c>
      <c r="G233" s="5">
        <v>158.477</v>
      </c>
      <c r="H233" s="6">
        <f t="shared" si="13"/>
        <v>-9.5600389658756502E-3</v>
      </c>
      <c r="I233" s="5">
        <v>321.19232</v>
      </c>
      <c r="J233" s="6">
        <f t="shared" si="14"/>
        <v>-0.50659779162839258</v>
      </c>
      <c r="K233" s="5">
        <v>1543.7631799999999</v>
      </c>
      <c r="L233" s="5">
        <v>1378.60157</v>
      </c>
      <c r="M233" s="6">
        <f t="shared" si="15"/>
        <v>-0.10698636432046515</v>
      </c>
    </row>
    <row r="234" spans="1:13" x14ac:dyDescent="0.2">
      <c r="A234" s="1" t="s">
        <v>10</v>
      </c>
      <c r="B234" s="1" t="s">
        <v>45</v>
      </c>
      <c r="C234" s="5">
        <v>2.91431</v>
      </c>
      <c r="D234" s="5">
        <v>20.866669999999999</v>
      </c>
      <c r="E234" s="6">
        <f t="shared" si="12"/>
        <v>6.1600721954768023</v>
      </c>
      <c r="F234" s="5">
        <v>148.66138000000001</v>
      </c>
      <c r="G234" s="5">
        <v>388.56957</v>
      </c>
      <c r="H234" s="6">
        <f t="shared" si="13"/>
        <v>1.6137896069577717</v>
      </c>
      <c r="I234" s="5">
        <v>329.96280999999999</v>
      </c>
      <c r="J234" s="6">
        <f t="shared" si="14"/>
        <v>0.17761625923842761</v>
      </c>
      <c r="K234" s="5">
        <v>996.00962000000004</v>
      </c>
      <c r="L234" s="5">
        <v>2816.4196700000002</v>
      </c>
      <c r="M234" s="6">
        <f t="shared" si="15"/>
        <v>1.827703280616908</v>
      </c>
    </row>
    <row r="235" spans="1:13" x14ac:dyDescent="0.2">
      <c r="A235" s="1" t="s">
        <v>11</v>
      </c>
      <c r="B235" s="1" t="s">
        <v>45</v>
      </c>
      <c r="C235" s="5">
        <v>4.0481699999999998</v>
      </c>
      <c r="D235" s="5">
        <v>63.10971</v>
      </c>
      <c r="E235" s="6">
        <f t="shared" si="12"/>
        <v>14.58968867414165</v>
      </c>
      <c r="F235" s="5">
        <v>956.47677999999996</v>
      </c>
      <c r="G235" s="5">
        <v>900.22172999999998</v>
      </c>
      <c r="H235" s="6">
        <f t="shared" si="13"/>
        <v>-5.8814862186199579E-2</v>
      </c>
      <c r="I235" s="5">
        <v>849.35360000000003</v>
      </c>
      <c r="J235" s="6">
        <f t="shared" si="14"/>
        <v>5.9890403714071505E-2</v>
      </c>
      <c r="K235" s="5">
        <v>5198.8760400000001</v>
      </c>
      <c r="L235" s="5">
        <v>5622.5980600000003</v>
      </c>
      <c r="M235" s="6">
        <f t="shared" si="15"/>
        <v>8.1502620324065411E-2</v>
      </c>
    </row>
    <row r="236" spans="1:13" x14ac:dyDescent="0.2">
      <c r="A236" s="1" t="s">
        <v>12</v>
      </c>
      <c r="B236" s="1" t="s">
        <v>45</v>
      </c>
      <c r="C236" s="5">
        <v>1.8270000000000002E-2</v>
      </c>
      <c r="D236" s="5">
        <v>0</v>
      </c>
      <c r="E236" s="6">
        <f t="shared" si="12"/>
        <v>-1</v>
      </c>
      <c r="F236" s="5">
        <v>20.106729999999999</v>
      </c>
      <c r="G236" s="5">
        <v>17.51296</v>
      </c>
      <c r="H236" s="6">
        <f t="shared" si="13"/>
        <v>-0.1290000910143021</v>
      </c>
      <c r="I236" s="5">
        <v>19.085349999999998</v>
      </c>
      <c r="J236" s="6">
        <f t="shared" si="14"/>
        <v>-8.2387276104446516E-2</v>
      </c>
      <c r="K236" s="5">
        <v>129.66479000000001</v>
      </c>
      <c r="L236" s="5">
        <v>238.54023000000001</v>
      </c>
      <c r="M236" s="6">
        <f t="shared" si="15"/>
        <v>0.83966850214310296</v>
      </c>
    </row>
    <row r="237" spans="1:13" x14ac:dyDescent="0.2">
      <c r="A237" s="1" t="s">
        <v>13</v>
      </c>
      <c r="B237" s="1" t="s">
        <v>45</v>
      </c>
      <c r="C237" s="5">
        <v>9.4320000000000001E-2</v>
      </c>
      <c r="D237" s="5">
        <v>0</v>
      </c>
      <c r="E237" s="6">
        <f t="shared" si="12"/>
        <v>-1</v>
      </c>
      <c r="F237" s="5">
        <v>9.4320000000000001E-2</v>
      </c>
      <c r="G237" s="5">
        <v>0</v>
      </c>
      <c r="H237" s="6">
        <f t="shared" si="13"/>
        <v>-1</v>
      </c>
      <c r="I237" s="5">
        <v>6.1330900000000002</v>
      </c>
      <c r="J237" s="6">
        <f t="shared" si="14"/>
        <v>-1</v>
      </c>
      <c r="K237" s="5">
        <v>0.30717</v>
      </c>
      <c r="L237" s="5">
        <v>17.155090000000001</v>
      </c>
      <c r="M237" s="6">
        <f t="shared" si="15"/>
        <v>54.848845915942313</v>
      </c>
    </row>
    <row r="238" spans="1:13" x14ac:dyDescent="0.2">
      <c r="A238" s="1" t="s">
        <v>14</v>
      </c>
      <c r="B238" s="1" t="s">
        <v>45</v>
      </c>
      <c r="C238" s="5">
        <v>2.8420000000000001E-2</v>
      </c>
      <c r="D238" s="5">
        <v>0</v>
      </c>
      <c r="E238" s="6">
        <f t="shared" si="12"/>
        <v>-1</v>
      </c>
      <c r="F238" s="5">
        <v>205.06683000000001</v>
      </c>
      <c r="G238" s="5">
        <v>121.43613999999999</v>
      </c>
      <c r="H238" s="6">
        <f t="shared" si="13"/>
        <v>-0.40782163551267658</v>
      </c>
      <c r="I238" s="5">
        <v>124.82223999999999</v>
      </c>
      <c r="J238" s="6">
        <f t="shared" si="14"/>
        <v>-2.7127377300711797E-2</v>
      </c>
      <c r="K238" s="5">
        <v>1541.4802</v>
      </c>
      <c r="L238" s="5">
        <v>540.66286000000002</v>
      </c>
      <c r="M238" s="6">
        <f t="shared" si="15"/>
        <v>-0.64925734368822896</v>
      </c>
    </row>
    <row r="239" spans="1:13" x14ac:dyDescent="0.2">
      <c r="A239" s="1" t="s">
        <v>15</v>
      </c>
      <c r="B239" s="1" t="s">
        <v>45</v>
      </c>
      <c r="C239" s="5">
        <v>0</v>
      </c>
      <c r="D239" s="5">
        <v>7.5</v>
      </c>
      <c r="E239" s="6" t="str">
        <f t="shared" si="12"/>
        <v/>
      </c>
      <c r="F239" s="5">
        <v>240.80318</v>
      </c>
      <c r="G239" s="5">
        <v>35.816589999999998</v>
      </c>
      <c r="H239" s="6">
        <f t="shared" si="13"/>
        <v>-0.85126197253707359</v>
      </c>
      <c r="I239" s="5">
        <v>72.88</v>
      </c>
      <c r="J239" s="6">
        <f t="shared" si="14"/>
        <v>-0.50855392425905599</v>
      </c>
      <c r="K239" s="5">
        <v>1146.1518599999999</v>
      </c>
      <c r="L239" s="5">
        <v>155.51621</v>
      </c>
      <c r="M239" s="6">
        <f t="shared" si="15"/>
        <v>-0.86431448097985897</v>
      </c>
    </row>
    <row r="240" spans="1:13" x14ac:dyDescent="0.2">
      <c r="A240" s="1" t="s">
        <v>16</v>
      </c>
      <c r="B240" s="1" t="s">
        <v>45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0</v>
      </c>
      <c r="H240" s="6" t="str">
        <f t="shared" si="13"/>
        <v/>
      </c>
      <c r="I240" s="5">
        <v>7.4353600000000002</v>
      </c>
      <c r="J240" s="6">
        <f t="shared" si="14"/>
        <v>-1</v>
      </c>
      <c r="K240" s="5">
        <v>0</v>
      </c>
      <c r="L240" s="5">
        <v>7.4353600000000002</v>
      </c>
      <c r="M240" s="6" t="str">
        <f t="shared" si="15"/>
        <v/>
      </c>
    </row>
    <row r="241" spans="1:13" x14ac:dyDescent="0.2">
      <c r="A241" s="1" t="s">
        <v>17</v>
      </c>
      <c r="B241" s="1" t="s">
        <v>45</v>
      </c>
      <c r="C241" s="5">
        <v>5.6680000000000001E-2</v>
      </c>
      <c r="D241" s="5">
        <v>0</v>
      </c>
      <c r="E241" s="6">
        <f t="shared" si="12"/>
        <v>-1</v>
      </c>
      <c r="F241" s="5">
        <v>156.11705000000001</v>
      </c>
      <c r="G241" s="5">
        <v>182.78017</v>
      </c>
      <c r="H241" s="6">
        <f t="shared" si="13"/>
        <v>0.17078928919038616</v>
      </c>
      <c r="I241" s="5">
        <v>135.53399999999999</v>
      </c>
      <c r="J241" s="6">
        <f t="shared" si="14"/>
        <v>0.34859275163427639</v>
      </c>
      <c r="K241" s="5">
        <v>361.14652000000001</v>
      </c>
      <c r="L241" s="5">
        <v>437.40602999999999</v>
      </c>
      <c r="M241" s="6">
        <f t="shared" si="15"/>
        <v>0.21115947621480613</v>
      </c>
    </row>
    <row r="242" spans="1:13" x14ac:dyDescent="0.2">
      <c r="A242" s="1" t="s">
        <v>18</v>
      </c>
      <c r="B242" s="1" t="s">
        <v>45</v>
      </c>
      <c r="C242" s="5">
        <v>3.8234400000000002</v>
      </c>
      <c r="D242" s="5">
        <v>453.77339999999998</v>
      </c>
      <c r="E242" s="6">
        <f t="shared" si="12"/>
        <v>117.6819722553512</v>
      </c>
      <c r="F242" s="5">
        <v>3862.8883900000001</v>
      </c>
      <c r="G242" s="5">
        <v>3266.2750700000001</v>
      </c>
      <c r="H242" s="6">
        <f t="shared" si="13"/>
        <v>-0.15444746515184715</v>
      </c>
      <c r="I242" s="5">
        <v>3842.16948</v>
      </c>
      <c r="J242" s="6">
        <f t="shared" si="14"/>
        <v>-0.14988782066948281</v>
      </c>
      <c r="K242" s="5">
        <v>23530.84964</v>
      </c>
      <c r="L242" s="5">
        <v>19927.805499999999</v>
      </c>
      <c r="M242" s="6">
        <f t="shared" si="15"/>
        <v>-0.15312001883158533</v>
      </c>
    </row>
    <row r="243" spans="1:13" x14ac:dyDescent="0.2">
      <c r="A243" s="1" t="s">
        <v>19</v>
      </c>
      <c r="B243" s="1" t="s">
        <v>45</v>
      </c>
      <c r="C243" s="5">
        <v>0.13059999999999999</v>
      </c>
      <c r="D243" s="5">
        <v>0</v>
      </c>
      <c r="E243" s="6">
        <f t="shared" si="12"/>
        <v>-1</v>
      </c>
      <c r="F243" s="5">
        <v>57.755020000000002</v>
      </c>
      <c r="G243" s="5">
        <v>95.237200000000001</v>
      </c>
      <c r="H243" s="6">
        <f t="shared" si="13"/>
        <v>0.64898566393016566</v>
      </c>
      <c r="I243" s="5">
        <v>51.033099999999997</v>
      </c>
      <c r="J243" s="6">
        <f t="shared" si="14"/>
        <v>0.8661848878472993</v>
      </c>
      <c r="K243" s="5">
        <v>464.76044999999999</v>
      </c>
      <c r="L243" s="5">
        <v>312.31896999999998</v>
      </c>
      <c r="M243" s="6">
        <f t="shared" si="15"/>
        <v>-0.32800011274625462</v>
      </c>
    </row>
    <row r="244" spans="1:13" x14ac:dyDescent="0.2">
      <c r="A244" s="1" t="s">
        <v>20</v>
      </c>
      <c r="B244" s="1" t="s">
        <v>45</v>
      </c>
      <c r="C244" s="5">
        <v>92.390559999999994</v>
      </c>
      <c r="D244" s="5">
        <v>108.40518</v>
      </c>
      <c r="E244" s="6">
        <f t="shared" si="12"/>
        <v>0.17333610706548375</v>
      </c>
      <c r="F244" s="5">
        <v>1398.1071300000001</v>
      </c>
      <c r="G244" s="5">
        <v>2310.0780300000001</v>
      </c>
      <c r="H244" s="6">
        <f t="shared" si="13"/>
        <v>0.65228971402212932</v>
      </c>
      <c r="I244" s="5">
        <v>1854.2495799999999</v>
      </c>
      <c r="J244" s="6">
        <f t="shared" si="14"/>
        <v>0.24582907010824306</v>
      </c>
      <c r="K244" s="5">
        <v>7851.3984</v>
      </c>
      <c r="L244" s="5">
        <v>8933.2224100000003</v>
      </c>
      <c r="M244" s="6">
        <f t="shared" si="15"/>
        <v>0.13778743032578755</v>
      </c>
    </row>
    <row r="245" spans="1:13" x14ac:dyDescent="0.2">
      <c r="A245" s="1" t="s">
        <v>21</v>
      </c>
      <c r="B245" s="1" t="s">
        <v>45</v>
      </c>
      <c r="C245" s="5">
        <v>81.179829999999995</v>
      </c>
      <c r="D245" s="5">
        <v>103.51125</v>
      </c>
      <c r="E245" s="6">
        <f t="shared" si="12"/>
        <v>0.2750858187310814</v>
      </c>
      <c r="F245" s="5">
        <v>2442.2326600000001</v>
      </c>
      <c r="G245" s="5">
        <v>2279.4839999999999</v>
      </c>
      <c r="H245" s="6">
        <f t="shared" si="13"/>
        <v>-6.6639293899214413E-2</v>
      </c>
      <c r="I245" s="5">
        <v>1863.3937599999999</v>
      </c>
      <c r="J245" s="6">
        <f t="shared" si="14"/>
        <v>0.22329700191761948</v>
      </c>
      <c r="K245" s="5">
        <v>16443.380539999998</v>
      </c>
      <c r="L245" s="5">
        <v>10985.1571</v>
      </c>
      <c r="M245" s="6">
        <f t="shared" si="15"/>
        <v>-0.33194046848957726</v>
      </c>
    </row>
    <row r="246" spans="1:13" x14ac:dyDescent="0.2">
      <c r="A246" s="1" t="s">
        <v>22</v>
      </c>
      <c r="B246" s="1" t="s">
        <v>45</v>
      </c>
      <c r="C246" s="5">
        <v>281.75423999999998</v>
      </c>
      <c r="D246" s="5">
        <v>77.027550000000005</v>
      </c>
      <c r="E246" s="6">
        <f t="shared" si="12"/>
        <v>-0.72661440693847235</v>
      </c>
      <c r="F246" s="5">
        <v>5646.9808599999997</v>
      </c>
      <c r="G246" s="5">
        <v>5177.6468500000001</v>
      </c>
      <c r="H246" s="6">
        <f t="shared" si="13"/>
        <v>-8.3112378390459041E-2</v>
      </c>
      <c r="I246" s="5">
        <v>7717.7653099999998</v>
      </c>
      <c r="J246" s="6">
        <f t="shared" si="14"/>
        <v>-0.32912615996611583</v>
      </c>
      <c r="K246" s="5">
        <v>42975.575299999997</v>
      </c>
      <c r="L246" s="5">
        <v>45688.95089</v>
      </c>
      <c r="M246" s="6">
        <f t="shared" si="15"/>
        <v>6.3137621103585451E-2</v>
      </c>
    </row>
    <row r="247" spans="1:13" x14ac:dyDescent="0.2">
      <c r="A247" s="1" t="s">
        <v>23</v>
      </c>
      <c r="B247" s="1" t="s">
        <v>45</v>
      </c>
      <c r="C247" s="5">
        <v>51.351570000000002</v>
      </c>
      <c r="D247" s="5">
        <v>1618.3708200000001</v>
      </c>
      <c r="E247" s="6">
        <f t="shared" si="12"/>
        <v>30.515508094494482</v>
      </c>
      <c r="F247" s="5">
        <v>10495.633599999999</v>
      </c>
      <c r="G247" s="5">
        <v>12059.751770000001</v>
      </c>
      <c r="H247" s="6">
        <f t="shared" si="13"/>
        <v>0.14902560718201907</v>
      </c>
      <c r="I247" s="5">
        <v>9296.6297300000006</v>
      </c>
      <c r="J247" s="6">
        <f t="shared" si="14"/>
        <v>0.29721760683696719</v>
      </c>
      <c r="K247" s="5">
        <v>53228.547729999998</v>
      </c>
      <c r="L247" s="5">
        <v>57279.88523</v>
      </c>
      <c r="M247" s="6">
        <f t="shared" si="15"/>
        <v>7.6112117891141251E-2</v>
      </c>
    </row>
    <row r="248" spans="1:13" x14ac:dyDescent="0.2">
      <c r="A248" s="1" t="s">
        <v>24</v>
      </c>
      <c r="B248" s="1" t="s">
        <v>45</v>
      </c>
      <c r="C248" s="5">
        <v>124.12049</v>
      </c>
      <c r="D248" s="5">
        <v>555.44947000000002</v>
      </c>
      <c r="E248" s="6">
        <f t="shared" si="12"/>
        <v>3.4750828005915864</v>
      </c>
      <c r="F248" s="5">
        <v>3854.64473</v>
      </c>
      <c r="G248" s="5">
        <v>2662.80933</v>
      </c>
      <c r="H248" s="6">
        <f t="shared" si="13"/>
        <v>-0.30919461675006299</v>
      </c>
      <c r="I248" s="5">
        <v>3043.5750699999999</v>
      </c>
      <c r="J248" s="6">
        <f t="shared" si="14"/>
        <v>-0.12510476372117207</v>
      </c>
      <c r="K248" s="5">
        <v>22214.574339999999</v>
      </c>
      <c r="L248" s="5">
        <v>15864.57905</v>
      </c>
      <c r="M248" s="6">
        <f t="shared" si="15"/>
        <v>-0.28584816403914037</v>
      </c>
    </row>
    <row r="249" spans="1:13" x14ac:dyDescent="0.2">
      <c r="A249" s="1" t="s">
        <v>25</v>
      </c>
      <c r="B249" s="1" t="s">
        <v>45</v>
      </c>
      <c r="C249" s="5">
        <v>59.285690000000002</v>
      </c>
      <c r="D249" s="5">
        <v>164.93214</v>
      </c>
      <c r="E249" s="6">
        <f t="shared" si="12"/>
        <v>1.7819890432244274</v>
      </c>
      <c r="F249" s="5">
        <v>1071.8978199999999</v>
      </c>
      <c r="G249" s="5">
        <v>1935.9907499999999</v>
      </c>
      <c r="H249" s="6">
        <f t="shared" si="13"/>
        <v>0.80613367606251884</v>
      </c>
      <c r="I249" s="5">
        <v>2644.0749500000002</v>
      </c>
      <c r="J249" s="6">
        <f t="shared" si="14"/>
        <v>-0.26780035112090905</v>
      </c>
      <c r="K249" s="5">
        <v>12304.016680000001</v>
      </c>
      <c r="L249" s="5">
        <v>12943.33699</v>
      </c>
      <c r="M249" s="6">
        <f t="shared" si="15"/>
        <v>5.1960292856169987E-2</v>
      </c>
    </row>
    <row r="250" spans="1:13" x14ac:dyDescent="0.2">
      <c r="A250" s="1" t="s">
        <v>26</v>
      </c>
      <c r="B250" s="1" t="s">
        <v>45</v>
      </c>
      <c r="C250" s="5">
        <v>27.40436</v>
      </c>
      <c r="D250" s="5">
        <v>17.806380000000001</v>
      </c>
      <c r="E250" s="6">
        <f t="shared" si="12"/>
        <v>-0.35023550996994635</v>
      </c>
      <c r="F250" s="5">
        <v>307.89098000000001</v>
      </c>
      <c r="G250" s="5">
        <v>264.99315000000001</v>
      </c>
      <c r="H250" s="6">
        <f t="shared" si="13"/>
        <v>-0.13932798550967618</v>
      </c>
      <c r="I250" s="5">
        <v>280.60185000000001</v>
      </c>
      <c r="J250" s="6">
        <f t="shared" si="14"/>
        <v>-5.5625791490683363E-2</v>
      </c>
      <c r="K250" s="5">
        <v>2140.14185</v>
      </c>
      <c r="L250" s="5">
        <v>1828.0808</v>
      </c>
      <c r="M250" s="6">
        <f t="shared" si="15"/>
        <v>-0.14581325532230494</v>
      </c>
    </row>
    <row r="251" spans="1:13" x14ac:dyDescent="0.2">
      <c r="A251" s="1" t="s">
        <v>27</v>
      </c>
      <c r="B251" s="1" t="s">
        <v>45</v>
      </c>
      <c r="C251" s="5">
        <v>0</v>
      </c>
      <c r="D251" s="5">
        <v>0</v>
      </c>
      <c r="E251" s="6" t="str">
        <f t="shared" si="12"/>
        <v/>
      </c>
      <c r="F251" s="5">
        <v>0</v>
      </c>
      <c r="G251" s="5">
        <v>0.11998</v>
      </c>
      <c r="H251" s="6" t="str">
        <f t="shared" si="13"/>
        <v/>
      </c>
      <c r="I251" s="5">
        <v>0.91466000000000003</v>
      </c>
      <c r="J251" s="6">
        <f t="shared" si="14"/>
        <v>-0.86882557453042664</v>
      </c>
      <c r="K251" s="5">
        <v>1336.17155</v>
      </c>
      <c r="L251" s="5">
        <v>2.4981399999999998</v>
      </c>
      <c r="M251" s="6">
        <f t="shared" si="15"/>
        <v>-0.99813037480105005</v>
      </c>
    </row>
    <row r="252" spans="1:13" x14ac:dyDescent="0.2">
      <c r="A252" s="1" t="s">
        <v>28</v>
      </c>
      <c r="B252" s="1" t="s">
        <v>45</v>
      </c>
      <c r="C252" s="5">
        <v>55.254570000000001</v>
      </c>
      <c r="D252" s="5">
        <v>315.86622</v>
      </c>
      <c r="E252" s="6">
        <f t="shared" ref="E252:E312" si="16">IF(C252=0,"",(D252/C252-1))</f>
        <v>4.716562811003687</v>
      </c>
      <c r="F252" s="5">
        <v>4066.2671700000001</v>
      </c>
      <c r="G252" s="5">
        <v>3464.91444</v>
      </c>
      <c r="H252" s="6">
        <f t="shared" ref="H252:H312" si="17">IF(F252=0,"",(G252/F252-1))</f>
        <v>-0.14788815020238821</v>
      </c>
      <c r="I252" s="5">
        <v>4157.6766799999996</v>
      </c>
      <c r="J252" s="6">
        <f t="shared" ref="J252:J312" si="18">IF(I252=0,"",(G252/I252-1))</f>
        <v>-0.16662244164690543</v>
      </c>
      <c r="K252" s="5">
        <v>25670.559020000001</v>
      </c>
      <c r="L252" s="5">
        <v>25181.129850000001</v>
      </c>
      <c r="M252" s="6">
        <f t="shared" ref="M252:M312" si="19">IF(K252=0,"",(L252/K252-1))</f>
        <v>-1.9065777633384795E-2</v>
      </c>
    </row>
    <row r="253" spans="1:13" x14ac:dyDescent="0.2">
      <c r="A253" s="1" t="s">
        <v>29</v>
      </c>
      <c r="B253" s="1" t="s">
        <v>45</v>
      </c>
      <c r="C253" s="5">
        <v>0</v>
      </c>
      <c r="D253" s="5">
        <v>0</v>
      </c>
      <c r="E253" s="6" t="str">
        <f t="shared" si="16"/>
        <v/>
      </c>
      <c r="F253" s="5">
        <v>0</v>
      </c>
      <c r="G253" s="5">
        <v>18</v>
      </c>
      <c r="H253" s="6" t="str">
        <f t="shared" si="17"/>
        <v/>
      </c>
      <c r="I253" s="5">
        <v>0</v>
      </c>
      <c r="J253" s="6" t="str">
        <f t="shared" si="18"/>
        <v/>
      </c>
      <c r="K253" s="5">
        <v>421.15350000000001</v>
      </c>
      <c r="L253" s="5">
        <v>283.25</v>
      </c>
      <c r="M253" s="6">
        <f t="shared" si="19"/>
        <v>-0.32744236958733575</v>
      </c>
    </row>
    <row r="254" spans="1:13" x14ac:dyDescent="0.2">
      <c r="A254" s="1" t="s">
        <v>30</v>
      </c>
      <c r="B254" s="1" t="s">
        <v>45</v>
      </c>
      <c r="C254" s="5">
        <v>0</v>
      </c>
      <c r="D254" s="5">
        <v>0</v>
      </c>
      <c r="E254" s="6" t="str">
        <f t="shared" si="16"/>
        <v/>
      </c>
      <c r="F254" s="5">
        <v>0</v>
      </c>
      <c r="G254" s="5">
        <v>0</v>
      </c>
      <c r="H254" s="6" t="str">
        <f t="shared" si="17"/>
        <v/>
      </c>
      <c r="I254" s="5">
        <v>1.04817</v>
      </c>
      <c r="J254" s="6">
        <f t="shared" si="18"/>
        <v>-1</v>
      </c>
      <c r="K254" s="5">
        <v>0</v>
      </c>
      <c r="L254" s="5">
        <v>4.0271699999999999</v>
      </c>
      <c r="M254" s="6" t="str">
        <f t="shared" si="19"/>
        <v/>
      </c>
    </row>
    <row r="255" spans="1:13" x14ac:dyDescent="0.2">
      <c r="A255" s="1" t="s">
        <v>31</v>
      </c>
      <c r="B255" s="1" t="s">
        <v>45</v>
      </c>
      <c r="C255" s="5">
        <v>58.327080000000002</v>
      </c>
      <c r="D255" s="5">
        <v>84.647580000000005</v>
      </c>
      <c r="E255" s="6">
        <f t="shared" si="16"/>
        <v>0.45125694617320122</v>
      </c>
      <c r="F255" s="5">
        <v>917.16959999999995</v>
      </c>
      <c r="G255" s="5">
        <v>1505.22525</v>
      </c>
      <c r="H255" s="6">
        <f t="shared" si="17"/>
        <v>0.64116347728926049</v>
      </c>
      <c r="I255" s="5">
        <v>1956.61023</v>
      </c>
      <c r="J255" s="6">
        <f t="shared" si="18"/>
        <v>-0.23069744452884722</v>
      </c>
      <c r="K255" s="5">
        <v>8423.1111700000001</v>
      </c>
      <c r="L255" s="5">
        <v>8241.0113600000004</v>
      </c>
      <c r="M255" s="6">
        <f t="shared" si="19"/>
        <v>-2.1619067625341493E-2</v>
      </c>
    </row>
    <row r="256" spans="1:13" x14ac:dyDescent="0.2">
      <c r="A256" s="1" t="s">
        <v>36</v>
      </c>
      <c r="B256" s="1" t="s">
        <v>45</v>
      </c>
      <c r="C256" s="5">
        <v>0</v>
      </c>
      <c r="D256" s="5">
        <v>0</v>
      </c>
      <c r="E256" s="6" t="str">
        <f t="shared" si="16"/>
        <v/>
      </c>
      <c r="F256" s="5">
        <v>0</v>
      </c>
      <c r="G256" s="5">
        <v>0</v>
      </c>
      <c r="H256" s="6" t="str">
        <f t="shared" si="17"/>
        <v/>
      </c>
      <c r="I256" s="5">
        <v>0</v>
      </c>
      <c r="J256" s="6" t="str">
        <f t="shared" si="18"/>
        <v/>
      </c>
      <c r="K256" s="5">
        <v>0</v>
      </c>
      <c r="L256" s="5">
        <v>1.1132500000000001</v>
      </c>
      <c r="M256" s="6" t="str">
        <f t="shared" si="19"/>
        <v/>
      </c>
    </row>
    <row r="257" spans="1:13" x14ac:dyDescent="0.2">
      <c r="A257" s="1" t="s">
        <v>32</v>
      </c>
      <c r="B257" s="1" t="s">
        <v>45</v>
      </c>
      <c r="C257" s="5">
        <v>17.167999999999999</v>
      </c>
      <c r="D257" s="5">
        <v>0</v>
      </c>
      <c r="E257" s="6">
        <f t="shared" si="16"/>
        <v>-1</v>
      </c>
      <c r="F257" s="5">
        <v>337.51229999999998</v>
      </c>
      <c r="G257" s="5">
        <v>377.53235000000001</v>
      </c>
      <c r="H257" s="6">
        <f t="shared" si="17"/>
        <v>0.11857360457678134</v>
      </c>
      <c r="I257" s="5">
        <v>197.08501000000001</v>
      </c>
      <c r="J257" s="6">
        <f t="shared" si="18"/>
        <v>0.91558125095358589</v>
      </c>
      <c r="K257" s="5">
        <v>1840.8887999999999</v>
      </c>
      <c r="L257" s="5">
        <v>2770.7131199999999</v>
      </c>
      <c r="M257" s="6">
        <f t="shared" si="19"/>
        <v>0.50509532134694934</v>
      </c>
    </row>
    <row r="258" spans="1:13" x14ac:dyDescent="0.2">
      <c r="A258" s="1" t="s">
        <v>33</v>
      </c>
      <c r="B258" s="1" t="s">
        <v>45</v>
      </c>
      <c r="C258" s="5">
        <v>57.10519</v>
      </c>
      <c r="D258" s="5">
        <v>64.413550000000001</v>
      </c>
      <c r="E258" s="6">
        <f t="shared" si="16"/>
        <v>0.12798066165264488</v>
      </c>
      <c r="F258" s="5">
        <v>1338.8779</v>
      </c>
      <c r="G258" s="5">
        <v>1122.24235</v>
      </c>
      <c r="H258" s="6">
        <f t="shared" si="17"/>
        <v>-0.16180381347694217</v>
      </c>
      <c r="I258" s="5">
        <v>1029.12031</v>
      </c>
      <c r="J258" s="6">
        <f t="shared" si="18"/>
        <v>9.0487029645736961E-2</v>
      </c>
      <c r="K258" s="5">
        <v>9110.6674899999998</v>
      </c>
      <c r="L258" s="5">
        <v>8195.3078700000005</v>
      </c>
      <c r="M258" s="6">
        <f t="shared" si="19"/>
        <v>-0.10047119171067442</v>
      </c>
    </row>
    <row r="259" spans="1:13" x14ac:dyDescent="0.2">
      <c r="A259" s="2" t="s">
        <v>34</v>
      </c>
      <c r="B259" s="2" t="s">
        <v>45</v>
      </c>
      <c r="C259" s="7">
        <v>916.45578999999998</v>
      </c>
      <c r="D259" s="7">
        <v>3655.67992</v>
      </c>
      <c r="E259" s="8">
        <f t="shared" si="16"/>
        <v>2.9889321011327783</v>
      </c>
      <c r="F259" s="7">
        <v>37685.191099999996</v>
      </c>
      <c r="G259" s="7">
        <v>38345.114679999999</v>
      </c>
      <c r="H259" s="8">
        <f t="shared" si="17"/>
        <v>1.7511482912448306E-2</v>
      </c>
      <c r="I259" s="7">
        <v>39802.346660000003</v>
      </c>
      <c r="J259" s="8">
        <f t="shared" si="18"/>
        <v>-3.6611710169955236E-2</v>
      </c>
      <c r="K259" s="7">
        <v>238873.19584</v>
      </c>
      <c r="L259" s="7">
        <v>229656.81278000001</v>
      </c>
      <c r="M259" s="8">
        <f t="shared" si="19"/>
        <v>-3.858274272921447E-2</v>
      </c>
    </row>
    <row r="260" spans="1:13" x14ac:dyDescent="0.2">
      <c r="A260" s="1" t="s">
        <v>8</v>
      </c>
      <c r="B260" s="1" t="s">
        <v>46</v>
      </c>
      <c r="C260" s="5">
        <v>24.120200000000001</v>
      </c>
      <c r="D260" s="5">
        <v>147.91325000000001</v>
      </c>
      <c r="E260" s="6">
        <f t="shared" si="16"/>
        <v>5.1323392840855382</v>
      </c>
      <c r="F260" s="5">
        <v>1346.64543</v>
      </c>
      <c r="G260" s="5">
        <v>1583.8530900000001</v>
      </c>
      <c r="H260" s="6">
        <f t="shared" si="17"/>
        <v>0.17614707978476574</v>
      </c>
      <c r="I260" s="5">
        <v>1700.44408</v>
      </c>
      <c r="J260" s="6">
        <f t="shared" si="18"/>
        <v>-6.8565024496424432E-2</v>
      </c>
      <c r="K260" s="5">
        <v>8733.2362200000007</v>
      </c>
      <c r="L260" s="5">
        <v>9620.3766500000002</v>
      </c>
      <c r="M260" s="6">
        <f t="shared" si="19"/>
        <v>0.10158209484456138</v>
      </c>
    </row>
    <row r="261" spans="1:13" x14ac:dyDescent="0.2">
      <c r="A261" s="1" t="s">
        <v>10</v>
      </c>
      <c r="B261" s="1" t="s">
        <v>46</v>
      </c>
      <c r="C261" s="5">
        <v>0</v>
      </c>
      <c r="D261" s="5">
        <v>9.3950000000000006E-2</v>
      </c>
      <c r="E261" s="6" t="str">
        <f t="shared" si="16"/>
        <v/>
      </c>
      <c r="F261" s="5">
        <v>338.92095</v>
      </c>
      <c r="G261" s="5">
        <v>199.84216000000001</v>
      </c>
      <c r="H261" s="6">
        <f t="shared" si="17"/>
        <v>-0.41035760698770607</v>
      </c>
      <c r="I261" s="5">
        <v>133.48839000000001</v>
      </c>
      <c r="J261" s="6">
        <f t="shared" si="18"/>
        <v>0.49707521380698338</v>
      </c>
      <c r="K261" s="5">
        <v>935.35265000000004</v>
      </c>
      <c r="L261" s="5">
        <v>1055.67849</v>
      </c>
      <c r="M261" s="6">
        <f t="shared" si="19"/>
        <v>0.1286422185258147</v>
      </c>
    </row>
    <row r="262" spans="1:13" x14ac:dyDescent="0.2">
      <c r="A262" s="1" t="s">
        <v>11</v>
      </c>
      <c r="B262" s="1" t="s">
        <v>46</v>
      </c>
      <c r="C262" s="5">
        <v>114.94692999999999</v>
      </c>
      <c r="D262" s="5">
        <v>111.40205</v>
      </c>
      <c r="E262" s="6">
        <f t="shared" si="16"/>
        <v>-3.0839275133315858E-2</v>
      </c>
      <c r="F262" s="5">
        <v>1995.4871499999999</v>
      </c>
      <c r="G262" s="5">
        <v>2132.0644699999998</v>
      </c>
      <c r="H262" s="6">
        <f t="shared" si="17"/>
        <v>6.8443096714503993E-2</v>
      </c>
      <c r="I262" s="5">
        <v>1514.8925300000001</v>
      </c>
      <c r="J262" s="6">
        <f t="shared" si="18"/>
        <v>0.40740311789642236</v>
      </c>
      <c r="K262" s="5">
        <v>10473.324769999999</v>
      </c>
      <c r="L262" s="5">
        <v>10992.028490000001</v>
      </c>
      <c r="M262" s="6">
        <f t="shared" si="19"/>
        <v>4.9526175440084419E-2</v>
      </c>
    </row>
    <row r="263" spans="1:13" x14ac:dyDescent="0.2">
      <c r="A263" s="1" t="s">
        <v>12</v>
      </c>
      <c r="B263" s="1" t="s">
        <v>46</v>
      </c>
      <c r="C263" s="5">
        <v>0</v>
      </c>
      <c r="D263" s="5">
        <v>8.40761</v>
      </c>
      <c r="E263" s="6" t="str">
        <f t="shared" si="16"/>
        <v/>
      </c>
      <c r="F263" s="5">
        <v>450.43382000000003</v>
      </c>
      <c r="G263" s="5">
        <v>168.84504000000001</v>
      </c>
      <c r="H263" s="6">
        <f t="shared" si="17"/>
        <v>-0.62515017189428623</v>
      </c>
      <c r="I263" s="5">
        <v>203.14142000000001</v>
      </c>
      <c r="J263" s="6">
        <f t="shared" si="18"/>
        <v>-0.16883006921975829</v>
      </c>
      <c r="K263" s="5">
        <v>1838.02035</v>
      </c>
      <c r="L263" s="5">
        <v>908.34312</v>
      </c>
      <c r="M263" s="6">
        <f t="shared" si="19"/>
        <v>-0.50580355652754339</v>
      </c>
    </row>
    <row r="264" spans="1:13" x14ac:dyDescent="0.2">
      <c r="A264" s="1" t="s">
        <v>13</v>
      </c>
      <c r="B264" s="1" t="s">
        <v>46</v>
      </c>
      <c r="C264" s="5">
        <v>0</v>
      </c>
      <c r="D264" s="5">
        <v>0</v>
      </c>
      <c r="E264" s="6" t="str">
        <f t="shared" si="16"/>
        <v/>
      </c>
      <c r="F264" s="5">
        <v>20.48094</v>
      </c>
      <c r="G264" s="5">
        <v>0.29849999999999999</v>
      </c>
      <c r="H264" s="6">
        <f t="shared" si="17"/>
        <v>-0.98542547363548738</v>
      </c>
      <c r="I264" s="5">
        <v>0</v>
      </c>
      <c r="J264" s="6" t="str">
        <f t="shared" si="18"/>
        <v/>
      </c>
      <c r="K264" s="5">
        <v>49.652790000000003</v>
      </c>
      <c r="L264" s="5">
        <v>0.29849999999999999</v>
      </c>
      <c r="M264" s="6">
        <f t="shared" si="19"/>
        <v>-0.99398825322806639</v>
      </c>
    </row>
    <row r="265" spans="1:13" x14ac:dyDescent="0.2">
      <c r="A265" s="1" t="s">
        <v>14</v>
      </c>
      <c r="B265" s="1" t="s">
        <v>46</v>
      </c>
      <c r="C265" s="5">
        <v>3752.6178799999998</v>
      </c>
      <c r="D265" s="5">
        <v>31.679320000000001</v>
      </c>
      <c r="E265" s="6">
        <f t="shared" si="16"/>
        <v>-0.9915580746526742</v>
      </c>
      <c r="F265" s="5">
        <v>15178.801450000001</v>
      </c>
      <c r="G265" s="5">
        <v>6042.7292900000002</v>
      </c>
      <c r="H265" s="6">
        <f t="shared" si="17"/>
        <v>-0.60189680918449595</v>
      </c>
      <c r="I265" s="5">
        <v>9160.0395800000006</v>
      </c>
      <c r="J265" s="6">
        <f t="shared" si="18"/>
        <v>-0.34031624675578098</v>
      </c>
      <c r="K265" s="5">
        <v>52600.666740000001</v>
      </c>
      <c r="L265" s="5">
        <v>65353.000679999997</v>
      </c>
      <c r="M265" s="6">
        <f t="shared" si="19"/>
        <v>0.24243673569830482</v>
      </c>
    </row>
    <row r="266" spans="1:13" x14ac:dyDescent="0.2">
      <c r="A266" s="1" t="s">
        <v>15</v>
      </c>
      <c r="B266" s="1" t="s">
        <v>46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</v>
      </c>
      <c r="H266" s="6" t="str">
        <f t="shared" si="17"/>
        <v/>
      </c>
      <c r="I266" s="5">
        <v>0</v>
      </c>
      <c r="J266" s="6" t="str">
        <f t="shared" si="18"/>
        <v/>
      </c>
      <c r="K266" s="5">
        <v>4.9129199999999997</v>
      </c>
      <c r="L266" s="5">
        <v>0.30548999999999998</v>
      </c>
      <c r="M266" s="6">
        <f t="shared" si="19"/>
        <v>-0.93781905669133636</v>
      </c>
    </row>
    <row r="267" spans="1:13" x14ac:dyDescent="0.2">
      <c r="A267" s="1" t="s">
        <v>16</v>
      </c>
      <c r="B267" s="1" t="s">
        <v>46</v>
      </c>
      <c r="C267" s="5">
        <v>0</v>
      </c>
      <c r="D267" s="5">
        <v>0</v>
      </c>
      <c r="E267" s="6" t="str">
        <f t="shared" si="16"/>
        <v/>
      </c>
      <c r="F267" s="5">
        <v>0</v>
      </c>
      <c r="G267" s="5">
        <v>86.165000000000006</v>
      </c>
      <c r="H267" s="6" t="str">
        <f t="shared" si="17"/>
        <v/>
      </c>
      <c r="I267" s="5">
        <v>90.441270000000003</v>
      </c>
      <c r="J267" s="6">
        <f t="shared" si="18"/>
        <v>-4.7282286062546364E-2</v>
      </c>
      <c r="K267" s="5">
        <v>0</v>
      </c>
      <c r="L267" s="5">
        <v>335.69506999999999</v>
      </c>
      <c r="M267" s="6" t="str">
        <f t="shared" si="19"/>
        <v/>
      </c>
    </row>
    <row r="268" spans="1:13" x14ac:dyDescent="0.2">
      <c r="A268" s="1" t="s">
        <v>17</v>
      </c>
      <c r="B268" s="1" t="s">
        <v>46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12.99258</v>
      </c>
      <c r="H268" s="6" t="str">
        <f t="shared" si="17"/>
        <v/>
      </c>
      <c r="I268" s="5">
        <v>1.6602600000000001</v>
      </c>
      <c r="J268" s="6">
        <f t="shared" si="18"/>
        <v>6.8256297206461634</v>
      </c>
      <c r="K268" s="5">
        <v>318.77368000000001</v>
      </c>
      <c r="L268" s="5">
        <v>26.734310000000001</v>
      </c>
      <c r="M268" s="6">
        <f t="shared" si="19"/>
        <v>-0.91613388533206375</v>
      </c>
    </row>
    <row r="269" spans="1:13" x14ac:dyDescent="0.2">
      <c r="A269" s="1" t="s">
        <v>18</v>
      </c>
      <c r="B269" s="1" t="s">
        <v>46</v>
      </c>
      <c r="C269" s="5">
        <v>6.3622800000000002</v>
      </c>
      <c r="D269" s="5">
        <v>436.58537000000001</v>
      </c>
      <c r="E269" s="6">
        <f t="shared" si="16"/>
        <v>67.620898482933796</v>
      </c>
      <c r="F269" s="5">
        <v>4327.98207</v>
      </c>
      <c r="G269" s="5">
        <v>4863.4729399999997</v>
      </c>
      <c r="H269" s="6">
        <f t="shared" si="17"/>
        <v>0.12372760823382967</v>
      </c>
      <c r="I269" s="5">
        <v>3562.5633899999998</v>
      </c>
      <c r="J269" s="6">
        <f t="shared" si="18"/>
        <v>0.36516109542123831</v>
      </c>
      <c r="K269" s="5">
        <v>28310.83757</v>
      </c>
      <c r="L269" s="5">
        <v>25552.559389999999</v>
      </c>
      <c r="M269" s="6">
        <f t="shared" si="19"/>
        <v>-9.7428349591565988E-2</v>
      </c>
    </row>
    <row r="270" spans="1:13" x14ac:dyDescent="0.2">
      <c r="A270" s="1" t="s">
        <v>19</v>
      </c>
      <c r="B270" s="1" t="s">
        <v>46</v>
      </c>
      <c r="C270" s="5">
        <v>9.7762499999999992</v>
      </c>
      <c r="D270" s="5">
        <v>256.64305000000002</v>
      </c>
      <c r="E270" s="6">
        <f t="shared" si="16"/>
        <v>25.251686485104209</v>
      </c>
      <c r="F270" s="5">
        <v>514.97388999999998</v>
      </c>
      <c r="G270" s="5">
        <v>711.86877000000004</v>
      </c>
      <c r="H270" s="6">
        <f t="shared" si="17"/>
        <v>0.38233953958325939</v>
      </c>
      <c r="I270" s="5">
        <v>607.19313</v>
      </c>
      <c r="J270" s="6">
        <f t="shared" si="18"/>
        <v>0.17239266195254888</v>
      </c>
      <c r="K270" s="5">
        <v>3010.32305</v>
      </c>
      <c r="L270" s="5">
        <v>4074.9579800000001</v>
      </c>
      <c r="M270" s="6">
        <f t="shared" si="19"/>
        <v>0.35366135538177534</v>
      </c>
    </row>
    <row r="271" spans="1:13" x14ac:dyDescent="0.2">
      <c r="A271" s="1" t="s">
        <v>20</v>
      </c>
      <c r="B271" s="1" t="s">
        <v>46</v>
      </c>
      <c r="C271" s="5">
        <v>0</v>
      </c>
      <c r="D271" s="5">
        <v>5.3296599999999996</v>
      </c>
      <c r="E271" s="6" t="str">
        <f t="shared" si="16"/>
        <v/>
      </c>
      <c r="F271" s="5">
        <v>82.018320000000003</v>
      </c>
      <c r="G271" s="5">
        <v>225.73410999999999</v>
      </c>
      <c r="H271" s="6">
        <f t="shared" si="17"/>
        <v>1.7522401092829014</v>
      </c>
      <c r="I271" s="5">
        <v>154.36152999999999</v>
      </c>
      <c r="J271" s="6">
        <f t="shared" si="18"/>
        <v>0.46237284639508314</v>
      </c>
      <c r="K271" s="5">
        <v>566.73838000000001</v>
      </c>
      <c r="L271" s="5">
        <v>881.94329000000005</v>
      </c>
      <c r="M271" s="6">
        <f t="shared" si="19"/>
        <v>0.55617357342200835</v>
      </c>
    </row>
    <row r="272" spans="1:13" x14ac:dyDescent="0.2">
      <c r="A272" s="1" t="s">
        <v>21</v>
      </c>
      <c r="B272" s="1" t="s">
        <v>46</v>
      </c>
      <c r="C272" s="5">
        <v>22.951889999999999</v>
      </c>
      <c r="D272" s="5">
        <v>51.691519999999997</v>
      </c>
      <c r="E272" s="6">
        <f t="shared" si="16"/>
        <v>1.2521683399493462</v>
      </c>
      <c r="F272" s="5">
        <v>1804.9784099999999</v>
      </c>
      <c r="G272" s="5">
        <v>1368.57936</v>
      </c>
      <c r="H272" s="6">
        <f t="shared" si="17"/>
        <v>-0.24177521879610742</v>
      </c>
      <c r="I272" s="5">
        <v>1102.96217</v>
      </c>
      <c r="J272" s="6">
        <f t="shared" si="18"/>
        <v>0.24082166843492003</v>
      </c>
      <c r="K272" s="5">
        <v>8027.4643500000002</v>
      </c>
      <c r="L272" s="5">
        <v>6851.8558700000003</v>
      </c>
      <c r="M272" s="6">
        <f t="shared" si="19"/>
        <v>-0.14644829659069114</v>
      </c>
    </row>
    <row r="273" spans="1:13" x14ac:dyDescent="0.2">
      <c r="A273" s="1" t="s">
        <v>22</v>
      </c>
      <c r="B273" s="1" t="s">
        <v>46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3.6286200000000002</v>
      </c>
      <c r="H273" s="6" t="str">
        <f t="shared" si="17"/>
        <v/>
      </c>
      <c r="I273" s="5">
        <v>1.34964</v>
      </c>
      <c r="J273" s="6">
        <f t="shared" si="18"/>
        <v>1.6885836222992801</v>
      </c>
      <c r="K273" s="5">
        <v>46.5199</v>
      </c>
      <c r="L273" s="5">
        <v>20.366160000000001</v>
      </c>
      <c r="M273" s="6">
        <f t="shared" si="19"/>
        <v>-0.56220542176573896</v>
      </c>
    </row>
    <row r="274" spans="1:13" x14ac:dyDescent="0.2">
      <c r="A274" s="1" t="s">
        <v>23</v>
      </c>
      <c r="B274" s="1" t="s">
        <v>46</v>
      </c>
      <c r="C274" s="5">
        <v>123.82178999999999</v>
      </c>
      <c r="D274" s="5">
        <v>246.88788</v>
      </c>
      <c r="E274" s="6">
        <f t="shared" si="16"/>
        <v>0.99389687388625214</v>
      </c>
      <c r="F274" s="5">
        <v>2204.0118299999999</v>
      </c>
      <c r="G274" s="5">
        <v>2578.8954899999999</v>
      </c>
      <c r="H274" s="6">
        <f t="shared" si="17"/>
        <v>0.17009149175029603</v>
      </c>
      <c r="I274" s="5">
        <v>1784.0186200000001</v>
      </c>
      <c r="J274" s="6">
        <f t="shared" si="18"/>
        <v>0.44555413328589566</v>
      </c>
      <c r="K274" s="5">
        <v>13640.40969</v>
      </c>
      <c r="L274" s="5">
        <v>13036.121639999999</v>
      </c>
      <c r="M274" s="6">
        <f t="shared" si="19"/>
        <v>-4.4301312331037512E-2</v>
      </c>
    </row>
    <row r="275" spans="1:13" x14ac:dyDescent="0.2">
      <c r="A275" s="1" t="s">
        <v>24</v>
      </c>
      <c r="B275" s="1" t="s">
        <v>46</v>
      </c>
      <c r="C275" s="5">
        <v>183.73882</v>
      </c>
      <c r="D275" s="5">
        <v>213.98375999999999</v>
      </c>
      <c r="E275" s="6">
        <f t="shared" si="16"/>
        <v>0.16460832827815031</v>
      </c>
      <c r="F275" s="5">
        <v>2726.4416200000001</v>
      </c>
      <c r="G275" s="5">
        <v>2617.89327</v>
      </c>
      <c r="H275" s="6">
        <f t="shared" si="17"/>
        <v>-3.9813194312959488E-2</v>
      </c>
      <c r="I275" s="5">
        <v>3583.5396999999998</v>
      </c>
      <c r="J275" s="6">
        <f t="shared" si="18"/>
        <v>-0.26946720584677764</v>
      </c>
      <c r="K275" s="5">
        <v>18461.455310000001</v>
      </c>
      <c r="L275" s="5">
        <v>16832.73315</v>
      </c>
      <c r="M275" s="6">
        <f t="shared" si="19"/>
        <v>-8.8222847692715378E-2</v>
      </c>
    </row>
    <row r="276" spans="1:13" x14ac:dyDescent="0.2">
      <c r="A276" s="1" t="s">
        <v>25</v>
      </c>
      <c r="B276" s="1" t="s">
        <v>46</v>
      </c>
      <c r="C276" s="5">
        <v>118.15358000000001</v>
      </c>
      <c r="D276" s="5">
        <v>50.040840000000003</v>
      </c>
      <c r="E276" s="6">
        <f t="shared" si="16"/>
        <v>-0.57647631159377477</v>
      </c>
      <c r="F276" s="5">
        <v>1332.22801</v>
      </c>
      <c r="G276" s="5">
        <v>1152.1962599999999</v>
      </c>
      <c r="H276" s="6">
        <f t="shared" si="17"/>
        <v>-0.13513583909709281</v>
      </c>
      <c r="I276" s="5">
        <v>1242.01253</v>
      </c>
      <c r="J276" s="6">
        <f t="shared" si="18"/>
        <v>-7.2315107803300527E-2</v>
      </c>
      <c r="K276" s="5">
        <v>6523.9846600000001</v>
      </c>
      <c r="L276" s="5">
        <v>6658.7409799999996</v>
      </c>
      <c r="M276" s="6">
        <f t="shared" si="19"/>
        <v>2.0655523736317294E-2</v>
      </c>
    </row>
    <row r="277" spans="1:13" x14ac:dyDescent="0.2">
      <c r="A277" s="1" t="s">
        <v>26</v>
      </c>
      <c r="B277" s="1" t="s">
        <v>46</v>
      </c>
      <c r="C277" s="5">
        <v>69.989949999999993</v>
      </c>
      <c r="D277" s="5">
        <v>84.638599999999997</v>
      </c>
      <c r="E277" s="6">
        <f t="shared" si="16"/>
        <v>0.20929647756570779</v>
      </c>
      <c r="F277" s="5">
        <v>1418.6884</v>
      </c>
      <c r="G277" s="5">
        <v>1578.8594800000001</v>
      </c>
      <c r="H277" s="6">
        <f t="shared" si="17"/>
        <v>0.11290081740289137</v>
      </c>
      <c r="I277" s="5">
        <v>984.23442999999997</v>
      </c>
      <c r="J277" s="6">
        <f t="shared" si="18"/>
        <v>0.60414981621807318</v>
      </c>
      <c r="K277" s="5">
        <v>8236.9125499999991</v>
      </c>
      <c r="L277" s="5">
        <v>8590.5957600000002</v>
      </c>
      <c r="M277" s="6">
        <f t="shared" si="19"/>
        <v>4.2938808425251551E-2</v>
      </c>
    </row>
    <row r="278" spans="1:13" x14ac:dyDescent="0.2">
      <c r="A278" s="1" t="s">
        <v>27</v>
      </c>
      <c r="B278" s="1" t="s">
        <v>46</v>
      </c>
      <c r="C278" s="5">
        <v>0</v>
      </c>
      <c r="D278" s="5">
        <v>0</v>
      </c>
      <c r="E278" s="6" t="str">
        <f t="shared" si="16"/>
        <v/>
      </c>
      <c r="F278" s="5">
        <v>0</v>
      </c>
      <c r="G278" s="5">
        <v>0</v>
      </c>
      <c r="H278" s="6" t="str">
        <f t="shared" si="17"/>
        <v/>
      </c>
      <c r="I278" s="5">
        <v>186.84711999999999</v>
      </c>
      <c r="J278" s="6">
        <f t="shared" si="18"/>
        <v>-1</v>
      </c>
      <c r="K278" s="5">
        <v>6.1740000000000004</v>
      </c>
      <c r="L278" s="5">
        <v>186.84711999999999</v>
      </c>
      <c r="M278" s="6">
        <f t="shared" si="19"/>
        <v>29.263543893747972</v>
      </c>
    </row>
    <row r="279" spans="1:13" x14ac:dyDescent="0.2">
      <c r="A279" s="1" t="s">
        <v>28</v>
      </c>
      <c r="B279" s="1" t="s">
        <v>46</v>
      </c>
      <c r="C279" s="5">
        <v>36.378450000000001</v>
      </c>
      <c r="D279" s="5">
        <v>278.35149999999999</v>
      </c>
      <c r="E279" s="6">
        <f t="shared" si="16"/>
        <v>6.6515492001445908</v>
      </c>
      <c r="F279" s="5">
        <v>3250.8757099999998</v>
      </c>
      <c r="G279" s="5">
        <v>4642.1932900000002</v>
      </c>
      <c r="H279" s="6">
        <f t="shared" si="17"/>
        <v>0.42798239739531607</v>
      </c>
      <c r="I279" s="5">
        <v>4767.5656300000001</v>
      </c>
      <c r="J279" s="6">
        <f t="shared" si="18"/>
        <v>-2.6296930074982461E-2</v>
      </c>
      <c r="K279" s="5">
        <v>18520.33094</v>
      </c>
      <c r="L279" s="5">
        <v>20335.30385</v>
      </c>
      <c r="M279" s="6">
        <f t="shared" si="19"/>
        <v>9.7998945908684743E-2</v>
      </c>
    </row>
    <row r="280" spans="1:13" x14ac:dyDescent="0.2">
      <c r="A280" s="1" t="s">
        <v>29</v>
      </c>
      <c r="B280" s="1" t="s">
        <v>46</v>
      </c>
      <c r="C280" s="5">
        <v>382.45569</v>
      </c>
      <c r="D280" s="5">
        <v>315.18322000000001</v>
      </c>
      <c r="E280" s="6">
        <f t="shared" si="16"/>
        <v>-0.17589611491987478</v>
      </c>
      <c r="F280" s="5">
        <v>5019.6536100000003</v>
      </c>
      <c r="G280" s="5">
        <v>10185.352150000001</v>
      </c>
      <c r="H280" s="6">
        <f t="shared" si="17"/>
        <v>1.0290946231248017</v>
      </c>
      <c r="I280" s="5">
        <v>8437.1008700000002</v>
      </c>
      <c r="J280" s="6">
        <f t="shared" si="18"/>
        <v>0.20720995362474559</v>
      </c>
      <c r="K280" s="5">
        <v>70162.524479999993</v>
      </c>
      <c r="L280" s="5">
        <v>57501.1705</v>
      </c>
      <c r="M280" s="6">
        <f t="shared" si="19"/>
        <v>-0.18045750311634157</v>
      </c>
    </row>
    <row r="281" spans="1:13" x14ac:dyDescent="0.2">
      <c r="A281" s="1" t="s">
        <v>30</v>
      </c>
      <c r="B281" s="1" t="s">
        <v>46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2.54108</v>
      </c>
      <c r="H281" s="6" t="str">
        <f t="shared" si="17"/>
        <v/>
      </c>
      <c r="I281" s="5">
        <v>0</v>
      </c>
      <c r="J281" s="6" t="str">
        <f t="shared" si="18"/>
        <v/>
      </c>
      <c r="K281" s="5">
        <v>1109.09907</v>
      </c>
      <c r="L281" s="5">
        <v>720.62198000000001</v>
      </c>
      <c r="M281" s="6">
        <f t="shared" si="19"/>
        <v>-0.35026365137967341</v>
      </c>
    </row>
    <row r="282" spans="1:13" x14ac:dyDescent="0.2">
      <c r="A282" s="1" t="s">
        <v>31</v>
      </c>
      <c r="B282" s="1" t="s">
        <v>46</v>
      </c>
      <c r="C282" s="5">
        <v>0</v>
      </c>
      <c r="D282" s="5">
        <v>0</v>
      </c>
      <c r="E282" s="6" t="str">
        <f t="shared" si="16"/>
        <v/>
      </c>
      <c r="F282" s="5">
        <v>209.51098999999999</v>
      </c>
      <c r="G282" s="5">
        <v>118.3963</v>
      </c>
      <c r="H282" s="6">
        <f t="shared" si="17"/>
        <v>-0.43489217439142447</v>
      </c>
      <c r="I282" s="5">
        <v>99.653859999999995</v>
      </c>
      <c r="J282" s="6">
        <f t="shared" si="18"/>
        <v>0.18807540420411217</v>
      </c>
      <c r="K282" s="5">
        <v>1499.2701300000001</v>
      </c>
      <c r="L282" s="5">
        <v>1045.66275</v>
      </c>
      <c r="M282" s="6">
        <f t="shared" si="19"/>
        <v>-0.30255213581824647</v>
      </c>
    </row>
    <row r="283" spans="1:13" x14ac:dyDescent="0.2">
      <c r="A283" s="1" t="s">
        <v>32</v>
      </c>
      <c r="B283" s="1" t="s">
        <v>46</v>
      </c>
      <c r="C283" s="5">
        <v>0</v>
      </c>
      <c r="D283" s="5">
        <v>0</v>
      </c>
      <c r="E283" s="6" t="str">
        <f t="shared" si="16"/>
        <v/>
      </c>
      <c r="F283" s="5">
        <v>2.0728599999999999</v>
      </c>
      <c r="G283" s="5">
        <v>1.1950000000000001</v>
      </c>
      <c r="H283" s="6">
        <f t="shared" si="17"/>
        <v>-0.4235018283916907</v>
      </c>
      <c r="I283" s="5">
        <v>0.55769999999999997</v>
      </c>
      <c r="J283" s="6">
        <f t="shared" si="18"/>
        <v>1.1427290658059892</v>
      </c>
      <c r="K283" s="5">
        <v>2.8740299999999999</v>
      </c>
      <c r="L283" s="5">
        <v>2.2130399999999999</v>
      </c>
      <c r="M283" s="6">
        <f t="shared" si="19"/>
        <v>-0.2299871608855858</v>
      </c>
    </row>
    <row r="284" spans="1:13" x14ac:dyDescent="0.2">
      <c r="A284" s="1" t="s">
        <v>33</v>
      </c>
      <c r="B284" s="1" t="s">
        <v>46</v>
      </c>
      <c r="C284" s="5">
        <v>0</v>
      </c>
      <c r="D284" s="5">
        <v>0</v>
      </c>
      <c r="E284" s="6" t="str">
        <f t="shared" si="16"/>
        <v/>
      </c>
      <c r="F284" s="5">
        <v>42.880940000000002</v>
      </c>
      <c r="G284" s="5">
        <v>36.386710000000001</v>
      </c>
      <c r="H284" s="6">
        <f t="shared" si="17"/>
        <v>-0.15144793934088197</v>
      </c>
      <c r="I284" s="5">
        <v>31.909130000000001</v>
      </c>
      <c r="J284" s="6">
        <f t="shared" si="18"/>
        <v>0.14032284803753647</v>
      </c>
      <c r="K284" s="5">
        <v>612.98737000000006</v>
      </c>
      <c r="L284" s="5">
        <v>433.33229999999998</v>
      </c>
      <c r="M284" s="6">
        <f t="shared" si="19"/>
        <v>-0.29308119349995754</v>
      </c>
    </row>
    <row r="285" spans="1:13" x14ac:dyDescent="0.2">
      <c r="A285" s="2" t="s">
        <v>34</v>
      </c>
      <c r="B285" s="2" t="s">
        <v>46</v>
      </c>
      <c r="C285" s="7">
        <v>4845.3137100000004</v>
      </c>
      <c r="D285" s="7">
        <v>2340.7940899999999</v>
      </c>
      <c r="E285" s="8">
        <f t="shared" si="16"/>
        <v>-0.51689524557120992</v>
      </c>
      <c r="F285" s="7">
        <v>43569.453200000004</v>
      </c>
      <c r="G285" s="7">
        <v>41174.808040000004</v>
      </c>
      <c r="H285" s="8">
        <f t="shared" si="17"/>
        <v>-5.4961561004855608E-2</v>
      </c>
      <c r="I285" s="7">
        <v>39776.124329999999</v>
      </c>
      <c r="J285" s="8">
        <f t="shared" si="18"/>
        <v>3.5163901299078759E-2</v>
      </c>
      <c r="K285" s="7">
        <v>262426.60103999998</v>
      </c>
      <c r="L285" s="7">
        <v>254798.67129</v>
      </c>
      <c r="M285" s="8">
        <f t="shared" si="19"/>
        <v>-2.9066907545844844E-2</v>
      </c>
    </row>
    <row r="286" spans="1:13" x14ac:dyDescent="0.2">
      <c r="A286" s="1" t="s">
        <v>8</v>
      </c>
      <c r="B286" s="1" t="s">
        <v>47</v>
      </c>
      <c r="C286" s="5">
        <v>0</v>
      </c>
      <c r="D286" s="5">
        <v>0</v>
      </c>
      <c r="E286" s="6" t="str">
        <f t="shared" si="16"/>
        <v/>
      </c>
      <c r="F286" s="5">
        <v>0</v>
      </c>
      <c r="G286" s="5">
        <v>0</v>
      </c>
      <c r="H286" s="6" t="str">
        <f t="shared" si="17"/>
        <v/>
      </c>
      <c r="I286" s="5">
        <v>0</v>
      </c>
      <c r="J286" s="6" t="str">
        <f t="shared" si="18"/>
        <v/>
      </c>
      <c r="K286" s="5">
        <v>0</v>
      </c>
      <c r="L286" s="5">
        <v>0</v>
      </c>
      <c r="M286" s="6" t="str">
        <f t="shared" si="19"/>
        <v/>
      </c>
    </row>
    <row r="287" spans="1:13" x14ac:dyDescent="0.2">
      <c r="A287" s="1" t="s">
        <v>10</v>
      </c>
      <c r="B287" s="1" t="s">
        <v>47</v>
      </c>
      <c r="C287" s="5">
        <v>0</v>
      </c>
      <c r="D287" s="5">
        <v>9.18</v>
      </c>
      <c r="E287" s="6" t="str">
        <f t="shared" si="16"/>
        <v/>
      </c>
      <c r="F287" s="5">
        <v>50.781840000000003</v>
      </c>
      <c r="G287" s="5">
        <v>147.27351999999999</v>
      </c>
      <c r="H287" s="6">
        <f t="shared" si="17"/>
        <v>1.9001217758159212</v>
      </c>
      <c r="I287" s="5">
        <v>66.380430000000004</v>
      </c>
      <c r="J287" s="6">
        <f t="shared" si="18"/>
        <v>1.2186285927945928</v>
      </c>
      <c r="K287" s="5">
        <v>438.18808000000001</v>
      </c>
      <c r="L287" s="5">
        <v>488.99383999999998</v>
      </c>
      <c r="M287" s="6">
        <f t="shared" si="19"/>
        <v>0.11594509827834654</v>
      </c>
    </row>
    <row r="288" spans="1:13" x14ac:dyDescent="0.2">
      <c r="A288" s="1" t="s">
        <v>11</v>
      </c>
      <c r="B288" s="1" t="s">
        <v>47</v>
      </c>
      <c r="C288" s="5">
        <v>0</v>
      </c>
      <c r="D288" s="5">
        <v>0</v>
      </c>
      <c r="E288" s="6" t="str">
        <f t="shared" si="16"/>
        <v/>
      </c>
      <c r="F288" s="5">
        <v>120.72508000000001</v>
      </c>
      <c r="G288" s="5">
        <v>534.08356000000003</v>
      </c>
      <c r="H288" s="6">
        <f t="shared" si="17"/>
        <v>3.4239652605738593</v>
      </c>
      <c r="I288" s="5">
        <v>274.00292000000002</v>
      </c>
      <c r="J288" s="6">
        <f t="shared" si="18"/>
        <v>0.9491893006103731</v>
      </c>
      <c r="K288" s="5">
        <v>921.22103000000004</v>
      </c>
      <c r="L288" s="5">
        <v>2444.6875300000002</v>
      </c>
      <c r="M288" s="6">
        <f t="shared" si="19"/>
        <v>1.6537469840435581</v>
      </c>
    </row>
    <row r="289" spans="1:13" x14ac:dyDescent="0.2">
      <c r="A289" s="1" t="s">
        <v>12</v>
      </c>
      <c r="B289" s="1" t="s">
        <v>47</v>
      </c>
      <c r="C289" s="5">
        <v>0</v>
      </c>
      <c r="D289" s="5">
        <v>0</v>
      </c>
      <c r="E289" s="6" t="str">
        <f t="shared" si="16"/>
        <v/>
      </c>
      <c r="F289" s="5">
        <v>22.3428</v>
      </c>
      <c r="G289" s="5">
        <v>1.1581399999999999</v>
      </c>
      <c r="H289" s="6">
        <f t="shared" si="17"/>
        <v>-0.9481649569436239</v>
      </c>
      <c r="I289" s="5">
        <v>39.481259999999999</v>
      </c>
      <c r="J289" s="6">
        <f t="shared" si="18"/>
        <v>-0.97066608309866509</v>
      </c>
      <c r="K289" s="5">
        <v>508.77820000000003</v>
      </c>
      <c r="L289" s="5">
        <v>288.91701999999998</v>
      </c>
      <c r="M289" s="6">
        <f t="shared" si="19"/>
        <v>-0.43213561430108449</v>
      </c>
    </row>
    <row r="290" spans="1:13" x14ac:dyDescent="0.2">
      <c r="A290" s="1" t="s">
        <v>14</v>
      </c>
      <c r="B290" s="1" t="s">
        <v>47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9.8522200000000009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12.587809999999999</v>
      </c>
      <c r="L290" s="5">
        <v>14.08264</v>
      </c>
      <c r="M290" s="6">
        <f t="shared" si="19"/>
        <v>0.11875218961836898</v>
      </c>
    </row>
    <row r="291" spans="1:13" x14ac:dyDescent="0.2">
      <c r="A291" s="1" t="s">
        <v>15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0</v>
      </c>
      <c r="L291" s="5">
        <v>0</v>
      </c>
      <c r="M291" s="6" t="str">
        <f t="shared" si="19"/>
        <v/>
      </c>
    </row>
    <row r="292" spans="1:13" x14ac:dyDescent="0.2">
      <c r="A292" s="1" t="s">
        <v>16</v>
      </c>
      <c r="B292" s="1" t="s">
        <v>47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0</v>
      </c>
      <c r="J292" s="6" t="str">
        <f t="shared" si="18"/>
        <v/>
      </c>
      <c r="K292" s="5">
        <v>0</v>
      </c>
      <c r="L292" s="5">
        <v>0</v>
      </c>
      <c r="M292" s="6" t="str">
        <f t="shared" si="19"/>
        <v/>
      </c>
    </row>
    <row r="293" spans="1:13" x14ac:dyDescent="0.2">
      <c r="A293" s="1" t="s">
        <v>17</v>
      </c>
      <c r="B293" s="1" t="s">
        <v>47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6.0662799999999999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0.10836999999999999</v>
      </c>
      <c r="L293" s="5">
        <v>6.1160699999999997</v>
      </c>
      <c r="M293" s="6">
        <f t="shared" si="19"/>
        <v>55.436929039402045</v>
      </c>
    </row>
    <row r="294" spans="1:13" x14ac:dyDescent="0.2">
      <c r="A294" s="1" t="s">
        <v>18</v>
      </c>
      <c r="B294" s="1" t="s">
        <v>47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65.644490000000005</v>
      </c>
      <c r="H294" s="6" t="str">
        <f t="shared" si="17"/>
        <v/>
      </c>
      <c r="I294" s="5">
        <v>0</v>
      </c>
      <c r="J294" s="6" t="str">
        <f t="shared" si="18"/>
        <v/>
      </c>
      <c r="K294" s="5">
        <v>3.7761900000000002</v>
      </c>
      <c r="L294" s="5">
        <v>87.428389999999993</v>
      </c>
      <c r="M294" s="6">
        <f t="shared" si="19"/>
        <v>22.152539994015129</v>
      </c>
    </row>
    <row r="295" spans="1:13" x14ac:dyDescent="0.2">
      <c r="A295" s="1" t="s">
        <v>19</v>
      </c>
      <c r="B295" s="1" t="s">
        <v>47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9.8254199999999994</v>
      </c>
      <c r="L295" s="5">
        <v>1.79701</v>
      </c>
      <c r="M295" s="6">
        <f t="shared" si="19"/>
        <v>-0.81710603719739205</v>
      </c>
    </row>
    <row r="296" spans="1:13" x14ac:dyDescent="0.2">
      <c r="A296" s="1" t="s">
        <v>20</v>
      </c>
      <c r="B296" s="1" t="s">
        <v>47</v>
      </c>
      <c r="C296" s="5">
        <v>0</v>
      </c>
      <c r="D296" s="5">
        <v>0</v>
      </c>
      <c r="E296" s="6" t="str">
        <f t="shared" si="16"/>
        <v/>
      </c>
      <c r="F296" s="5">
        <v>25.337990000000001</v>
      </c>
      <c r="G296" s="5">
        <v>34.958489999999998</v>
      </c>
      <c r="H296" s="6">
        <f t="shared" si="17"/>
        <v>0.37968678652095122</v>
      </c>
      <c r="I296" s="5">
        <v>18.28558</v>
      </c>
      <c r="J296" s="6">
        <f t="shared" si="18"/>
        <v>0.91180646170370316</v>
      </c>
      <c r="K296" s="5">
        <v>133.26528999999999</v>
      </c>
      <c r="L296" s="5">
        <v>128.36368999999999</v>
      </c>
      <c r="M296" s="6">
        <f t="shared" si="19"/>
        <v>-3.6780770146525033E-2</v>
      </c>
    </row>
    <row r="297" spans="1:13" x14ac:dyDescent="0.2">
      <c r="A297" s="1" t="s">
        <v>21</v>
      </c>
      <c r="B297" s="1" t="s">
        <v>47</v>
      </c>
      <c r="C297" s="5">
        <v>0</v>
      </c>
      <c r="D297" s="5">
        <v>0</v>
      </c>
      <c r="E297" s="6" t="str">
        <f t="shared" si="16"/>
        <v/>
      </c>
      <c r="F297" s="5">
        <v>42.18562</v>
      </c>
      <c r="G297" s="5">
        <v>112.98887999999999</v>
      </c>
      <c r="H297" s="6">
        <f t="shared" si="17"/>
        <v>1.678374289627603</v>
      </c>
      <c r="I297" s="5">
        <v>54.267679999999999</v>
      </c>
      <c r="J297" s="6">
        <f t="shared" si="18"/>
        <v>1.08206578943489</v>
      </c>
      <c r="K297" s="5">
        <v>404.91482000000002</v>
      </c>
      <c r="L297" s="5">
        <v>278.06216999999998</v>
      </c>
      <c r="M297" s="6">
        <f t="shared" si="19"/>
        <v>-0.31328230959785575</v>
      </c>
    </row>
    <row r="298" spans="1:13" x14ac:dyDescent="0.2">
      <c r="A298" s="1" t="s">
        <v>22</v>
      </c>
      <c r="B298" s="1" t="s">
        <v>47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1.7976300000000001</v>
      </c>
      <c r="L298" s="5">
        <v>0.37598999999999999</v>
      </c>
      <c r="M298" s="6">
        <f t="shared" si="19"/>
        <v>-0.79084127434455365</v>
      </c>
    </row>
    <row r="299" spans="1:13" x14ac:dyDescent="0.2">
      <c r="A299" s="1" t="s">
        <v>23</v>
      </c>
      <c r="B299" s="1" t="s">
        <v>47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3.3271799999999998</v>
      </c>
      <c r="L299" s="5">
        <v>0</v>
      </c>
      <c r="M299" s="6">
        <f t="shared" si="19"/>
        <v>-1</v>
      </c>
    </row>
    <row r="300" spans="1:13" x14ac:dyDescent="0.2">
      <c r="A300" s="1" t="s">
        <v>24</v>
      </c>
      <c r="B300" s="1" t="s">
        <v>47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70.264849999999996</v>
      </c>
      <c r="L300" s="5">
        <v>1.0584800000000001</v>
      </c>
      <c r="M300" s="6">
        <f t="shared" si="19"/>
        <v>-0.98493585341746259</v>
      </c>
    </row>
    <row r="301" spans="1:13" x14ac:dyDescent="0.2">
      <c r="A301" s="1" t="s">
        <v>25</v>
      </c>
      <c r="B301" s="1" t="s">
        <v>47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5.13</v>
      </c>
      <c r="J301" s="6">
        <f t="shared" si="18"/>
        <v>-1</v>
      </c>
      <c r="K301" s="5">
        <v>0</v>
      </c>
      <c r="L301" s="5">
        <v>5.13</v>
      </c>
      <c r="M301" s="6" t="str">
        <f t="shared" si="19"/>
        <v/>
      </c>
    </row>
    <row r="302" spans="1:13" x14ac:dyDescent="0.2">
      <c r="A302" s="1" t="s">
        <v>26</v>
      </c>
      <c r="B302" s="1" t="s">
        <v>47</v>
      </c>
      <c r="C302" s="5">
        <v>0</v>
      </c>
      <c r="D302" s="5">
        <v>0</v>
      </c>
      <c r="E302" s="6" t="str">
        <f t="shared" si="16"/>
        <v/>
      </c>
      <c r="F302" s="5">
        <v>174.32503</v>
      </c>
      <c r="G302" s="5">
        <v>125.57634</v>
      </c>
      <c r="H302" s="6">
        <f t="shared" si="17"/>
        <v>-0.27964251605176838</v>
      </c>
      <c r="I302" s="5">
        <v>145.47309000000001</v>
      </c>
      <c r="J302" s="6">
        <f t="shared" si="18"/>
        <v>-0.13677271858321016</v>
      </c>
      <c r="K302" s="5">
        <v>1547.21578</v>
      </c>
      <c r="L302" s="5">
        <v>825.57620999999995</v>
      </c>
      <c r="M302" s="6">
        <f t="shared" si="19"/>
        <v>-0.46641171795701308</v>
      </c>
    </row>
    <row r="303" spans="1:13" x14ac:dyDescent="0.2">
      <c r="A303" s="1" t="s">
        <v>28</v>
      </c>
      <c r="B303" s="1" t="s">
        <v>47</v>
      </c>
      <c r="C303" s="5">
        <v>0</v>
      </c>
      <c r="D303" s="5">
        <v>0</v>
      </c>
      <c r="E303" s="6" t="str">
        <f t="shared" si="16"/>
        <v/>
      </c>
      <c r="F303" s="5">
        <v>0</v>
      </c>
      <c r="G303" s="5">
        <v>20.17144</v>
      </c>
      <c r="H303" s="6" t="str">
        <f t="shared" si="17"/>
        <v/>
      </c>
      <c r="I303" s="5">
        <v>23.791360000000001</v>
      </c>
      <c r="J303" s="6">
        <f t="shared" si="18"/>
        <v>-0.15215271426265675</v>
      </c>
      <c r="K303" s="5">
        <v>0.34377000000000002</v>
      </c>
      <c r="L303" s="5">
        <v>132.38852</v>
      </c>
      <c r="M303" s="6">
        <f t="shared" si="19"/>
        <v>384.10783372603771</v>
      </c>
    </row>
    <row r="304" spans="1:13" x14ac:dyDescent="0.2">
      <c r="A304" s="1" t="s">
        <v>29</v>
      </c>
      <c r="B304" s="1" t="s">
        <v>47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</v>
      </c>
      <c r="J304" s="6" t="str">
        <f t="shared" si="18"/>
        <v/>
      </c>
      <c r="K304" s="5">
        <v>0</v>
      </c>
      <c r="L304" s="5">
        <v>0</v>
      </c>
      <c r="M304" s="6" t="str">
        <f t="shared" si="19"/>
        <v/>
      </c>
    </row>
    <row r="305" spans="1:13" x14ac:dyDescent="0.2">
      <c r="A305" s="1" t="s">
        <v>31</v>
      </c>
      <c r="B305" s="1" t="s">
        <v>47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19.14771</v>
      </c>
      <c r="H305" s="6" t="str">
        <f t="shared" si="17"/>
        <v/>
      </c>
      <c r="I305" s="5">
        <v>0.13377</v>
      </c>
      <c r="J305" s="6">
        <f t="shared" si="18"/>
        <v>142.13904462884054</v>
      </c>
      <c r="K305" s="5">
        <v>101.85890000000001</v>
      </c>
      <c r="L305" s="5">
        <v>19.662769999999998</v>
      </c>
      <c r="M305" s="6">
        <f t="shared" si="19"/>
        <v>-0.80696070740995629</v>
      </c>
    </row>
    <row r="306" spans="1:13" x14ac:dyDescent="0.2">
      <c r="A306" s="1" t="s">
        <v>33</v>
      </c>
      <c r="B306" s="1" t="s">
        <v>47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0</v>
      </c>
      <c r="H306" s="6" t="str">
        <f t="shared" si="17"/>
        <v/>
      </c>
      <c r="I306" s="5">
        <v>0</v>
      </c>
      <c r="J306" s="6" t="str">
        <f t="shared" si="18"/>
        <v/>
      </c>
      <c r="K306" s="5">
        <v>0</v>
      </c>
      <c r="L306" s="5">
        <v>0</v>
      </c>
      <c r="M306" s="6" t="str">
        <f t="shared" si="19"/>
        <v/>
      </c>
    </row>
    <row r="307" spans="1:13" x14ac:dyDescent="0.2">
      <c r="A307" s="2" t="s">
        <v>34</v>
      </c>
      <c r="B307" s="2" t="s">
        <v>47</v>
      </c>
      <c r="C307" s="7">
        <v>0</v>
      </c>
      <c r="D307" s="7">
        <v>9.18</v>
      </c>
      <c r="E307" s="8" t="str">
        <f t="shared" si="16"/>
        <v/>
      </c>
      <c r="F307" s="7">
        <v>435.69835999999998</v>
      </c>
      <c r="G307" s="7">
        <v>1076.9210700000001</v>
      </c>
      <c r="H307" s="8">
        <f t="shared" si="17"/>
        <v>1.4717124709856613</v>
      </c>
      <c r="I307" s="7">
        <v>735.14868999999999</v>
      </c>
      <c r="J307" s="8">
        <f t="shared" si="18"/>
        <v>0.46490238593773481</v>
      </c>
      <c r="K307" s="7">
        <v>4158.2733200000002</v>
      </c>
      <c r="L307" s="7">
        <v>4830.8429299999998</v>
      </c>
      <c r="M307" s="8">
        <f t="shared" si="19"/>
        <v>0.16174252105198317</v>
      </c>
    </row>
    <row r="308" spans="1:13" x14ac:dyDescent="0.2">
      <c r="A308" s="1" t="s">
        <v>8</v>
      </c>
      <c r="B308" s="1" t="s">
        <v>48</v>
      </c>
      <c r="C308" s="5">
        <v>0</v>
      </c>
      <c r="D308" s="5">
        <v>0</v>
      </c>
      <c r="E308" s="6" t="str">
        <f t="shared" si="16"/>
        <v/>
      </c>
      <c r="F308" s="5">
        <v>319.62945999999999</v>
      </c>
      <c r="G308" s="5">
        <v>60.707070000000002</v>
      </c>
      <c r="H308" s="6">
        <f t="shared" si="17"/>
        <v>-0.81007047973612945</v>
      </c>
      <c r="I308" s="5">
        <v>58.388199999999998</v>
      </c>
      <c r="J308" s="6">
        <f t="shared" si="18"/>
        <v>3.9714702628270926E-2</v>
      </c>
      <c r="K308" s="5">
        <v>2425.4398700000002</v>
      </c>
      <c r="L308" s="5">
        <v>905.20336999999995</v>
      </c>
      <c r="M308" s="6">
        <f t="shared" si="19"/>
        <v>-0.62678795661093845</v>
      </c>
    </row>
    <row r="309" spans="1:13" x14ac:dyDescent="0.2">
      <c r="A309" s="1" t="s">
        <v>10</v>
      </c>
      <c r="B309" s="1" t="s">
        <v>48</v>
      </c>
      <c r="C309" s="5">
        <v>0</v>
      </c>
      <c r="D309" s="5">
        <v>0</v>
      </c>
      <c r="E309" s="6" t="str">
        <f t="shared" si="16"/>
        <v/>
      </c>
      <c r="F309" s="5">
        <v>216.21325999999999</v>
      </c>
      <c r="G309" s="5">
        <v>98.611660000000001</v>
      </c>
      <c r="H309" s="6">
        <f t="shared" si="17"/>
        <v>-0.54391483667560436</v>
      </c>
      <c r="I309" s="5">
        <v>290.69540999999998</v>
      </c>
      <c r="J309" s="6">
        <f t="shared" si="18"/>
        <v>-0.66077324715928598</v>
      </c>
      <c r="K309" s="5">
        <v>834.39387999999997</v>
      </c>
      <c r="L309" s="5">
        <v>769.07281999999998</v>
      </c>
      <c r="M309" s="6">
        <f t="shared" si="19"/>
        <v>-7.8285641308874387E-2</v>
      </c>
    </row>
    <row r="310" spans="1:13" x14ac:dyDescent="0.2">
      <c r="A310" s="1" t="s">
        <v>11</v>
      </c>
      <c r="B310" s="1" t="s">
        <v>48</v>
      </c>
      <c r="C310" s="5">
        <v>52.75938</v>
      </c>
      <c r="D310" s="5">
        <v>0</v>
      </c>
      <c r="E310" s="6">
        <f t="shared" si="16"/>
        <v>-1</v>
      </c>
      <c r="F310" s="5">
        <v>468.36345999999998</v>
      </c>
      <c r="G310" s="5">
        <v>85.337339999999998</v>
      </c>
      <c r="H310" s="6">
        <f t="shared" si="17"/>
        <v>-0.81779675980700972</v>
      </c>
      <c r="I310" s="5">
        <v>246.04107999999999</v>
      </c>
      <c r="J310" s="6">
        <f t="shared" si="18"/>
        <v>-0.65315816366925394</v>
      </c>
      <c r="K310" s="5">
        <v>1098.71784</v>
      </c>
      <c r="L310" s="5">
        <v>705.81007</v>
      </c>
      <c r="M310" s="6">
        <f t="shared" si="19"/>
        <v>-0.35760570703029637</v>
      </c>
    </row>
    <row r="311" spans="1:13" x14ac:dyDescent="0.2">
      <c r="A311" s="1" t="s">
        <v>12</v>
      </c>
      <c r="B311" s="1" t="s">
        <v>48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0</v>
      </c>
      <c r="L311" s="5">
        <v>0</v>
      </c>
      <c r="M311" s="6" t="str">
        <f t="shared" si="19"/>
        <v/>
      </c>
    </row>
    <row r="312" spans="1:13" x14ac:dyDescent="0.2">
      <c r="A312" s="1" t="s">
        <v>14</v>
      </c>
      <c r="B312" s="1" t="s">
        <v>48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6.8190000000000001E-2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26.462260000000001</v>
      </c>
      <c r="L312" s="5">
        <v>33.893230000000003</v>
      </c>
      <c r="M312" s="6">
        <f t="shared" si="19"/>
        <v>0.28081388362142934</v>
      </c>
    </row>
    <row r="313" spans="1:13" x14ac:dyDescent="0.2">
      <c r="A313" s="1" t="s">
        <v>15</v>
      </c>
      <c r="B313" s="1" t="s">
        <v>48</v>
      </c>
      <c r="C313" s="5">
        <v>0</v>
      </c>
      <c r="D313" s="5">
        <v>0</v>
      </c>
      <c r="E313" s="6" t="str">
        <f t="shared" ref="E313:E374" si="20">IF(C313=0,"",(D313/C313-1))</f>
        <v/>
      </c>
      <c r="F313" s="5">
        <v>0</v>
      </c>
      <c r="G313" s="5">
        <v>0</v>
      </c>
      <c r="H313" s="6" t="str">
        <f t="shared" ref="H313:H374" si="21">IF(F313=0,"",(G313/F313-1))</f>
        <v/>
      </c>
      <c r="I313" s="5">
        <v>0</v>
      </c>
      <c r="J313" s="6" t="str">
        <f t="shared" ref="J313:J374" si="22">IF(I313=0,"",(G313/I313-1))</f>
        <v/>
      </c>
      <c r="K313" s="5">
        <v>1.33</v>
      </c>
      <c r="L313" s="5">
        <v>0</v>
      </c>
      <c r="M313" s="6">
        <f t="shared" ref="M313:M374" si="23">IF(K313=0,"",(L313/K313-1))</f>
        <v>-1</v>
      </c>
    </row>
    <row r="314" spans="1:13" x14ac:dyDescent="0.2">
      <c r="A314" s="1" t="s">
        <v>17</v>
      </c>
      <c r="B314" s="1" t="s">
        <v>48</v>
      </c>
      <c r="C314" s="5">
        <v>0</v>
      </c>
      <c r="D314" s="5">
        <v>0</v>
      </c>
      <c r="E314" s="6" t="str">
        <f t="shared" si="20"/>
        <v/>
      </c>
      <c r="F314" s="5">
        <v>0</v>
      </c>
      <c r="G314" s="5">
        <v>0</v>
      </c>
      <c r="H314" s="6" t="str">
        <f t="shared" si="21"/>
        <v/>
      </c>
      <c r="I314" s="5">
        <v>8.1546500000000002</v>
      </c>
      <c r="J314" s="6">
        <f t="shared" si="22"/>
        <v>-1</v>
      </c>
      <c r="K314" s="5">
        <v>0</v>
      </c>
      <c r="L314" s="5">
        <v>346.17347999999998</v>
      </c>
      <c r="M314" s="6" t="str">
        <f t="shared" si="23"/>
        <v/>
      </c>
    </row>
    <row r="315" spans="1:13" x14ac:dyDescent="0.2">
      <c r="A315" s="1" t="s">
        <v>18</v>
      </c>
      <c r="B315" s="1" t="s">
        <v>48</v>
      </c>
      <c r="C315" s="5">
        <v>0</v>
      </c>
      <c r="D315" s="5">
        <v>0</v>
      </c>
      <c r="E315" s="6" t="str">
        <f t="shared" si="20"/>
        <v/>
      </c>
      <c r="F315" s="5">
        <v>0</v>
      </c>
      <c r="G315" s="5">
        <v>2.2503799999999998</v>
      </c>
      <c r="H315" s="6" t="str">
        <f t="shared" si="21"/>
        <v/>
      </c>
      <c r="I315" s="5">
        <v>0</v>
      </c>
      <c r="J315" s="6" t="str">
        <f t="shared" si="22"/>
        <v/>
      </c>
      <c r="K315" s="5">
        <v>887.36702000000002</v>
      </c>
      <c r="L315" s="5">
        <v>129.15657999999999</v>
      </c>
      <c r="M315" s="6">
        <f t="shared" si="23"/>
        <v>-0.85444965038254406</v>
      </c>
    </row>
    <row r="316" spans="1:13" x14ac:dyDescent="0.2">
      <c r="A316" s="1" t="s">
        <v>19</v>
      </c>
      <c r="B316" s="1" t="s">
        <v>48</v>
      </c>
      <c r="C316" s="5">
        <v>0</v>
      </c>
      <c r="D316" s="5">
        <v>0</v>
      </c>
      <c r="E316" s="6" t="str">
        <f t="shared" si="20"/>
        <v/>
      </c>
      <c r="F316" s="5">
        <v>270.35424</v>
      </c>
      <c r="G316" s="5">
        <v>208.80493999999999</v>
      </c>
      <c r="H316" s="6">
        <f t="shared" si="21"/>
        <v>-0.22766167824850836</v>
      </c>
      <c r="I316" s="5">
        <v>46.126730000000002</v>
      </c>
      <c r="J316" s="6">
        <f t="shared" si="22"/>
        <v>3.5267665841476292</v>
      </c>
      <c r="K316" s="5">
        <v>1031.65589</v>
      </c>
      <c r="L316" s="5">
        <v>1694.36421</v>
      </c>
      <c r="M316" s="6">
        <f t="shared" si="23"/>
        <v>0.6423734177488194</v>
      </c>
    </row>
    <row r="317" spans="1:13" x14ac:dyDescent="0.2">
      <c r="A317" s="1" t="s">
        <v>20</v>
      </c>
      <c r="B317" s="1" t="s">
        <v>48</v>
      </c>
      <c r="C317" s="5">
        <v>14.7826</v>
      </c>
      <c r="D317" s="5">
        <v>0</v>
      </c>
      <c r="E317" s="6">
        <f t="shared" si="20"/>
        <v>-1</v>
      </c>
      <c r="F317" s="5">
        <v>92.404830000000004</v>
      </c>
      <c r="G317" s="5">
        <v>7.75</v>
      </c>
      <c r="H317" s="6">
        <f t="shared" si="21"/>
        <v>-0.91612992524308523</v>
      </c>
      <c r="I317" s="5">
        <v>6.0217099999999997</v>
      </c>
      <c r="J317" s="6">
        <f t="shared" si="22"/>
        <v>0.28700983607646346</v>
      </c>
      <c r="K317" s="5">
        <v>1188.6557299999999</v>
      </c>
      <c r="L317" s="5">
        <v>175.54574</v>
      </c>
      <c r="M317" s="6">
        <f t="shared" si="23"/>
        <v>-0.85231574158145862</v>
      </c>
    </row>
    <row r="318" spans="1:13" x14ac:dyDescent="0.2">
      <c r="A318" s="1" t="s">
        <v>21</v>
      </c>
      <c r="B318" s="1" t="s">
        <v>48</v>
      </c>
      <c r="C318" s="5">
        <v>8.7887000000000004</v>
      </c>
      <c r="D318" s="5">
        <v>14.69262</v>
      </c>
      <c r="E318" s="6">
        <f t="shared" si="20"/>
        <v>0.67176260425318857</v>
      </c>
      <c r="F318" s="5">
        <v>268.76267999999999</v>
      </c>
      <c r="G318" s="5">
        <v>225.44472999999999</v>
      </c>
      <c r="H318" s="6">
        <f t="shared" si="21"/>
        <v>-0.16117546528409377</v>
      </c>
      <c r="I318" s="5">
        <v>126.73529000000001</v>
      </c>
      <c r="J318" s="6">
        <f t="shared" si="22"/>
        <v>0.77886309330258352</v>
      </c>
      <c r="K318" s="5">
        <v>1176.8147100000001</v>
      </c>
      <c r="L318" s="5">
        <v>1412.64096</v>
      </c>
      <c r="M318" s="6">
        <f t="shared" si="23"/>
        <v>0.20039369664235407</v>
      </c>
    </row>
    <row r="319" spans="1:13" x14ac:dyDescent="0.2">
      <c r="A319" s="1" t="s">
        <v>22</v>
      </c>
      <c r="B319" s="1" t="s">
        <v>48</v>
      </c>
      <c r="C319" s="5">
        <v>0</v>
      </c>
      <c r="D319" s="5">
        <v>0</v>
      </c>
      <c r="E319" s="6" t="str">
        <f t="shared" si="20"/>
        <v/>
      </c>
      <c r="F319" s="5">
        <v>0</v>
      </c>
      <c r="G319" s="5">
        <v>0</v>
      </c>
      <c r="H319" s="6" t="str">
        <f t="shared" si="21"/>
        <v/>
      </c>
      <c r="I319" s="5">
        <v>0</v>
      </c>
      <c r="J319" s="6" t="str">
        <f t="shared" si="22"/>
        <v/>
      </c>
      <c r="K319" s="5">
        <v>2.8</v>
      </c>
      <c r="L319" s="5">
        <v>0</v>
      </c>
      <c r="M319" s="6">
        <f t="shared" si="23"/>
        <v>-1</v>
      </c>
    </row>
    <row r="320" spans="1:13" x14ac:dyDescent="0.2">
      <c r="A320" s="1" t="s">
        <v>23</v>
      </c>
      <c r="B320" s="1" t="s">
        <v>48</v>
      </c>
      <c r="C320" s="5">
        <v>38.852629999999998</v>
      </c>
      <c r="D320" s="5">
        <v>0</v>
      </c>
      <c r="E320" s="6">
        <f t="shared" si="20"/>
        <v>-1</v>
      </c>
      <c r="F320" s="5">
        <v>564.41650000000004</v>
      </c>
      <c r="G320" s="5">
        <v>473.39895999999999</v>
      </c>
      <c r="H320" s="6">
        <f t="shared" si="21"/>
        <v>-0.16125953086063227</v>
      </c>
      <c r="I320" s="5">
        <v>747.13004000000001</v>
      </c>
      <c r="J320" s="6">
        <f t="shared" si="22"/>
        <v>-0.36637675551099513</v>
      </c>
      <c r="K320" s="5">
        <v>3903.82942</v>
      </c>
      <c r="L320" s="5">
        <v>3042.08653</v>
      </c>
      <c r="M320" s="6">
        <f t="shared" si="23"/>
        <v>-0.22074296729901688</v>
      </c>
    </row>
    <row r="321" spans="1:13" x14ac:dyDescent="0.2">
      <c r="A321" s="1" t="s">
        <v>24</v>
      </c>
      <c r="B321" s="1" t="s">
        <v>48</v>
      </c>
      <c r="C321" s="5">
        <v>0</v>
      </c>
      <c r="D321" s="5">
        <v>0</v>
      </c>
      <c r="E321" s="6" t="str">
        <f t="shared" si="20"/>
        <v/>
      </c>
      <c r="F321" s="5">
        <v>0</v>
      </c>
      <c r="G321" s="5">
        <v>0</v>
      </c>
      <c r="H321" s="6" t="str">
        <f t="shared" si="21"/>
        <v/>
      </c>
      <c r="I321" s="5">
        <v>129.21773999999999</v>
      </c>
      <c r="J321" s="6">
        <f t="shared" si="22"/>
        <v>-1</v>
      </c>
      <c r="K321" s="5">
        <v>261.75893000000002</v>
      </c>
      <c r="L321" s="5">
        <v>586.83668999999998</v>
      </c>
      <c r="M321" s="6">
        <f t="shared" si="23"/>
        <v>1.2418974970596035</v>
      </c>
    </row>
    <row r="322" spans="1:13" x14ac:dyDescent="0.2">
      <c r="A322" s="1" t="s">
        <v>25</v>
      </c>
      <c r="B322" s="1" t="s">
        <v>48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86.583659999999995</v>
      </c>
      <c r="H322" s="6" t="str">
        <f t="shared" si="21"/>
        <v/>
      </c>
      <c r="I322" s="5">
        <v>118.18895999999999</v>
      </c>
      <c r="J322" s="6">
        <f t="shared" si="22"/>
        <v>-0.26741330154694654</v>
      </c>
      <c r="K322" s="5">
        <v>3.72316</v>
      </c>
      <c r="L322" s="5">
        <v>310.10750999999999</v>
      </c>
      <c r="M322" s="6">
        <f t="shared" si="23"/>
        <v>82.291480892575123</v>
      </c>
    </row>
    <row r="323" spans="1:13" x14ac:dyDescent="0.2">
      <c r="A323" s="1" t="s">
        <v>26</v>
      </c>
      <c r="B323" s="1" t="s">
        <v>48</v>
      </c>
      <c r="C323" s="5">
        <v>1.63</v>
      </c>
      <c r="D323" s="5">
        <v>0</v>
      </c>
      <c r="E323" s="6">
        <f t="shared" si="20"/>
        <v>-1</v>
      </c>
      <c r="F323" s="5">
        <v>87.616910000000004</v>
      </c>
      <c r="G323" s="5">
        <v>184.54422</v>
      </c>
      <c r="H323" s="6">
        <f t="shared" si="21"/>
        <v>1.1062625924607477</v>
      </c>
      <c r="I323" s="5">
        <v>85.241209999999995</v>
      </c>
      <c r="J323" s="6">
        <f t="shared" si="22"/>
        <v>1.1649648098613334</v>
      </c>
      <c r="K323" s="5">
        <v>307.90494000000001</v>
      </c>
      <c r="L323" s="5">
        <v>438.85487999999998</v>
      </c>
      <c r="M323" s="6">
        <f t="shared" si="23"/>
        <v>0.42529340386679082</v>
      </c>
    </row>
    <row r="324" spans="1:13" x14ac:dyDescent="0.2">
      <c r="A324" s="1" t="s">
        <v>27</v>
      </c>
      <c r="B324" s="1" t="s">
        <v>48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67.910640000000001</v>
      </c>
      <c r="J324" s="6">
        <f t="shared" si="22"/>
        <v>-1</v>
      </c>
      <c r="K324" s="5">
        <v>0</v>
      </c>
      <c r="L324" s="5">
        <v>67.910640000000001</v>
      </c>
      <c r="M324" s="6" t="str">
        <f t="shared" si="23"/>
        <v/>
      </c>
    </row>
    <row r="325" spans="1:13" x14ac:dyDescent="0.2">
      <c r="A325" s="1" t="s">
        <v>28</v>
      </c>
      <c r="B325" s="1" t="s">
        <v>48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201.53790000000001</v>
      </c>
      <c r="J325" s="6">
        <f t="shared" si="22"/>
        <v>-1</v>
      </c>
      <c r="K325" s="5">
        <v>111.95547999999999</v>
      </c>
      <c r="L325" s="5">
        <v>503.19072999999997</v>
      </c>
      <c r="M325" s="6">
        <f t="shared" si="23"/>
        <v>3.4945609629827858</v>
      </c>
    </row>
    <row r="326" spans="1:13" x14ac:dyDescent="0.2">
      <c r="A326" s="1" t="s">
        <v>29</v>
      </c>
      <c r="B326" s="1" t="s">
        <v>48</v>
      </c>
      <c r="C326" s="5">
        <v>0</v>
      </c>
      <c r="D326" s="5">
        <v>0</v>
      </c>
      <c r="E326" s="6" t="str">
        <f t="shared" si="20"/>
        <v/>
      </c>
      <c r="F326" s="5">
        <v>18</v>
      </c>
      <c r="G326" s="5">
        <v>0</v>
      </c>
      <c r="H326" s="6">
        <f t="shared" si="21"/>
        <v>-1</v>
      </c>
      <c r="I326" s="5">
        <v>0</v>
      </c>
      <c r="J326" s="6" t="str">
        <f t="shared" si="22"/>
        <v/>
      </c>
      <c r="K326" s="5">
        <v>18</v>
      </c>
      <c r="L326" s="5">
        <v>0</v>
      </c>
      <c r="M326" s="6">
        <f t="shared" si="23"/>
        <v>-1</v>
      </c>
    </row>
    <row r="327" spans="1:13" x14ac:dyDescent="0.2">
      <c r="A327" s="1" t="s">
        <v>31</v>
      </c>
      <c r="B327" s="1" t="s">
        <v>48</v>
      </c>
      <c r="C327" s="5">
        <v>0</v>
      </c>
      <c r="D327" s="5">
        <v>0</v>
      </c>
      <c r="E327" s="6" t="str">
        <f t="shared" si="20"/>
        <v/>
      </c>
      <c r="F327" s="5">
        <v>0</v>
      </c>
      <c r="G327" s="5">
        <v>0</v>
      </c>
      <c r="H327" s="6" t="str">
        <f t="shared" si="21"/>
        <v/>
      </c>
      <c r="I327" s="5">
        <v>0.35261999999999999</v>
      </c>
      <c r="J327" s="6">
        <f t="shared" si="22"/>
        <v>-1</v>
      </c>
      <c r="K327" s="5">
        <v>27.75168</v>
      </c>
      <c r="L327" s="5">
        <v>0.78483000000000003</v>
      </c>
      <c r="M327" s="6">
        <f t="shared" si="23"/>
        <v>-0.9717195499515705</v>
      </c>
    </row>
    <row r="328" spans="1:13" x14ac:dyDescent="0.2">
      <c r="A328" s="1" t="s">
        <v>32</v>
      </c>
      <c r="B328" s="1" t="s">
        <v>48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19</v>
      </c>
      <c r="H328" s="6" t="str">
        <f t="shared" si="21"/>
        <v/>
      </c>
      <c r="I328" s="5">
        <v>178.125</v>
      </c>
      <c r="J328" s="6">
        <f t="shared" si="22"/>
        <v>-0.89333333333333331</v>
      </c>
      <c r="K328" s="5">
        <v>182.875</v>
      </c>
      <c r="L328" s="5">
        <v>558.125</v>
      </c>
      <c r="M328" s="6">
        <f t="shared" si="23"/>
        <v>2.051948051948052</v>
      </c>
    </row>
    <row r="329" spans="1:13" x14ac:dyDescent="0.2">
      <c r="A329" s="1" t="s">
        <v>33</v>
      </c>
      <c r="B329" s="1" t="s">
        <v>48</v>
      </c>
      <c r="C329" s="5">
        <v>30.53</v>
      </c>
      <c r="D329" s="5">
        <v>0</v>
      </c>
      <c r="E329" s="6">
        <f t="shared" si="20"/>
        <v>-1</v>
      </c>
      <c r="F329" s="5">
        <v>231.82060000000001</v>
      </c>
      <c r="G329" s="5">
        <v>120.12</v>
      </c>
      <c r="H329" s="6">
        <f t="shared" si="21"/>
        <v>-0.48184069923035311</v>
      </c>
      <c r="I329" s="5">
        <v>59.103999999999999</v>
      </c>
      <c r="J329" s="6">
        <f t="shared" si="22"/>
        <v>1.0323497563616675</v>
      </c>
      <c r="K329" s="5">
        <v>997.80926999999997</v>
      </c>
      <c r="L329" s="5">
        <v>702.05664999999999</v>
      </c>
      <c r="M329" s="6">
        <f t="shared" si="23"/>
        <v>-0.29640195665851043</v>
      </c>
    </row>
    <row r="330" spans="1:13" x14ac:dyDescent="0.2">
      <c r="A330" s="2" t="s">
        <v>34</v>
      </c>
      <c r="B330" s="2" t="s">
        <v>48</v>
      </c>
      <c r="C330" s="7">
        <v>147.34331</v>
      </c>
      <c r="D330" s="7">
        <v>14.69262</v>
      </c>
      <c r="E330" s="8">
        <f t="shared" si="20"/>
        <v>-0.90028308716561345</v>
      </c>
      <c r="F330" s="7">
        <v>2537.58194</v>
      </c>
      <c r="G330" s="7">
        <v>1572.6211499999999</v>
      </c>
      <c r="H330" s="8">
        <f t="shared" si="21"/>
        <v>-0.3802678348191586</v>
      </c>
      <c r="I330" s="7">
        <v>2368.97118</v>
      </c>
      <c r="J330" s="8">
        <f t="shared" si="22"/>
        <v>-0.33615859775888035</v>
      </c>
      <c r="K330" s="7">
        <v>14494.25641</v>
      </c>
      <c r="L330" s="7">
        <v>12381.813920000001</v>
      </c>
      <c r="M330" s="8">
        <f t="shared" si="23"/>
        <v>-0.14574341934109603</v>
      </c>
    </row>
    <row r="331" spans="1:13" x14ac:dyDescent="0.2">
      <c r="A331" s="1" t="s">
        <v>10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2.4718300000000002</v>
      </c>
      <c r="G331" s="5">
        <v>0</v>
      </c>
      <c r="H331" s="6">
        <f t="shared" si="21"/>
        <v>-1</v>
      </c>
      <c r="I331" s="5">
        <v>0</v>
      </c>
      <c r="J331" s="6" t="str">
        <f t="shared" si="22"/>
        <v/>
      </c>
      <c r="K331" s="5">
        <v>2.4718300000000002</v>
      </c>
      <c r="L331" s="5">
        <v>0</v>
      </c>
      <c r="M331" s="6">
        <f t="shared" si="23"/>
        <v>-1</v>
      </c>
    </row>
    <row r="332" spans="1:13" x14ac:dyDescent="0.2">
      <c r="A332" s="1" t="s">
        <v>11</v>
      </c>
      <c r="B332" s="1" t="s">
        <v>49</v>
      </c>
      <c r="C332" s="5">
        <v>0</v>
      </c>
      <c r="D332" s="5">
        <v>0</v>
      </c>
      <c r="E332" s="6" t="str">
        <f t="shared" si="20"/>
        <v/>
      </c>
      <c r="F332" s="5">
        <v>20.825959999999998</v>
      </c>
      <c r="G332" s="5">
        <v>0</v>
      </c>
      <c r="H332" s="6">
        <f t="shared" si="21"/>
        <v>-1</v>
      </c>
      <c r="I332" s="5">
        <v>0</v>
      </c>
      <c r="J332" s="6" t="str">
        <f t="shared" si="22"/>
        <v/>
      </c>
      <c r="K332" s="5">
        <v>20.825959999999998</v>
      </c>
      <c r="L332" s="5">
        <v>0</v>
      </c>
      <c r="M332" s="6">
        <f t="shared" si="23"/>
        <v>-1</v>
      </c>
    </row>
    <row r="333" spans="1:13" x14ac:dyDescent="0.2">
      <c r="A333" s="1" t="s">
        <v>13</v>
      </c>
      <c r="B333" s="1" t="s">
        <v>49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</v>
      </c>
      <c r="L333" s="5">
        <v>0</v>
      </c>
      <c r="M333" s="6" t="str">
        <f t="shared" si="23"/>
        <v/>
      </c>
    </row>
    <row r="334" spans="1:13" x14ac:dyDescent="0.2">
      <c r="A334" s="1" t="s">
        <v>14</v>
      </c>
      <c r="B334" s="1" t="s">
        <v>49</v>
      </c>
      <c r="C334" s="5">
        <v>0</v>
      </c>
      <c r="D334" s="5">
        <v>0</v>
      </c>
      <c r="E334" s="6" t="str">
        <f t="shared" si="20"/>
        <v/>
      </c>
      <c r="F334" s="5">
        <v>0.64748000000000006</v>
      </c>
      <c r="G334" s="5">
        <v>0</v>
      </c>
      <c r="H334" s="6">
        <f t="shared" si="21"/>
        <v>-1</v>
      </c>
      <c r="I334" s="5">
        <v>0.46196999999999999</v>
      </c>
      <c r="J334" s="6">
        <f t="shared" si="22"/>
        <v>-1</v>
      </c>
      <c r="K334" s="5">
        <v>0.64748000000000006</v>
      </c>
      <c r="L334" s="5">
        <v>0.46196999999999999</v>
      </c>
      <c r="M334" s="6">
        <f t="shared" si="23"/>
        <v>-0.28651078025576082</v>
      </c>
    </row>
    <row r="335" spans="1:13" x14ac:dyDescent="0.2">
      <c r="A335" s="1" t="s">
        <v>17</v>
      </c>
      <c r="B335" s="1" t="s">
        <v>49</v>
      </c>
      <c r="C335" s="5">
        <v>0</v>
      </c>
      <c r="D335" s="5">
        <v>0</v>
      </c>
      <c r="E335" s="6" t="str">
        <f t="shared" si="20"/>
        <v/>
      </c>
      <c r="F335" s="5">
        <v>1.26257</v>
      </c>
      <c r="G335" s="5">
        <v>0</v>
      </c>
      <c r="H335" s="6">
        <f t="shared" si="21"/>
        <v>-1</v>
      </c>
      <c r="I335" s="5">
        <v>0.45967000000000002</v>
      </c>
      <c r="J335" s="6">
        <f t="shared" si="22"/>
        <v>-1</v>
      </c>
      <c r="K335" s="5">
        <v>1.26257</v>
      </c>
      <c r="L335" s="5">
        <v>0.45967000000000002</v>
      </c>
      <c r="M335" s="6">
        <f t="shared" si="23"/>
        <v>-0.63592513682409679</v>
      </c>
    </row>
    <row r="336" spans="1:13" x14ac:dyDescent="0.2">
      <c r="A336" s="1" t="s">
        <v>18</v>
      </c>
      <c r="B336" s="1" t="s">
        <v>49</v>
      </c>
      <c r="C336" s="5">
        <v>0</v>
      </c>
      <c r="D336" s="5">
        <v>0</v>
      </c>
      <c r="E336" s="6" t="str">
        <f t="shared" si="20"/>
        <v/>
      </c>
      <c r="F336" s="5">
        <v>9.5454399999999993</v>
      </c>
      <c r="G336" s="5">
        <v>1.58216</v>
      </c>
      <c r="H336" s="6">
        <f t="shared" si="21"/>
        <v>-0.83424965218994618</v>
      </c>
      <c r="I336" s="5">
        <v>7.0904299999999996</v>
      </c>
      <c r="J336" s="6">
        <f t="shared" si="22"/>
        <v>-0.77685979552721063</v>
      </c>
      <c r="K336" s="5">
        <v>9.5454399999999993</v>
      </c>
      <c r="L336" s="5">
        <v>8.6725899999999996</v>
      </c>
      <c r="M336" s="6">
        <f t="shared" si="23"/>
        <v>-9.1441567910960586E-2</v>
      </c>
    </row>
    <row r="337" spans="1:13" x14ac:dyDescent="0.2">
      <c r="A337" s="1" t="s">
        <v>19</v>
      </c>
      <c r="B337" s="1" t="s">
        <v>49</v>
      </c>
      <c r="C337" s="5">
        <v>0</v>
      </c>
      <c r="D337" s="5">
        <v>0</v>
      </c>
      <c r="E337" s="6" t="str">
        <f t="shared" si="20"/>
        <v/>
      </c>
      <c r="F337" s="5">
        <v>0.18776000000000001</v>
      </c>
      <c r="G337" s="5">
        <v>0</v>
      </c>
      <c r="H337" s="6">
        <f t="shared" si="21"/>
        <v>-1</v>
      </c>
      <c r="I337" s="5">
        <v>0</v>
      </c>
      <c r="J337" s="6" t="str">
        <f t="shared" si="22"/>
        <v/>
      </c>
      <c r="K337" s="5">
        <v>0.18776000000000001</v>
      </c>
      <c r="L337" s="5">
        <v>0</v>
      </c>
      <c r="M337" s="6">
        <f t="shared" si="23"/>
        <v>-1</v>
      </c>
    </row>
    <row r="338" spans="1:13" x14ac:dyDescent="0.2">
      <c r="A338" s="1" t="s">
        <v>20</v>
      </c>
      <c r="B338" s="1" t="s">
        <v>49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</v>
      </c>
      <c r="M338" s="6" t="str">
        <f t="shared" si="23"/>
        <v/>
      </c>
    </row>
    <row r="339" spans="1:13" x14ac:dyDescent="0.2">
      <c r="A339" s="1" t="s">
        <v>21</v>
      </c>
      <c r="B339" s="1" t="s">
        <v>49</v>
      </c>
      <c r="C339" s="5">
        <v>0</v>
      </c>
      <c r="D339" s="5">
        <v>0</v>
      </c>
      <c r="E339" s="6" t="str">
        <f t="shared" si="20"/>
        <v/>
      </c>
      <c r="F339" s="5">
        <v>7.4486400000000001</v>
      </c>
      <c r="G339" s="5">
        <v>0</v>
      </c>
      <c r="H339" s="6">
        <f t="shared" si="21"/>
        <v>-1</v>
      </c>
      <c r="I339" s="5">
        <v>2.6309300000000002</v>
      </c>
      <c r="J339" s="6">
        <f t="shared" si="22"/>
        <v>-1</v>
      </c>
      <c r="K339" s="5">
        <v>12.414350000000001</v>
      </c>
      <c r="L339" s="5">
        <v>2.6309300000000002</v>
      </c>
      <c r="M339" s="6">
        <f t="shared" si="23"/>
        <v>-0.7880734794814066</v>
      </c>
    </row>
    <row r="340" spans="1:13" x14ac:dyDescent="0.2">
      <c r="A340" s="1" t="s">
        <v>23</v>
      </c>
      <c r="B340" s="1" t="s">
        <v>49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0</v>
      </c>
      <c r="M340" s="6" t="str">
        <f t="shared" si="23"/>
        <v/>
      </c>
    </row>
    <row r="341" spans="1:13" x14ac:dyDescent="0.2">
      <c r="A341" s="1" t="s">
        <v>24</v>
      </c>
      <c r="B341" s="1" t="s">
        <v>49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0.63205</v>
      </c>
      <c r="J341" s="6">
        <f t="shared" si="22"/>
        <v>-1</v>
      </c>
      <c r="K341" s="5">
        <v>0</v>
      </c>
      <c r="L341" s="5">
        <v>0.63205</v>
      </c>
      <c r="M341" s="6" t="str">
        <f t="shared" si="23"/>
        <v/>
      </c>
    </row>
    <row r="342" spans="1:13" x14ac:dyDescent="0.2">
      <c r="A342" s="1" t="s">
        <v>25</v>
      </c>
      <c r="B342" s="1" t="s">
        <v>49</v>
      </c>
      <c r="C342" s="5">
        <v>0</v>
      </c>
      <c r="D342" s="5">
        <v>0</v>
      </c>
      <c r="E342" s="6" t="str">
        <f t="shared" si="20"/>
        <v/>
      </c>
      <c r="F342" s="5">
        <v>0.40144000000000002</v>
      </c>
      <c r="G342" s="5">
        <v>0</v>
      </c>
      <c r="H342" s="6">
        <f t="shared" si="21"/>
        <v>-1</v>
      </c>
      <c r="I342" s="5">
        <v>0</v>
      </c>
      <c r="J342" s="6" t="str">
        <f t="shared" si="22"/>
        <v/>
      </c>
      <c r="K342" s="5">
        <v>0.40144000000000002</v>
      </c>
      <c r="L342" s="5">
        <v>0</v>
      </c>
      <c r="M342" s="6">
        <f t="shared" si="23"/>
        <v>-1</v>
      </c>
    </row>
    <row r="343" spans="1:13" x14ac:dyDescent="0.2">
      <c r="A343" s="1" t="s">
        <v>26</v>
      </c>
      <c r="B343" s="1" t="s">
        <v>49</v>
      </c>
      <c r="C343" s="5">
        <v>0</v>
      </c>
      <c r="D343" s="5">
        <v>0</v>
      </c>
      <c r="E343" s="6" t="str">
        <f t="shared" si="20"/>
        <v/>
      </c>
      <c r="F343" s="5">
        <v>0.76402000000000003</v>
      </c>
      <c r="G343" s="5">
        <v>0</v>
      </c>
      <c r="H343" s="6">
        <f t="shared" si="21"/>
        <v>-1</v>
      </c>
      <c r="I343" s="5">
        <v>0</v>
      </c>
      <c r="J343" s="6" t="str">
        <f t="shared" si="22"/>
        <v/>
      </c>
      <c r="K343" s="5">
        <v>0.76402000000000003</v>
      </c>
      <c r="L343" s="5">
        <v>9.9720000000000003E-2</v>
      </c>
      <c r="M343" s="6">
        <f t="shared" si="23"/>
        <v>-0.86947985654825788</v>
      </c>
    </row>
    <row r="344" spans="1:13" x14ac:dyDescent="0.2">
      <c r="A344" s="1" t="s">
        <v>28</v>
      </c>
      <c r="B344" s="1" t="s">
        <v>49</v>
      </c>
      <c r="C344" s="5">
        <v>0</v>
      </c>
      <c r="D344" s="5">
        <v>77.650620000000004</v>
      </c>
      <c r="E344" s="6" t="str">
        <f t="shared" si="20"/>
        <v/>
      </c>
      <c r="F344" s="5">
        <v>882.01301999999998</v>
      </c>
      <c r="G344" s="5">
        <v>941.50545</v>
      </c>
      <c r="H344" s="6">
        <f t="shared" si="21"/>
        <v>6.7450738992492543E-2</v>
      </c>
      <c r="I344" s="5">
        <v>836.11053000000004</v>
      </c>
      <c r="J344" s="6">
        <f t="shared" si="22"/>
        <v>0.12605381252643699</v>
      </c>
      <c r="K344" s="5">
        <v>2939.50918</v>
      </c>
      <c r="L344" s="5">
        <v>5292.4955</v>
      </c>
      <c r="M344" s="6">
        <f t="shared" si="23"/>
        <v>0.80046911777292018</v>
      </c>
    </row>
    <row r="345" spans="1:13" x14ac:dyDescent="0.2">
      <c r="A345" s="1" t="s">
        <v>31</v>
      </c>
      <c r="B345" s="1" t="s">
        <v>49</v>
      </c>
      <c r="C345" s="5">
        <v>0</v>
      </c>
      <c r="D345" s="5">
        <v>0</v>
      </c>
      <c r="E345" s="6" t="str">
        <f t="shared" si="20"/>
        <v/>
      </c>
      <c r="F345" s="5">
        <v>0.48344999999999999</v>
      </c>
      <c r="G345" s="5">
        <v>0</v>
      </c>
      <c r="H345" s="6">
        <f t="shared" si="21"/>
        <v>-1</v>
      </c>
      <c r="I345" s="5">
        <v>0</v>
      </c>
      <c r="J345" s="6" t="str">
        <f t="shared" si="22"/>
        <v/>
      </c>
      <c r="K345" s="5">
        <v>0.48344999999999999</v>
      </c>
      <c r="L345" s="5">
        <v>0</v>
      </c>
      <c r="M345" s="6">
        <f t="shared" si="23"/>
        <v>-1</v>
      </c>
    </row>
    <row r="346" spans="1:13" x14ac:dyDescent="0.2">
      <c r="A346" s="2" t="s">
        <v>34</v>
      </c>
      <c r="B346" s="2" t="s">
        <v>49</v>
      </c>
      <c r="C346" s="7">
        <v>0</v>
      </c>
      <c r="D346" s="7">
        <v>77.650620000000004</v>
      </c>
      <c r="E346" s="8" t="str">
        <f t="shared" si="20"/>
        <v/>
      </c>
      <c r="F346" s="7">
        <v>926.13741000000005</v>
      </c>
      <c r="G346" s="7">
        <v>943.08761000000004</v>
      </c>
      <c r="H346" s="8">
        <f t="shared" si="21"/>
        <v>1.8302035763785751E-2</v>
      </c>
      <c r="I346" s="7">
        <v>847.38558</v>
      </c>
      <c r="J346" s="8">
        <f t="shared" si="22"/>
        <v>0.11293799689156847</v>
      </c>
      <c r="K346" s="7">
        <v>2988.5992799999999</v>
      </c>
      <c r="L346" s="7">
        <v>5305.4524300000003</v>
      </c>
      <c r="M346" s="8">
        <f t="shared" si="23"/>
        <v>0.7752304450799441</v>
      </c>
    </row>
    <row r="347" spans="1:13" x14ac:dyDescent="0.2">
      <c r="A347" s="1" t="s">
        <v>8</v>
      </c>
      <c r="B347" s="1" t="s">
        <v>50</v>
      </c>
      <c r="C347" s="5">
        <v>0</v>
      </c>
      <c r="D347" s="5">
        <v>0</v>
      </c>
      <c r="E347" s="6" t="str">
        <f t="shared" si="20"/>
        <v/>
      </c>
      <c r="F347" s="5">
        <v>2051.9569099999999</v>
      </c>
      <c r="G347" s="5">
        <v>0</v>
      </c>
      <c r="H347" s="6">
        <f t="shared" si="21"/>
        <v>-1</v>
      </c>
      <c r="I347" s="5">
        <v>56.91046</v>
      </c>
      <c r="J347" s="6">
        <f t="shared" si="22"/>
        <v>-1</v>
      </c>
      <c r="K347" s="5">
        <v>5202.81059</v>
      </c>
      <c r="L347" s="5">
        <v>75.518510000000006</v>
      </c>
      <c r="M347" s="6">
        <f t="shared" si="23"/>
        <v>-0.98548505491528959</v>
      </c>
    </row>
    <row r="348" spans="1:13" x14ac:dyDescent="0.2">
      <c r="A348" s="1" t="s">
        <v>10</v>
      </c>
      <c r="B348" s="1" t="s">
        <v>50</v>
      </c>
      <c r="C348" s="5">
        <v>114.22939</v>
      </c>
      <c r="D348" s="5">
        <v>487.30300999999997</v>
      </c>
      <c r="E348" s="6">
        <f t="shared" si="20"/>
        <v>3.2660037841399658</v>
      </c>
      <c r="F348" s="5">
        <v>2684.9890700000001</v>
      </c>
      <c r="G348" s="5">
        <v>3277.93975</v>
      </c>
      <c r="H348" s="6">
        <f t="shared" si="21"/>
        <v>0.22083914106957603</v>
      </c>
      <c r="I348" s="5">
        <v>2835.0043999999998</v>
      </c>
      <c r="J348" s="6">
        <f t="shared" si="22"/>
        <v>0.15623797620913749</v>
      </c>
      <c r="K348" s="5">
        <v>15841.16743</v>
      </c>
      <c r="L348" s="5">
        <v>18627.016729999999</v>
      </c>
      <c r="M348" s="6">
        <f t="shared" si="23"/>
        <v>0.17586136326822466</v>
      </c>
    </row>
    <row r="349" spans="1:13" x14ac:dyDescent="0.2">
      <c r="A349" s="1" t="s">
        <v>11</v>
      </c>
      <c r="B349" s="1" t="s">
        <v>50</v>
      </c>
      <c r="C349" s="5">
        <v>336.76861000000002</v>
      </c>
      <c r="D349" s="5">
        <v>132.25824</v>
      </c>
      <c r="E349" s="6">
        <f t="shared" si="20"/>
        <v>-0.60727266119012691</v>
      </c>
      <c r="F349" s="5">
        <v>3783.87086</v>
      </c>
      <c r="G349" s="5">
        <v>3925.0781400000001</v>
      </c>
      <c r="H349" s="6">
        <f t="shared" si="21"/>
        <v>3.7318208053221058E-2</v>
      </c>
      <c r="I349" s="5">
        <v>1186.8900799999999</v>
      </c>
      <c r="J349" s="6">
        <f t="shared" si="22"/>
        <v>2.307027505023886</v>
      </c>
      <c r="K349" s="5">
        <v>28267.02909</v>
      </c>
      <c r="L349" s="5">
        <v>17268.870760000002</v>
      </c>
      <c r="M349" s="6">
        <f t="shared" si="23"/>
        <v>-0.38908080134572076</v>
      </c>
    </row>
    <row r="350" spans="1:13" x14ac:dyDescent="0.2">
      <c r="A350" s="1" t="s">
        <v>12</v>
      </c>
      <c r="B350" s="1" t="s">
        <v>50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</v>
      </c>
      <c r="H350" s="6" t="str">
        <f t="shared" si="21"/>
        <v/>
      </c>
      <c r="I350" s="5">
        <v>0</v>
      </c>
      <c r="J350" s="6" t="str">
        <f t="shared" si="22"/>
        <v/>
      </c>
      <c r="K350" s="5">
        <v>0</v>
      </c>
      <c r="L350" s="5">
        <v>8.6569999999999994E-2</v>
      </c>
      <c r="M350" s="6" t="str">
        <f t="shared" si="23"/>
        <v/>
      </c>
    </row>
    <row r="351" spans="1:13" x14ac:dyDescent="0.2">
      <c r="A351" s="1" t="s">
        <v>14</v>
      </c>
      <c r="B351" s="1" t="s">
        <v>50</v>
      </c>
      <c r="C351" s="5">
        <v>0</v>
      </c>
      <c r="D351" s="5">
        <v>0</v>
      </c>
      <c r="E351" s="6" t="str">
        <f t="shared" si="20"/>
        <v/>
      </c>
      <c r="F351" s="5">
        <v>1.64405</v>
      </c>
      <c r="G351" s="5">
        <v>9.6457700000000006</v>
      </c>
      <c r="H351" s="6">
        <f t="shared" si="21"/>
        <v>4.8670782518779845</v>
      </c>
      <c r="I351" s="5">
        <v>12.56155</v>
      </c>
      <c r="J351" s="6">
        <f t="shared" si="22"/>
        <v>-0.23211944385844097</v>
      </c>
      <c r="K351" s="5">
        <v>16.284990000000001</v>
      </c>
      <c r="L351" s="5">
        <v>23.74072</v>
      </c>
      <c r="M351" s="6">
        <f t="shared" si="23"/>
        <v>0.4578283437693238</v>
      </c>
    </row>
    <row r="352" spans="1:13" x14ac:dyDescent="0.2">
      <c r="A352" s="1" t="s">
        <v>17</v>
      </c>
      <c r="B352" s="1" t="s">
        <v>50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9.9940000000000001E-2</v>
      </c>
      <c r="L352" s="5">
        <v>0</v>
      </c>
      <c r="M352" s="6">
        <f t="shared" si="23"/>
        <v>-1</v>
      </c>
    </row>
    <row r="353" spans="1:13" x14ac:dyDescent="0.2">
      <c r="A353" s="1" t="s">
        <v>18</v>
      </c>
      <c r="B353" s="1" t="s">
        <v>50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0.28804000000000002</v>
      </c>
      <c r="L353" s="5">
        <v>0.61380000000000001</v>
      </c>
      <c r="M353" s="6">
        <f t="shared" si="23"/>
        <v>1.1309540341619218</v>
      </c>
    </row>
    <row r="354" spans="1:13" x14ac:dyDescent="0.2">
      <c r="A354" s="1" t="s">
        <v>19</v>
      </c>
      <c r="B354" s="1" t="s">
        <v>50</v>
      </c>
      <c r="C354" s="5">
        <v>96.674999999999997</v>
      </c>
      <c r="D354" s="5">
        <v>0</v>
      </c>
      <c r="E354" s="6">
        <f t="shared" si="20"/>
        <v>-1</v>
      </c>
      <c r="F354" s="5">
        <v>265.39578999999998</v>
      </c>
      <c r="G354" s="5">
        <v>776.62573999999995</v>
      </c>
      <c r="H354" s="6">
        <f t="shared" si="21"/>
        <v>1.9262926137599998</v>
      </c>
      <c r="I354" s="5">
        <v>566.94771000000003</v>
      </c>
      <c r="J354" s="6">
        <f t="shared" si="22"/>
        <v>0.36983662920165927</v>
      </c>
      <c r="K354" s="5">
        <v>1839.4763499999999</v>
      </c>
      <c r="L354" s="5">
        <v>5114.7156100000002</v>
      </c>
      <c r="M354" s="6">
        <f t="shared" si="23"/>
        <v>1.7805280616953842</v>
      </c>
    </row>
    <row r="355" spans="1:13" x14ac:dyDescent="0.2">
      <c r="A355" s="1" t="s">
        <v>20</v>
      </c>
      <c r="B355" s="1" t="s">
        <v>50</v>
      </c>
      <c r="C355" s="5">
        <v>0</v>
      </c>
      <c r="D355" s="5">
        <v>0</v>
      </c>
      <c r="E355" s="6" t="str">
        <f t="shared" si="20"/>
        <v/>
      </c>
      <c r="F355" s="5">
        <v>2.75962</v>
      </c>
      <c r="G355" s="5">
        <v>0</v>
      </c>
      <c r="H355" s="6">
        <f t="shared" si="21"/>
        <v>-1</v>
      </c>
      <c r="I355" s="5">
        <v>8.7397500000000008</v>
      </c>
      <c r="J355" s="6">
        <f t="shared" si="22"/>
        <v>-1</v>
      </c>
      <c r="K355" s="5">
        <v>16.442</v>
      </c>
      <c r="L355" s="5">
        <v>16.356539999999999</v>
      </c>
      <c r="M355" s="6">
        <f t="shared" si="23"/>
        <v>-5.1976645176986525E-3</v>
      </c>
    </row>
    <row r="356" spans="1:13" x14ac:dyDescent="0.2">
      <c r="A356" s="1" t="s">
        <v>21</v>
      </c>
      <c r="B356" s="1" t="s">
        <v>50</v>
      </c>
      <c r="C356" s="5">
        <v>0</v>
      </c>
      <c r="D356" s="5">
        <v>8.8637099999999993</v>
      </c>
      <c r="E356" s="6" t="str">
        <f t="shared" si="20"/>
        <v/>
      </c>
      <c r="F356" s="5">
        <v>3.5954899999999999</v>
      </c>
      <c r="G356" s="5">
        <v>17.857800000000001</v>
      </c>
      <c r="H356" s="6">
        <f t="shared" si="21"/>
        <v>3.9667221991995536</v>
      </c>
      <c r="I356" s="5">
        <v>4.2153299999999998</v>
      </c>
      <c r="J356" s="6">
        <f t="shared" si="22"/>
        <v>3.236394303648825</v>
      </c>
      <c r="K356" s="5">
        <v>312.28345000000002</v>
      </c>
      <c r="L356" s="5">
        <v>60.442639999999997</v>
      </c>
      <c r="M356" s="6">
        <f t="shared" si="23"/>
        <v>-0.80644942919645601</v>
      </c>
    </row>
    <row r="357" spans="1:13" x14ac:dyDescent="0.2">
      <c r="A357" s="1" t="s">
        <v>23</v>
      </c>
      <c r="B357" s="1" t="s">
        <v>50</v>
      </c>
      <c r="C357" s="5">
        <v>22.5654</v>
      </c>
      <c r="D357" s="5">
        <v>7.0117500000000001</v>
      </c>
      <c r="E357" s="6">
        <f t="shared" si="20"/>
        <v>-0.68926985561966547</v>
      </c>
      <c r="F357" s="5">
        <v>1443.42238</v>
      </c>
      <c r="G357" s="5">
        <v>1786.24335</v>
      </c>
      <c r="H357" s="6">
        <f t="shared" si="21"/>
        <v>0.23750564959371068</v>
      </c>
      <c r="I357" s="5">
        <v>1547.2711899999999</v>
      </c>
      <c r="J357" s="6">
        <f t="shared" si="22"/>
        <v>0.15444749539994995</v>
      </c>
      <c r="K357" s="5">
        <v>11043.972009999999</v>
      </c>
      <c r="L357" s="5">
        <v>9240.6908500000009</v>
      </c>
      <c r="M357" s="6">
        <f t="shared" si="23"/>
        <v>-0.1632819386328741</v>
      </c>
    </row>
    <row r="358" spans="1:13" x14ac:dyDescent="0.2">
      <c r="A358" s="1" t="s">
        <v>24</v>
      </c>
      <c r="B358" s="1" t="s">
        <v>50</v>
      </c>
      <c r="C358" s="5">
        <v>0</v>
      </c>
      <c r="D358" s="5">
        <v>0</v>
      </c>
      <c r="E358" s="6" t="str">
        <f t="shared" si="20"/>
        <v/>
      </c>
      <c r="F358" s="5">
        <v>104.9935</v>
      </c>
      <c r="G358" s="5">
        <v>15.338200000000001</v>
      </c>
      <c r="H358" s="6">
        <f t="shared" si="21"/>
        <v>-0.85391286127236443</v>
      </c>
      <c r="I358" s="5">
        <v>4.37296</v>
      </c>
      <c r="J358" s="6">
        <f t="shared" si="22"/>
        <v>2.5075097874208776</v>
      </c>
      <c r="K358" s="5">
        <v>702.63906999999995</v>
      </c>
      <c r="L358" s="5">
        <v>45.658290000000001</v>
      </c>
      <c r="M358" s="6">
        <f t="shared" si="23"/>
        <v>-0.9350188568364125</v>
      </c>
    </row>
    <row r="359" spans="1:13" x14ac:dyDescent="0.2">
      <c r="A359" s="1" t="s">
        <v>26</v>
      </c>
      <c r="B359" s="1" t="s">
        <v>50</v>
      </c>
      <c r="C359" s="5">
        <v>0</v>
      </c>
      <c r="D359" s="5">
        <v>6.5369999999999998E-2</v>
      </c>
      <c r="E359" s="6" t="str">
        <f t="shared" si="20"/>
        <v/>
      </c>
      <c r="F359" s="5">
        <v>0.92549000000000003</v>
      </c>
      <c r="G359" s="5">
        <v>36.747509999999998</v>
      </c>
      <c r="H359" s="6">
        <f t="shared" si="21"/>
        <v>38.706004386865331</v>
      </c>
      <c r="I359" s="5">
        <v>8.7821400000000001</v>
      </c>
      <c r="J359" s="6">
        <f t="shared" si="22"/>
        <v>3.1843457289453365</v>
      </c>
      <c r="K359" s="5">
        <v>94.717439999999996</v>
      </c>
      <c r="L359" s="5">
        <v>50.699779999999997</v>
      </c>
      <c r="M359" s="6">
        <f t="shared" si="23"/>
        <v>-0.46472603144679592</v>
      </c>
    </row>
    <row r="360" spans="1:13" x14ac:dyDescent="0.2">
      <c r="A360" s="1" t="s">
        <v>28</v>
      </c>
      <c r="B360" s="1" t="s">
        <v>50</v>
      </c>
      <c r="C360" s="5">
        <v>0</v>
      </c>
      <c r="D360" s="5">
        <v>0</v>
      </c>
      <c r="E360" s="6" t="str">
        <f t="shared" si="20"/>
        <v/>
      </c>
      <c r="F360" s="5">
        <v>0.11767</v>
      </c>
      <c r="G360" s="5">
        <v>0</v>
      </c>
      <c r="H360" s="6">
        <f t="shared" si="21"/>
        <v>-1</v>
      </c>
      <c r="I360" s="5">
        <v>0</v>
      </c>
      <c r="J360" s="6" t="str">
        <f t="shared" si="22"/>
        <v/>
      </c>
      <c r="K360" s="5">
        <v>0.11767</v>
      </c>
      <c r="L360" s="5">
        <v>0.97274000000000005</v>
      </c>
      <c r="M360" s="6">
        <f t="shared" si="23"/>
        <v>7.2666779977904312</v>
      </c>
    </row>
    <row r="361" spans="1:13" x14ac:dyDescent="0.2">
      <c r="A361" s="1" t="s">
        <v>29</v>
      </c>
      <c r="B361" s="1" t="s">
        <v>50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293.05500000000001</v>
      </c>
      <c r="L361" s="5">
        <v>447.88</v>
      </c>
      <c r="M361" s="6">
        <f t="shared" si="23"/>
        <v>0.52831379775127529</v>
      </c>
    </row>
    <row r="362" spans="1:13" x14ac:dyDescent="0.2">
      <c r="A362" s="1" t="s">
        <v>30</v>
      </c>
      <c r="B362" s="1" t="s">
        <v>50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0</v>
      </c>
      <c r="L362" s="5">
        <v>11.19103</v>
      </c>
      <c r="M362" s="6" t="str">
        <f t="shared" si="23"/>
        <v/>
      </c>
    </row>
    <row r="363" spans="1:13" x14ac:dyDescent="0.2">
      <c r="A363" s="1" t="s">
        <v>31</v>
      </c>
      <c r="B363" s="1" t="s">
        <v>50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0</v>
      </c>
      <c r="H363" s="6" t="str">
        <f t="shared" si="21"/>
        <v/>
      </c>
      <c r="I363" s="5">
        <v>0.01</v>
      </c>
      <c r="J363" s="6">
        <f t="shared" si="22"/>
        <v>-1</v>
      </c>
      <c r="K363" s="5">
        <v>64.25</v>
      </c>
      <c r="L363" s="5">
        <v>26.146999999999998</v>
      </c>
      <c r="M363" s="6">
        <f t="shared" si="23"/>
        <v>-0.5930428015564202</v>
      </c>
    </row>
    <row r="364" spans="1:13" x14ac:dyDescent="0.2">
      <c r="A364" s="1" t="s">
        <v>33</v>
      </c>
      <c r="B364" s="1" t="s">
        <v>50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0.17399999999999999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0</v>
      </c>
      <c r="L364" s="5">
        <v>0.17399999999999999</v>
      </c>
      <c r="M364" s="6" t="str">
        <f t="shared" si="23"/>
        <v/>
      </c>
    </row>
    <row r="365" spans="1:13" x14ac:dyDescent="0.2">
      <c r="A365" s="2" t="s">
        <v>34</v>
      </c>
      <c r="B365" s="2" t="s">
        <v>50</v>
      </c>
      <c r="C365" s="7">
        <v>570.23839999999996</v>
      </c>
      <c r="D365" s="7">
        <v>635.50207999999998</v>
      </c>
      <c r="E365" s="8">
        <f t="shared" si="20"/>
        <v>0.11444981607692517</v>
      </c>
      <c r="F365" s="7">
        <v>10343.670829999999</v>
      </c>
      <c r="G365" s="7">
        <v>9845.6502600000003</v>
      </c>
      <c r="H365" s="8">
        <f t="shared" si="21"/>
        <v>-4.8147372261265087E-2</v>
      </c>
      <c r="I365" s="7">
        <v>6231.7055700000001</v>
      </c>
      <c r="J365" s="8">
        <f t="shared" si="22"/>
        <v>0.57992866469780924</v>
      </c>
      <c r="K365" s="7">
        <v>63694.633070000003</v>
      </c>
      <c r="L365" s="7">
        <v>51010.775569999998</v>
      </c>
      <c r="M365" s="8">
        <f t="shared" si="23"/>
        <v>-0.19913541987219752</v>
      </c>
    </row>
    <row r="366" spans="1:13" x14ac:dyDescent="0.2">
      <c r="A366" s="1" t="s">
        <v>8</v>
      </c>
      <c r="B366" s="1" t="s">
        <v>51</v>
      </c>
      <c r="C366" s="5">
        <v>0</v>
      </c>
      <c r="D366" s="5">
        <v>0</v>
      </c>
      <c r="E366" s="6" t="str">
        <f t="shared" si="20"/>
        <v/>
      </c>
      <c r="F366" s="5">
        <v>0</v>
      </c>
      <c r="G366" s="5">
        <v>0</v>
      </c>
      <c r="H366" s="6" t="str">
        <f t="shared" si="21"/>
        <v/>
      </c>
      <c r="I366" s="5">
        <v>0</v>
      </c>
      <c r="J366" s="6" t="str">
        <f t="shared" si="22"/>
        <v/>
      </c>
      <c r="K366" s="5">
        <v>0</v>
      </c>
      <c r="L366" s="5">
        <v>5.56053</v>
      </c>
      <c r="M366" s="6" t="str">
        <f t="shared" si="23"/>
        <v/>
      </c>
    </row>
    <row r="367" spans="1:13" x14ac:dyDescent="0.2">
      <c r="A367" s="1" t="s">
        <v>10</v>
      </c>
      <c r="B367" s="1" t="s">
        <v>51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</v>
      </c>
      <c r="L367" s="5">
        <v>79.386470000000003</v>
      </c>
      <c r="M367" s="6" t="str">
        <f t="shared" si="23"/>
        <v/>
      </c>
    </row>
    <row r="368" spans="1:13" x14ac:dyDescent="0.2">
      <c r="A368" s="1" t="s">
        <v>11</v>
      </c>
      <c r="B368" s="1" t="s">
        <v>51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7.3159400000000003</v>
      </c>
      <c r="L368" s="5">
        <v>23.166450000000001</v>
      </c>
      <c r="M368" s="6">
        <f t="shared" si="23"/>
        <v>2.1665718964343612</v>
      </c>
    </row>
    <row r="369" spans="1:13" x14ac:dyDescent="0.2">
      <c r="A369" s="1" t="s">
        <v>14</v>
      </c>
      <c r="B369" s="1" t="s">
        <v>51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</v>
      </c>
      <c r="L369" s="5">
        <v>88.989900000000006</v>
      </c>
      <c r="M369" s="6" t="str">
        <f t="shared" si="23"/>
        <v/>
      </c>
    </row>
    <row r="370" spans="1:13" x14ac:dyDescent="0.2">
      <c r="A370" s="1" t="s">
        <v>17</v>
      </c>
      <c r="B370" s="1" t="s">
        <v>51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8.4610000000000005E-2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0.84874000000000005</v>
      </c>
      <c r="L370" s="5">
        <v>1.10745</v>
      </c>
      <c r="M370" s="6">
        <f t="shared" si="23"/>
        <v>0.30481655159412768</v>
      </c>
    </row>
    <row r="371" spans="1:13" x14ac:dyDescent="0.2">
      <c r="A371" s="1" t="s">
        <v>18</v>
      </c>
      <c r="B371" s="1" t="s">
        <v>51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2.2540000000000001E-2</v>
      </c>
      <c r="J371" s="6">
        <f t="shared" si="22"/>
        <v>-1</v>
      </c>
      <c r="K371" s="5">
        <v>0</v>
      </c>
      <c r="L371" s="5">
        <v>2.2540000000000001E-2</v>
      </c>
      <c r="M371" s="6" t="str">
        <f t="shared" si="23"/>
        <v/>
      </c>
    </row>
    <row r="372" spans="1:13" x14ac:dyDescent="0.2">
      <c r="A372" s="1" t="s">
        <v>19</v>
      </c>
      <c r="B372" s="1" t="s">
        <v>51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1" t="s">
        <v>20</v>
      </c>
      <c r="B373" s="1" t="s">
        <v>51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0</v>
      </c>
      <c r="L373" s="5">
        <v>8.8270700000000009</v>
      </c>
      <c r="M373" s="6" t="str">
        <f t="shared" si="23"/>
        <v/>
      </c>
    </row>
    <row r="374" spans="1:13" x14ac:dyDescent="0.2">
      <c r="A374" s="1" t="s">
        <v>21</v>
      </c>
      <c r="B374" s="1" t="s">
        <v>51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0.20357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5.0470000000000001E-2</v>
      </c>
      <c r="L374" s="5">
        <v>12.40405</v>
      </c>
      <c r="M374" s="6">
        <f t="shared" si="23"/>
        <v>244.77075490390331</v>
      </c>
    </row>
    <row r="375" spans="1:13" x14ac:dyDescent="0.2">
      <c r="A375" s="1" t="s">
        <v>23</v>
      </c>
      <c r="B375" s="1" t="s">
        <v>51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25.07544</v>
      </c>
      <c r="G375" s="5">
        <v>0</v>
      </c>
      <c r="H375" s="6">
        <f t="shared" ref="H375:H436" si="25">IF(F375=0,"",(G375/F375-1))</f>
        <v>-1</v>
      </c>
      <c r="I375" s="5">
        <v>0</v>
      </c>
      <c r="J375" s="6" t="str">
        <f t="shared" ref="J375:J436" si="26">IF(I375=0,"",(G375/I375-1))</f>
        <v/>
      </c>
      <c r="K375" s="5">
        <v>793.82476999999994</v>
      </c>
      <c r="L375" s="5">
        <v>172.95124999999999</v>
      </c>
      <c r="M375" s="6">
        <f t="shared" ref="M375:M436" si="27">IF(K375=0,"",(L375/K375-1))</f>
        <v>-0.78212918450503888</v>
      </c>
    </row>
    <row r="376" spans="1:13" x14ac:dyDescent="0.2">
      <c r="A376" s="1" t="s">
        <v>24</v>
      </c>
      <c r="B376" s="1" t="s">
        <v>51</v>
      </c>
      <c r="C376" s="5">
        <v>0</v>
      </c>
      <c r="D376" s="5">
        <v>0</v>
      </c>
      <c r="E376" s="6" t="str">
        <f t="shared" si="24"/>
        <v/>
      </c>
      <c r="F376" s="5">
        <v>0</v>
      </c>
      <c r="G376" s="5">
        <v>0</v>
      </c>
      <c r="H376" s="6" t="str">
        <f t="shared" si="25"/>
        <v/>
      </c>
      <c r="I376" s="5">
        <v>0</v>
      </c>
      <c r="J376" s="6" t="str">
        <f t="shared" si="26"/>
        <v/>
      </c>
      <c r="K376" s="5">
        <v>0</v>
      </c>
      <c r="L376" s="5">
        <v>4.2134400000000003</v>
      </c>
      <c r="M376" s="6" t="str">
        <f t="shared" si="27"/>
        <v/>
      </c>
    </row>
    <row r="377" spans="1:13" x14ac:dyDescent="0.2">
      <c r="A377" s="1" t="s">
        <v>25</v>
      </c>
      <c r="B377" s="1" t="s">
        <v>51</v>
      </c>
      <c r="C377" s="5">
        <v>0</v>
      </c>
      <c r="D377" s="5">
        <v>0</v>
      </c>
      <c r="E377" s="6" t="str">
        <f t="shared" si="24"/>
        <v/>
      </c>
      <c r="F377" s="5">
        <v>44.167409999999997</v>
      </c>
      <c r="G377" s="5">
        <v>19.11</v>
      </c>
      <c r="H377" s="6">
        <f t="shared" si="25"/>
        <v>-0.56732803666776022</v>
      </c>
      <c r="I377" s="5">
        <v>0</v>
      </c>
      <c r="J377" s="6" t="str">
        <f t="shared" si="26"/>
        <v/>
      </c>
      <c r="K377" s="5">
        <v>116.76991</v>
      </c>
      <c r="L377" s="5">
        <v>66.254999999999995</v>
      </c>
      <c r="M377" s="6">
        <f t="shared" si="27"/>
        <v>-0.43260211470574916</v>
      </c>
    </row>
    <row r="378" spans="1:13" x14ac:dyDescent="0.2">
      <c r="A378" s="1" t="s">
        <v>26</v>
      </c>
      <c r="B378" s="1" t="s">
        <v>51</v>
      </c>
      <c r="C378" s="5">
        <v>0</v>
      </c>
      <c r="D378" s="5">
        <v>0</v>
      </c>
      <c r="E378" s="6" t="str">
        <f t="shared" si="24"/>
        <v/>
      </c>
      <c r="F378" s="5">
        <v>1.0833900000000001</v>
      </c>
      <c r="G378" s="5">
        <v>14.79917</v>
      </c>
      <c r="H378" s="6">
        <f t="shared" si="25"/>
        <v>12.660057781592963</v>
      </c>
      <c r="I378" s="5">
        <v>12.49893</v>
      </c>
      <c r="J378" s="6">
        <f t="shared" si="26"/>
        <v>0.18403495339201048</v>
      </c>
      <c r="K378" s="5">
        <v>63.942540000000001</v>
      </c>
      <c r="L378" s="5">
        <v>89.851020000000005</v>
      </c>
      <c r="M378" s="6">
        <f t="shared" si="27"/>
        <v>0.40518377906163883</v>
      </c>
    </row>
    <row r="379" spans="1:13" x14ac:dyDescent="0.2">
      <c r="A379" s="1" t="s">
        <v>28</v>
      </c>
      <c r="B379" s="1" t="s">
        <v>51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</v>
      </c>
      <c r="L379" s="5">
        <v>0</v>
      </c>
      <c r="M379" s="6" t="str">
        <f t="shared" si="27"/>
        <v/>
      </c>
    </row>
    <row r="380" spans="1:13" x14ac:dyDescent="0.2">
      <c r="A380" s="1" t="s">
        <v>29</v>
      </c>
      <c r="B380" s="1" t="s">
        <v>51</v>
      </c>
      <c r="C380" s="5">
        <v>0</v>
      </c>
      <c r="D380" s="5">
        <v>0</v>
      </c>
      <c r="E380" s="6" t="str">
        <f t="shared" si="24"/>
        <v/>
      </c>
      <c r="F380" s="5">
        <v>0</v>
      </c>
      <c r="G380" s="5">
        <v>0</v>
      </c>
      <c r="H380" s="6" t="str">
        <f t="shared" si="25"/>
        <v/>
      </c>
      <c r="I380" s="5">
        <v>61.051569999999998</v>
      </c>
      <c r="J380" s="6">
        <f t="shared" si="26"/>
        <v>-1</v>
      </c>
      <c r="K380" s="5">
        <v>1997.5868</v>
      </c>
      <c r="L380" s="5">
        <v>92.125709999999998</v>
      </c>
      <c r="M380" s="6">
        <f t="shared" si="27"/>
        <v>-0.95388149841598868</v>
      </c>
    </row>
    <row r="381" spans="1:13" x14ac:dyDescent="0.2">
      <c r="A381" s="1" t="s">
        <v>31</v>
      </c>
      <c r="B381" s="1" t="s">
        <v>51</v>
      </c>
      <c r="C381" s="5">
        <v>0</v>
      </c>
      <c r="D381" s="5">
        <v>0</v>
      </c>
      <c r="E381" s="6" t="str">
        <f t="shared" si="24"/>
        <v/>
      </c>
      <c r="F381" s="5">
        <v>0</v>
      </c>
      <c r="G381" s="5">
        <v>0</v>
      </c>
      <c r="H381" s="6" t="str">
        <f t="shared" si="25"/>
        <v/>
      </c>
      <c r="I381" s="5">
        <v>0</v>
      </c>
      <c r="J381" s="6" t="str">
        <f t="shared" si="26"/>
        <v/>
      </c>
      <c r="K381" s="5">
        <v>0</v>
      </c>
      <c r="L381" s="5">
        <v>0.18007999999999999</v>
      </c>
      <c r="M381" s="6" t="str">
        <f t="shared" si="27"/>
        <v/>
      </c>
    </row>
    <row r="382" spans="1:13" x14ac:dyDescent="0.2">
      <c r="A382" s="2" t="s">
        <v>34</v>
      </c>
      <c r="B382" s="2" t="s">
        <v>51</v>
      </c>
      <c r="C382" s="7">
        <v>0</v>
      </c>
      <c r="D382" s="7">
        <v>0</v>
      </c>
      <c r="E382" s="8" t="str">
        <f t="shared" si="24"/>
        <v/>
      </c>
      <c r="F382" s="7">
        <v>70.326239999999999</v>
      </c>
      <c r="G382" s="7">
        <v>34.19735</v>
      </c>
      <c r="H382" s="8">
        <f t="shared" si="25"/>
        <v>-0.51373271200052784</v>
      </c>
      <c r="I382" s="7">
        <v>73.573040000000006</v>
      </c>
      <c r="J382" s="8">
        <f t="shared" si="26"/>
        <v>-0.53519183113814517</v>
      </c>
      <c r="K382" s="7">
        <v>2980.3391700000002</v>
      </c>
      <c r="L382" s="7">
        <v>646.33888000000002</v>
      </c>
      <c r="M382" s="8">
        <f t="shared" si="27"/>
        <v>-0.78313244126506576</v>
      </c>
    </row>
    <row r="383" spans="1:13" x14ac:dyDescent="0.2">
      <c r="A383" s="1" t="s">
        <v>8</v>
      </c>
      <c r="B383" s="1" t="s">
        <v>52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14.894450000000001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56.795299999999997</v>
      </c>
      <c r="L383" s="5">
        <v>59.496980000000001</v>
      </c>
      <c r="M383" s="6">
        <f t="shared" si="27"/>
        <v>4.7568724876882573E-2</v>
      </c>
    </row>
    <row r="384" spans="1:13" x14ac:dyDescent="0.2">
      <c r="A384" s="1" t="s">
        <v>10</v>
      </c>
      <c r="B384" s="1" t="s">
        <v>52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0.40571000000000002</v>
      </c>
      <c r="J384" s="6">
        <f t="shared" si="26"/>
        <v>-1</v>
      </c>
      <c r="K384" s="5">
        <v>7.64818</v>
      </c>
      <c r="L384" s="5">
        <v>15.838229999999999</v>
      </c>
      <c r="M384" s="6">
        <f t="shared" si="27"/>
        <v>1.070849535445034</v>
      </c>
    </row>
    <row r="385" spans="1:13" x14ac:dyDescent="0.2">
      <c r="A385" s="1" t="s">
        <v>11</v>
      </c>
      <c r="B385" s="1" t="s">
        <v>52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27.894079999999999</v>
      </c>
      <c r="J385" s="6">
        <f t="shared" si="26"/>
        <v>-1</v>
      </c>
      <c r="K385" s="5">
        <v>0</v>
      </c>
      <c r="L385" s="5">
        <v>30.707080000000001</v>
      </c>
      <c r="M385" s="6" t="str">
        <f t="shared" si="27"/>
        <v/>
      </c>
    </row>
    <row r="386" spans="1:13" x14ac:dyDescent="0.2">
      <c r="A386" s="1" t="s">
        <v>13</v>
      </c>
      <c r="B386" s="1" t="s">
        <v>52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1.017E-2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0</v>
      </c>
      <c r="L386" s="5">
        <v>61.161409999999997</v>
      </c>
      <c r="M386" s="6" t="str">
        <f t="shared" si="27"/>
        <v/>
      </c>
    </row>
    <row r="387" spans="1:13" x14ac:dyDescent="0.2">
      <c r="A387" s="1" t="s">
        <v>14</v>
      </c>
      <c r="B387" s="1" t="s">
        <v>52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31.355049999999999</v>
      </c>
      <c r="L387" s="5">
        <v>26.92989</v>
      </c>
      <c r="M387" s="6">
        <f t="shared" si="27"/>
        <v>-0.14113069505550135</v>
      </c>
    </row>
    <row r="388" spans="1:13" x14ac:dyDescent="0.2">
      <c r="A388" s="1" t="s">
        <v>17</v>
      </c>
      <c r="B388" s="1" t="s">
        <v>52</v>
      </c>
      <c r="C388" s="5">
        <v>0</v>
      </c>
      <c r="D388" s="5">
        <v>0</v>
      </c>
      <c r="E388" s="6" t="str">
        <f t="shared" si="24"/>
        <v/>
      </c>
      <c r="F388" s="5">
        <v>0</v>
      </c>
      <c r="G388" s="5">
        <v>0</v>
      </c>
      <c r="H388" s="6" t="str">
        <f t="shared" si="25"/>
        <v/>
      </c>
      <c r="I388" s="5">
        <v>7.3212400000000004</v>
      </c>
      <c r="J388" s="6">
        <f t="shared" si="26"/>
        <v>-1</v>
      </c>
      <c r="K388" s="5">
        <v>0</v>
      </c>
      <c r="L388" s="5">
        <v>7.3212400000000004</v>
      </c>
      <c r="M388" s="6" t="str">
        <f t="shared" si="27"/>
        <v/>
      </c>
    </row>
    <row r="389" spans="1:13" x14ac:dyDescent="0.2">
      <c r="A389" s="1" t="s">
        <v>18</v>
      </c>
      <c r="B389" s="1" t="s">
        <v>52</v>
      </c>
      <c r="C389" s="5">
        <v>0</v>
      </c>
      <c r="D389" s="5">
        <v>0</v>
      </c>
      <c r="E389" s="6" t="str">
        <f t="shared" si="24"/>
        <v/>
      </c>
      <c r="F389" s="5">
        <v>0</v>
      </c>
      <c r="G389" s="5">
        <v>0</v>
      </c>
      <c r="H389" s="6" t="str">
        <f t="shared" si="25"/>
        <v/>
      </c>
      <c r="I389" s="5">
        <v>0</v>
      </c>
      <c r="J389" s="6" t="str">
        <f t="shared" si="26"/>
        <v/>
      </c>
      <c r="K389" s="5">
        <v>0</v>
      </c>
      <c r="L389" s="5">
        <v>0</v>
      </c>
      <c r="M389" s="6" t="str">
        <f t="shared" si="27"/>
        <v/>
      </c>
    </row>
    <row r="390" spans="1:13" x14ac:dyDescent="0.2">
      <c r="A390" s="1" t="s">
        <v>19</v>
      </c>
      <c r="B390" s="1" t="s">
        <v>52</v>
      </c>
      <c r="C390" s="5">
        <v>0</v>
      </c>
      <c r="D390" s="5">
        <v>0</v>
      </c>
      <c r="E390" s="6" t="str">
        <f t="shared" si="24"/>
        <v/>
      </c>
      <c r="F390" s="5">
        <v>0</v>
      </c>
      <c r="G390" s="5">
        <v>0</v>
      </c>
      <c r="H390" s="6" t="str">
        <f t="shared" si="25"/>
        <v/>
      </c>
      <c r="I390" s="5">
        <v>0</v>
      </c>
      <c r="J390" s="6" t="str">
        <f t="shared" si="26"/>
        <v/>
      </c>
      <c r="K390" s="5">
        <v>0</v>
      </c>
      <c r="L390" s="5">
        <v>0</v>
      </c>
      <c r="M390" s="6" t="str">
        <f t="shared" si="27"/>
        <v/>
      </c>
    </row>
    <row r="391" spans="1:13" x14ac:dyDescent="0.2">
      <c r="A391" s="1" t="s">
        <v>20</v>
      </c>
      <c r="B391" s="1" t="s">
        <v>52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3.2386499999999998</v>
      </c>
      <c r="H391" s="6" t="str">
        <f t="shared" si="25"/>
        <v/>
      </c>
      <c r="I391" s="5">
        <v>0.14136000000000001</v>
      </c>
      <c r="J391" s="6">
        <f t="shared" si="26"/>
        <v>21.910653650254666</v>
      </c>
      <c r="K391" s="5">
        <v>7.8292200000000003</v>
      </c>
      <c r="L391" s="5">
        <v>14.02957</v>
      </c>
      <c r="M391" s="6">
        <f t="shared" si="27"/>
        <v>0.79194990050094383</v>
      </c>
    </row>
    <row r="392" spans="1:13" x14ac:dyDescent="0.2">
      <c r="A392" s="1" t="s">
        <v>21</v>
      </c>
      <c r="B392" s="1" t="s">
        <v>52</v>
      </c>
      <c r="C392" s="5">
        <v>0</v>
      </c>
      <c r="D392" s="5">
        <v>0</v>
      </c>
      <c r="E392" s="6" t="str">
        <f t="shared" si="24"/>
        <v/>
      </c>
      <c r="F392" s="5">
        <v>38.05283</v>
      </c>
      <c r="G392" s="5">
        <v>128.07515000000001</v>
      </c>
      <c r="H392" s="6">
        <f t="shared" si="25"/>
        <v>2.3657194484615207</v>
      </c>
      <c r="I392" s="5">
        <v>179.75082</v>
      </c>
      <c r="J392" s="6">
        <f t="shared" si="26"/>
        <v>-0.28748503066634135</v>
      </c>
      <c r="K392" s="5">
        <v>499.18709999999999</v>
      </c>
      <c r="L392" s="5">
        <v>738.71271999999999</v>
      </c>
      <c r="M392" s="6">
        <f t="shared" si="27"/>
        <v>0.47983134980851871</v>
      </c>
    </row>
    <row r="393" spans="1:13" x14ac:dyDescent="0.2">
      <c r="A393" s="1" t="s">
        <v>23</v>
      </c>
      <c r="B393" s="1" t="s">
        <v>52</v>
      </c>
      <c r="C393" s="5">
        <v>0</v>
      </c>
      <c r="D393" s="5">
        <v>0.99778</v>
      </c>
      <c r="E393" s="6" t="str">
        <f t="shared" si="24"/>
        <v/>
      </c>
      <c r="F393" s="5">
        <v>20.117899999999999</v>
      </c>
      <c r="G393" s="5">
        <v>11.69204</v>
      </c>
      <c r="H393" s="6">
        <f t="shared" si="25"/>
        <v>-0.41882403232941801</v>
      </c>
      <c r="I393" s="5">
        <v>42.680729999999997</v>
      </c>
      <c r="J393" s="6">
        <f t="shared" si="26"/>
        <v>-0.72605810631636336</v>
      </c>
      <c r="K393" s="5">
        <v>107.1003</v>
      </c>
      <c r="L393" s="5">
        <v>82.821020000000004</v>
      </c>
      <c r="M393" s="6">
        <f t="shared" si="27"/>
        <v>-0.22669665724559129</v>
      </c>
    </row>
    <row r="394" spans="1:13" x14ac:dyDescent="0.2">
      <c r="A394" s="1" t="s">
        <v>24</v>
      </c>
      <c r="B394" s="1" t="s">
        <v>52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0.17824000000000001</v>
      </c>
      <c r="H394" s="6" t="str">
        <f t="shared" si="25"/>
        <v/>
      </c>
      <c r="I394" s="5">
        <v>7.0680000000000007E-2</v>
      </c>
      <c r="J394" s="6">
        <f t="shared" si="26"/>
        <v>1.5217883418222975</v>
      </c>
      <c r="K394" s="5">
        <v>1068.0157400000001</v>
      </c>
      <c r="L394" s="5">
        <v>0.33354</v>
      </c>
      <c r="M394" s="6">
        <f t="shared" si="27"/>
        <v>-0.99968770123181894</v>
      </c>
    </row>
    <row r="395" spans="1:13" x14ac:dyDescent="0.2">
      <c r="A395" s="1" t="s">
        <v>26</v>
      </c>
      <c r="B395" s="1" t="s">
        <v>52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0.39462999999999998</v>
      </c>
      <c r="H395" s="6" t="str">
        <f t="shared" si="25"/>
        <v/>
      </c>
      <c r="I395" s="5">
        <v>13.969580000000001</v>
      </c>
      <c r="J395" s="6">
        <f t="shared" si="26"/>
        <v>-0.97175076129704685</v>
      </c>
      <c r="K395" s="5">
        <v>0</v>
      </c>
      <c r="L395" s="5">
        <v>14.3653</v>
      </c>
      <c r="M395" s="6" t="str">
        <f t="shared" si="27"/>
        <v/>
      </c>
    </row>
    <row r="396" spans="1:13" x14ac:dyDescent="0.2">
      <c r="A396" s="1" t="s">
        <v>31</v>
      </c>
      <c r="B396" s="1" t="s">
        <v>52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0</v>
      </c>
      <c r="H396" s="6" t="str">
        <f t="shared" si="25"/>
        <v/>
      </c>
      <c r="I396" s="5">
        <v>0</v>
      </c>
      <c r="J396" s="6" t="str">
        <f t="shared" si="26"/>
        <v/>
      </c>
      <c r="K396" s="5">
        <v>0</v>
      </c>
      <c r="L396" s="5">
        <v>4.4359999999999997E-2</v>
      </c>
      <c r="M396" s="6" t="str">
        <f t="shared" si="27"/>
        <v/>
      </c>
    </row>
    <row r="397" spans="1:13" x14ac:dyDescent="0.2">
      <c r="A397" s="2" t="s">
        <v>34</v>
      </c>
      <c r="B397" s="2" t="s">
        <v>52</v>
      </c>
      <c r="C397" s="7">
        <v>0</v>
      </c>
      <c r="D397" s="7">
        <v>0.99778</v>
      </c>
      <c r="E397" s="8" t="str">
        <f t="shared" si="24"/>
        <v/>
      </c>
      <c r="F397" s="7">
        <v>414.76191</v>
      </c>
      <c r="G397" s="7">
        <v>158.48333</v>
      </c>
      <c r="H397" s="8">
        <f t="shared" si="25"/>
        <v>-0.61789323903923576</v>
      </c>
      <c r="I397" s="7">
        <v>750.14164000000005</v>
      </c>
      <c r="J397" s="8">
        <f t="shared" si="26"/>
        <v>-0.78872879260508721</v>
      </c>
      <c r="K397" s="7">
        <v>2412.7370599999999</v>
      </c>
      <c r="L397" s="7">
        <v>1658.15506</v>
      </c>
      <c r="M397" s="8">
        <f t="shared" si="27"/>
        <v>-0.312749371868976</v>
      </c>
    </row>
    <row r="398" spans="1:13" x14ac:dyDescent="0.2">
      <c r="A398" s="1" t="s">
        <v>8</v>
      </c>
      <c r="B398" s="1" t="s">
        <v>53</v>
      </c>
      <c r="C398" s="5">
        <v>0</v>
      </c>
      <c r="D398" s="5">
        <v>0</v>
      </c>
      <c r="E398" s="6" t="str">
        <f t="shared" si="24"/>
        <v/>
      </c>
      <c r="F398" s="5">
        <v>0.67200000000000004</v>
      </c>
      <c r="G398" s="5">
        <v>0</v>
      </c>
      <c r="H398" s="6">
        <f t="shared" si="25"/>
        <v>-1</v>
      </c>
      <c r="I398" s="5">
        <v>23.669789999999999</v>
      </c>
      <c r="J398" s="6">
        <f t="shared" si="26"/>
        <v>-1</v>
      </c>
      <c r="K398" s="5">
        <v>2.3852899999999999</v>
      </c>
      <c r="L398" s="5">
        <v>98.767930000000007</v>
      </c>
      <c r="M398" s="6">
        <f t="shared" si="27"/>
        <v>40.407095154048356</v>
      </c>
    </row>
    <row r="399" spans="1:13" x14ac:dyDescent="0.2">
      <c r="A399" s="1" t="s">
        <v>10</v>
      </c>
      <c r="B399" s="1" t="s">
        <v>53</v>
      </c>
      <c r="C399" s="5">
        <v>0</v>
      </c>
      <c r="D399" s="5">
        <v>0</v>
      </c>
      <c r="E399" s="6" t="str">
        <f t="shared" si="24"/>
        <v/>
      </c>
      <c r="F399" s="5">
        <v>0.12118</v>
      </c>
      <c r="G399" s="5">
        <v>0</v>
      </c>
      <c r="H399" s="6">
        <f t="shared" si="25"/>
        <v>-1</v>
      </c>
      <c r="I399" s="5">
        <v>0</v>
      </c>
      <c r="J399" s="6" t="str">
        <f t="shared" si="26"/>
        <v/>
      </c>
      <c r="K399" s="5">
        <v>293.64850999999999</v>
      </c>
      <c r="L399" s="5">
        <v>85.127290000000002</v>
      </c>
      <c r="M399" s="6">
        <f t="shared" si="27"/>
        <v>-0.71010481204212472</v>
      </c>
    </row>
    <row r="400" spans="1:13" x14ac:dyDescent="0.2">
      <c r="A400" s="1" t="s">
        <v>11</v>
      </c>
      <c r="B400" s="1" t="s">
        <v>53</v>
      </c>
      <c r="C400" s="5">
        <v>64.501069999999999</v>
      </c>
      <c r="D400" s="5">
        <v>0</v>
      </c>
      <c r="E400" s="6">
        <f t="shared" si="24"/>
        <v>-1</v>
      </c>
      <c r="F400" s="5">
        <v>511.99846000000002</v>
      </c>
      <c r="G400" s="5">
        <v>416.81029000000001</v>
      </c>
      <c r="H400" s="6">
        <f t="shared" si="25"/>
        <v>-0.18591495372857181</v>
      </c>
      <c r="I400" s="5">
        <v>490.58994000000001</v>
      </c>
      <c r="J400" s="6">
        <f t="shared" si="26"/>
        <v>-0.15038965128392157</v>
      </c>
      <c r="K400" s="5">
        <v>2516.4981299999999</v>
      </c>
      <c r="L400" s="5">
        <v>2538.1696299999999</v>
      </c>
      <c r="M400" s="6">
        <f t="shared" si="27"/>
        <v>8.611768767736061E-3</v>
      </c>
    </row>
    <row r="401" spans="1:13" x14ac:dyDescent="0.2">
      <c r="A401" s="1" t="s">
        <v>12</v>
      </c>
      <c r="B401" s="1" t="s">
        <v>53</v>
      </c>
      <c r="C401" s="5">
        <v>0</v>
      </c>
      <c r="D401" s="5">
        <v>4.4477099999999998</v>
      </c>
      <c r="E401" s="6" t="str">
        <f t="shared" si="24"/>
        <v/>
      </c>
      <c r="F401" s="5">
        <v>589.79588999999999</v>
      </c>
      <c r="G401" s="5">
        <v>1115.6957399999999</v>
      </c>
      <c r="H401" s="6">
        <f t="shared" si="25"/>
        <v>0.89166414842260067</v>
      </c>
      <c r="I401" s="5">
        <v>210.37765999999999</v>
      </c>
      <c r="J401" s="6">
        <f t="shared" si="26"/>
        <v>4.303299504329499</v>
      </c>
      <c r="K401" s="5">
        <v>2457.2871100000002</v>
      </c>
      <c r="L401" s="5">
        <v>3359.6251000000002</v>
      </c>
      <c r="M401" s="6">
        <f t="shared" si="27"/>
        <v>0.3672090193807267</v>
      </c>
    </row>
    <row r="402" spans="1:13" x14ac:dyDescent="0.2">
      <c r="A402" s="1" t="s">
        <v>13</v>
      </c>
      <c r="B402" s="1" t="s">
        <v>53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14</v>
      </c>
      <c r="B403" s="1" t="s">
        <v>53</v>
      </c>
      <c r="C403" s="5">
        <v>0</v>
      </c>
      <c r="D403" s="5">
        <v>99.301109999999994</v>
      </c>
      <c r="E403" s="6" t="str">
        <f t="shared" si="24"/>
        <v/>
      </c>
      <c r="F403" s="5">
        <v>83.624499999999998</v>
      </c>
      <c r="G403" s="5">
        <v>233.80723</v>
      </c>
      <c r="H403" s="6">
        <f t="shared" si="25"/>
        <v>1.7959178231259978</v>
      </c>
      <c r="I403" s="5">
        <v>133.61565999999999</v>
      </c>
      <c r="J403" s="6">
        <f t="shared" si="26"/>
        <v>0.74984900721966286</v>
      </c>
      <c r="K403" s="5">
        <v>586.73668999999995</v>
      </c>
      <c r="L403" s="5">
        <v>840.61303999999996</v>
      </c>
      <c r="M403" s="6">
        <f t="shared" si="27"/>
        <v>0.43269213316112887</v>
      </c>
    </row>
    <row r="404" spans="1:13" x14ac:dyDescent="0.2">
      <c r="A404" s="1" t="s">
        <v>17</v>
      </c>
      <c r="B404" s="1" t="s">
        <v>53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0.44500000000000001</v>
      </c>
      <c r="J404" s="6">
        <f t="shared" si="26"/>
        <v>-1</v>
      </c>
      <c r="K404" s="5">
        <v>4.6821200000000003</v>
      </c>
      <c r="L404" s="5">
        <v>0.44500000000000001</v>
      </c>
      <c r="M404" s="6">
        <f t="shared" si="27"/>
        <v>-0.90495758331695897</v>
      </c>
    </row>
    <row r="405" spans="1:13" x14ac:dyDescent="0.2">
      <c r="A405" s="1" t="s">
        <v>18</v>
      </c>
      <c r="B405" s="1" t="s">
        <v>53</v>
      </c>
      <c r="C405" s="5">
        <v>0</v>
      </c>
      <c r="D405" s="5">
        <v>0</v>
      </c>
      <c r="E405" s="6" t="str">
        <f t="shared" si="24"/>
        <v/>
      </c>
      <c r="F405" s="5">
        <v>0.24351999999999999</v>
      </c>
      <c r="G405" s="5">
        <v>2.7190400000000001</v>
      </c>
      <c r="H405" s="6">
        <f t="shared" si="25"/>
        <v>10.165571616294351</v>
      </c>
      <c r="I405" s="5">
        <v>102.09967</v>
      </c>
      <c r="J405" s="6">
        <f t="shared" si="26"/>
        <v>-0.97336876798916194</v>
      </c>
      <c r="K405" s="5">
        <v>147.41619</v>
      </c>
      <c r="L405" s="5">
        <v>1002.3058</v>
      </c>
      <c r="M405" s="6">
        <f t="shared" si="27"/>
        <v>5.7991568632997499</v>
      </c>
    </row>
    <row r="406" spans="1:13" x14ac:dyDescent="0.2">
      <c r="A406" s="1" t="s">
        <v>19</v>
      </c>
      <c r="B406" s="1" t="s">
        <v>53</v>
      </c>
      <c r="C406" s="5">
        <v>0</v>
      </c>
      <c r="D406" s="5">
        <v>0</v>
      </c>
      <c r="E406" s="6" t="str">
        <f t="shared" si="24"/>
        <v/>
      </c>
      <c r="F406" s="5">
        <v>58.681179999999998</v>
      </c>
      <c r="G406" s="5">
        <v>11.419</v>
      </c>
      <c r="H406" s="6">
        <f t="shared" si="25"/>
        <v>-0.80540609442414079</v>
      </c>
      <c r="I406" s="5">
        <v>92.174880000000002</v>
      </c>
      <c r="J406" s="6">
        <f t="shared" si="26"/>
        <v>-0.87611592225560808</v>
      </c>
      <c r="K406" s="5">
        <v>670.53980999999999</v>
      </c>
      <c r="L406" s="5">
        <v>355.92146000000002</v>
      </c>
      <c r="M406" s="6">
        <f t="shared" si="27"/>
        <v>-0.46920159744132117</v>
      </c>
    </row>
    <row r="407" spans="1:13" x14ac:dyDescent="0.2">
      <c r="A407" s="1" t="s">
        <v>20</v>
      </c>
      <c r="B407" s="1" t="s">
        <v>53</v>
      </c>
      <c r="C407" s="5">
        <v>0</v>
      </c>
      <c r="D407" s="5">
        <v>0</v>
      </c>
      <c r="E407" s="6" t="str">
        <f t="shared" si="24"/>
        <v/>
      </c>
      <c r="F407" s="5">
        <v>38.109720000000003</v>
      </c>
      <c r="G407" s="5">
        <v>0</v>
      </c>
      <c r="H407" s="6">
        <f t="shared" si="25"/>
        <v>-1</v>
      </c>
      <c r="I407" s="5">
        <v>41.465119999999999</v>
      </c>
      <c r="J407" s="6">
        <f t="shared" si="26"/>
        <v>-1</v>
      </c>
      <c r="K407" s="5">
        <v>358.24982</v>
      </c>
      <c r="L407" s="5">
        <v>84.517579999999995</v>
      </c>
      <c r="M407" s="6">
        <f t="shared" si="27"/>
        <v>-0.76408200288837547</v>
      </c>
    </row>
    <row r="408" spans="1:13" x14ac:dyDescent="0.2">
      <c r="A408" s="1" t="s">
        <v>21</v>
      </c>
      <c r="B408" s="1" t="s">
        <v>53</v>
      </c>
      <c r="C408" s="5">
        <v>7.4526300000000001</v>
      </c>
      <c r="D408" s="5">
        <v>251.87106</v>
      </c>
      <c r="E408" s="6">
        <f t="shared" si="24"/>
        <v>32.796265211073134</v>
      </c>
      <c r="F408" s="5">
        <v>2731.92434</v>
      </c>
      <c r="G408" s="5">
        <v>3877.61652</v>
      </c>
      <c r="H408" s="6">
        <f t="shared" si="25"/>
        <v>0.41937185566420188</v>
      </c>
      <c r="I408" s="5">
        <v>2978.3097899999998</v>
      </c>
      <c r="J408" s="6">
        <f t="shared" si="26"/>
        <v>0.30195204441778389</v>
      </c>
      <c r="K408" s="5">
        <v>15402.519130000001</v>
      </c>
      <c r="L408" s="5">
        <v>17646.663059999999</v>
      </c>
      <c r="M408" s="6">
        <f t="shared" si="27"/>
        <v>0.14569979826410373</v>
      </c>
    </row>
    <row r="409" spans="1:13" x14ac:dyDescent="0.2">
      <c r="A409" s="1" t="s">
        <v>22</v>
      </c>
      <c r="B409" s="1" t="s">
        <v>53</v>
      </c>
      <c r="C409" s="5">
        <v>0</v>
      </c>
      <c r="D409" s="5">
        <v>0</v>
      </c>
      <c r="E409" s="6" t="str">
        <f t="shared" si="24"/>
        <v/>
      </c>
      <c r="F409" s="5">
        <v>0</v>
      </c>
      <c r="G409" s="5">
        <v>0</v>
      </c>
      <c r="H409" s="6" t="str">
        <f t="shared" si="25"/>
        <v/>
      </c>
      <c r="I409" s="5">
        <v>15.096830000000001</v>
      </c>
      <c r="J409" s="6">
        <f t="shared" si="26"/>
        <v>-1</v>
      </c>
      <c r="K409" s="5">
        <v>0.50260000000000005</v>
      </c>
      <c r="L409" s="5">
        <v>20.74286</v>
      </c>
      <c r="M409" s="6">
        <f t="shared" si="27"/>
        <v>40.271110226820532</v>
      </c>
    </row>
    <row r="410" spans="1:13" x14ac:dyDescent="0.2">
      <c r="A410" s="1" t="s">
        <v>23</v>
      </c>
      <c r="B410" s="1" t="s">
        <v>53</v>
      </c>
      <c r="C410" s="5">
        <v>0</v>
      </c>
      <c r="D410" s="5">
        <v>0</v>
      </c>
      <c r="E410" s="6" t="str">
        <f t="shared" si="24"/>
        <v/>
      </c>
      <c r="F410" s="5">
        <v>20.735700000000001</v>
      </c>
      <c r="G410" s="5">
        <v>3.0574300000000001</v>
      </c>
      <c r="H410" s="6">
        <f t="shared" si="25"/>
        <v>-0.85255236138640123</v>
      </c>
      <c r="I410" s="5">
        <v>0.35008</v>
      </c>
      <c r="J410" s="6">
        <f t="shared" si="26"/>
        <v>7.7335180530164536</v>
      </c>
      <c r="K410" s="5">
        <v>177.13947999999999</v>
      </c>
      <c r="L410" s="5">
        <v>3.9899800000000001</v>
      </c>
      <c r="M410" s="6">
        <f t="shared" si="27"/>
        <v>-0.97747548993595335</v>
      </c>
    </row>
    <row r="411" spans="1:13" x14ac:dyDescent="0.2">
      <c r="A411" s="1" t="s">
        <v>24</v>
      </c>
      <c r="B411" s="1" t="s">
        <v>53</v>
      </c>
      <c r="C411" s="5">
        <v>0</v>
      </c>
      <c r="D411" s="5">
        <v>62.270020000000002</v>
      </c>
      <c r="E411" s="6" t="str">
        <f t="shared" si="24"/>
        <v/>
      </c>
      <c r="F411" s="5">
        <v>64.485510000000005</v>
      </c>
      <c r="G411" s="5">
        <v>279.51767999999998</v>
      </c>
      <c r="H411" s="6">
        <f t="shared" si="25"/>
        <v>3.3345812105696293</v>
      </c>
      <c r="I411" s="5">
        <v>100.66162</v>
      </c>
      <c r="J411" s="6">
        <f t="shared" si="26"/>
        <v>1.776804903398137</v>
      </c>
      <c r="K411" s="5">
        <v>477.66818000000001</v>
      </c>
      <c r="L411" s="5">
        <v>999.07273999999995</v>
      </c>
      <c r="M411" s="6">
        <f t="shared" si="27"/>
        <v>1.0915622639967348</v>
      </c>
    </row>
    <row r="412" spans="1:13" x14ac:dyDescent="0.2">
      <c r="A412" s="1" t="s">
        <v>25</v>
      </c>
      <c r="B412" s="1" t="s">
        <v>53</v>
      </c>
      <c r="C412" s="5">
        <v>0</v>
      </c>
      <c r="D412" s="5">
        <v>0</v>
      </c>
      <c r="E412" s="6" t="str">
        <f t="shared" si="24"/>
        <v/>
      </c>
      <c r="F412" s="5">
        <v>73.411450000000002</v>
      </c>
      <c r="G412" s="5">
        <v>48.6</v>
      </c>
      <c r="H412" s="6">
        <f t="shared" si="25"/>
        <v>-0.33797793123552256</v>
      </c>
      <c r="I412" s="5">
        <v>75.094890000000007</v>
      </c>
      <c r="J412" s="6">
        <f t="shared" si="26"/>
        <v>-0.35281881363698653</v>
      </c>
      <c r="K412" s="5">
        <v>344.46346999999997</v>
      </c>
      <c r="L412" s="5">
        <v>193.65602000000001</v>
      </c>
      <c r="M412" s="6">
        <f t="shared" si="27"/>
        <v>-0.43780389833499611</v>
      </c>
    </row>
    <row r="413" spans="1:13" x14ac:dyDescent="0.2">
      <c r="A413" s="1" t="s">
        <v>26</v>
      </c>
      <c r="B413" s="1" t="s">
        <v>53</v>
      </c>
      <c r="C413" s="5">
        <v>0</v>
      </c>
      <c r="D413" s="5">
        <v>0</v>
      </c>
      <c r="E413" s="6" t="str">
        <f t="shared" si="24"/>
        <v/>
      </c>
      <c r="F413" s="5">
        <v>145.02465000000001</v>
      </c>
      <c r="G413" s="5">
        <v>75.362070000000003</v>
      </c>
      <c r="H413" s="6">
        <f t="shared" si="25"/>
        <v>-0.48034992671935428</v>
      </c>
      <c r="I413" s="5">
        <v>277.92345</v>
      </c>
      <c r="J413" s="6">
        <f t="shared" si="26"/>
        <v>-0.72883875038252444</v>
      </c>
      <c r="K413" s="5">
        <v>1894.8630499999999</v>
      </c>
      <c r="L413" s="5">
        <v>1228.45939</v>
      </c>
      <c r="M413" s="6">
        <f t="shared" si="27"/>
        <v>-0.35168961683009226</v>
      </c>
    </row>
    <row r="414" spans="1:13" x14ac:dyDescent="0.2">
      <c r="A414" s="1" t="s">
        <v>28</v>
      </c>
      <c r="B414" s="1" t="s">
        <v>53</v>
      </c>
      <c r="C414" s="5">
        <v>0</v>
      </c>
      <c r="D414" s="5">
        <v>0</v>
      </c>
      <c r="E414" s="6" t="str">
        <f t="shared" si="24"/>
        <v/>
      </c>
      <c r="F414" s="5">
        <v>0.57499999999999996</v>
      </c>
      <c r="G414" s="5">
        <v>999.80745999999999</v>
      </c>
      <c r="H414" s="6">
        <f t="shared" si="25"/>
        <v>1737.7955826086957</v>
      </c>
      <c r="I414" s="5">
        <v>306.4676</v>
      </c>
      <c r="J414" s="6">
        <f t="shared" si="26"/>
        <v>2.2623594141762458</v>
      </c>
      <c r="K414" s="5">
        <v>28.27075</v>
      </c>
      <c r="L414" s="5">
        <v>3934.6125099999999</v>
      </c>
      <c r="M414" s="6">
        <f t="shared" si="27"/>
        <v>138.17609225082461</v>
      </c>
    </row>
    <row r="415" spans="1:13" x14ac:dyDescent="0.2">
      <c r="A415" s="1" t="s">
        <v>29</v>
      </c>
      <c r="B415" s="1" t="s">
        <v>53</v>
      </c>
      <c r="C415" s="5">
        <v>52.06512</v>
      </c>
      <c r="D415" s="5">
        <v>451.18182000000002</v>
      </c>
      <c r="E415" s="6">
        <f t="shared" si="24"/>
        <v>7.665721312079949</v>
      </c>
      <c r="F415" s="5">
        <v>3268.8989900000001</v>
      </c>
      <c r="G415" s="5">
        <v>4979.12356</v>
      </c>
      <c r="H415" s="6">
        <f t="shared" si="25"/>
        <v>0.52318061072911881</v>
      </c>
      <c r="I415" s="5">
        <v>4746.3999700000004</v>
      </c>
      <c r="J415" s="6">
        <f t="shared" si="26"/>
        <v>4.9031601102087485E-2</v>
      </c>
      <c r="K415" s="5">
        <v>31058.338500000002</v>
      </c>
      <c r="L415" s="5">
        <v>29851.28082</v>
      </c>
      <c r="M415" s="6">
        <f t="shared" si="27"/>
        <v>-3.886420646745159E-2</v>
      </c>
    </row>
    <row r="416" spans="1:13" x14ac:dyDescent="0.2">
      <c r="A416" s="1" t="s">
        <v>31</v>
      </c>
      <c r="B416" s="1" t="s">
        <v>53</v>
      </c>
      <c r="C416" s="5">
        <v>0</v>
      </c>
      <c r="D416" s="5">
        <v>0</v>
      </c>
      <c r="E416" s="6" t="str">
        <f t="shared" si="24"/>
        <v/>
      </c>
      <c r="F416" s="5">
        <v>0.57779999999999998</v>
      </c>
      <c r="G416" s="5">
        <v>0</v>
      </c>
      <c r="H416" s="6">
        <f t="shared" si="25"/>
        <v>-1</v>
      </c>
      <c r="I416" s="5">
        <v>5.9547600000000003</v>
      </c>
      <c r="J416" s="6">
        <f t="shared" si="26"/>
        <v>-1</v>
      </c>
      <c r="K416" s="5">
        <v>203.45410000000001</v>
      </c>
      <c r="L416" s="5">
        <v>6.5146499999999996</v>
      </c>
      <c r="M416" s="6">
        <f t="shared" si="27"/>
        <v>-0.96797975563038541</v>
      </c>
    </row>
    <row r="417" spans="1:13" x14ac:dyDescent="0.2">
      <c r="A417" s="1" t="s">
        <v>32</v>
      </c>
      <c r="B417" s="1" t="s">
        <v>53</v>
      </c>
      <c r="C417" s="5">
        <v>0</v>
      </c>
      <c r="D417" s="5">
        <v>0</v>
      </c>
      <c r="E417" s="6" t="str">
        <f t="shared" si="24"/>
        <v/>
      </c>
      <c r="F417" s="5">
        <v>0</v>
      </c>
      <c r="G417" s="5">
        <v>0</v>
      </c>
      <c r="H417" s="6" t="str">
        <f t="shared" si="25"/>
        <v/>
      </c>
      <c r="I417" s="5">
        <v>0</v>
      </c>
      <c r="J417" s="6" t="str">
        <f t="shared" si="26"/>
        <v/>
      </c>
      <c r="K417" s="5">
        <v>3.2652399999999999</v>
      </c>
      <c r="L417" s="5">
        <v>1.9307300000000001</v>
      </c>
      <c r="M417" s="6">
        <f t="shared" si="27"/>
        <v>-0.40870196371476519</v>
      </c>
    </row>
    <row r="418" spans="1:13" x14ac:dyDescent="0.2">
      <c r="A418" s="1" t="s">
        <v>33</v>
      </c>
      <c r="B418" s="1" t="s">
        <v>53</v>
      </c>
      <c r="C418" s="5">
        <v>0</v>
      </c>
      <c r="D418" s="5">
        <v>0</v>
      </c>
      <c r="E418" s="6" t="str">
        <f t="shared" si="24"/>
        <v/>
      </c>
      <c r="F418" s="5">
        <v>9.6926000000000005</v>
      </c>
      <c r="G418" s="5">
        <v>0</v>
      </c>
      <c r="H418" s="6">
        <f t="shared" si="25"/>
        <v>-1</v>
      </c>
      <c r="I418" s="5">
        <v>15.34361</v>
      </c>
      <c r="J418" s="6">
        <f t="shared" si="26"/>
        <v>-1</v>
      </c>
      <c r="K418" s="5">
        <v>34.98189</v>
      </c>
      <c r="L418" s="5">
        <v>48.031529999999997</v>
      </c>
      <c r="M418" s="6">
        <f t="shared" si="27"/>
        <v>0.37303987863434473</v>
      </c>
    </row>
    <row r="419" spans="1:13" x14ac:dyDescent="0.2">
      <c r="A419" s="2" t="s">
        <v>34</v>
      </c>
      <c r="B419" s="2" t="s">
        <v>53</v>
      </c>
      <c r="C419" s="7">
        <v>124.01882000000001</v>
      </c>
      <c r="D419" s="7">
        <v>869.07172000000003</v>
      </c>
      <c r="E419" s="8">
        <f t="shared" si="24"/>
        <v>6.0075793335237346</v>
      </c>
      <c r="F419" s="7">
        <v>7598.5724899999996</v>
      </c>
      <c r="G419" s="7">
        <v>12043.53602</v>
      </c>
      <c r="H419" s="8">
        <f t="shared" si="25"/>
        <v>0.58497349809450849</v>
      </c>
      <c r="I419" s="7">
        <v>9616.0403200000001</v>
      </c>
      <c r="J419" s="8">
        <f t="shared" si="26"/>
        <v>0.25244233792896575</v>
      </c>
      <c r="K419" s="7">
        <v>56662.910060000002</v>
      </c>
      <c r="L419" s="7">
        <v>62300.447119999997</v>
      </c>
      <c r="M419" s="8">
        <f t="shared" si="27"/>
        <v>9.9492543782704557E-2</v>
      </c>
    </row>
    <row r="420" spans="1:13" x14ac:dyDescent="0.2">
      <c r="A420" s="1" t="s">
        <v>8</v>
      </c>
      <c r="B420" s="1" t="s">
        <v>54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26.56682</v>
      </c>
      <c r="H420" s="6" t="str">
        <f t="shared" si="25"/>
        <v/>
      </c>
      <c r="I420" s="5">
        <v>20.742000000000001</v>
      </c>
      <c r="J420" s="6">
        <f t="shared" si="26"/>
        <v>0.28082248577764912</v>
      </c>
      <c r="K420" s="5">
        <v>31.545639999999999</v>
      </c>
      <c r="L420" s="5">
        <v>70.604950000000002</v>
      </c>
      <c r="M420" s="6">
        <f t="shared" si="27"/>
        <v>1.2381841040473422</v>
      </c>
    </row>
    <row r="421" spans="1:13" x14ac:dyDescent="0.2">
      <c r="A421" s="1" t="s">
        <v>10</v>
      </c>
      <c r="B421" s="1" t="s">
        <v>54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206.61349999999999</v>
      </c>
      <c r="H421" s="6" t="str">
        <f t="shared" si="25"/>
        <v/>
      </c>
      <c r="I421" s="5">
        <v>839.46</v>
      </c>
      <c r="J421" s="6">
        <f t="shared" si="26"/>
        <v>-0.7538733233269006</v>
      </c>
      <c r="K421" s="5">
        <v>1370.9927700000001</v>
      </c>
      <c r="L421" s="5">
        <v>6786.5705399999997</v>
      </c>
      <c r="M421" s="6">
        <f t="shared" si="27"/>
        <v>3.9501140257654308</v>
      </c>
    </row>
    <row r="422" spans="1:13" x14ac:dyDescent="0.2">
      <c r="A422" s="1" t="s">
        <v>11</v>
      </c>
      <c r="B422" s="1" t="s">
        <v>54</v>
      </c>
      <c r="C422" s="5">
        <v>14.49968</v>
      </c>
      <c r="D422" s="5">
        <v>0.31172</v>
      </c>
      <c r="E422" s="6">
        <f t="shared" si="24"/>
        <v>-0.97850159451794794</v>
      </c>
      <c r="F422" s="5">
        <v>17.222069999999999</v>
      </c>
      <c r="G422" s="5">
        <v>87.606700000000004</v>
      </c>
      <c r="H422" s="6">
        <f t="shared" si="25"/>
        <v>4.0868856066663302</v>
      </c>
      <c r="I422" s="5">
        <v>76.337389999999999</v>
      </c>
      <c r="J422" s="6">
        <f t="shared" si="26"/>
        <v>0.14762503669564819</v>
      </c>
      <c r="K422" s="5">
        <v>528.98082999999997</v>
      </c>
      <c r="L422" s="5">
        <v>679.54623000000004</v>
      </c>
      <c r="M422" s="6">
        <f t="shared" si="27"/>
        <v>0.28463299889336269</v>
      </c>
    </row>
    <row r="423" spans="1:13" x14ac:dyDescent="0.2">
      <c r="A423" s="1" t="s">
        <v>12</v>
      </c>
      <c r="B423" s="1" t="s">
        <v>54</v>
      </c>
      <c r="C423" s="5">
        <v>0</v>
      </c>
      <c r="D423" s="5">
        <v>0</v>
      </c>
      <c r="E423" s="6" t="str">
        <f t="shared" si="24"/>
        <v/>
      </c>
      <c r="F423" s="5">
        <v>0.11225</v>
      </c>
      <c r="G423" s="5">
        <v>0</v>
      </c>
      <c r="H423" s="6">
        <f t="shared" si="25"/>
        <v>-1</v>
      </c>
      <c r="I423" s="5">
        <v>0</v>
      </c>
      <c r="J423" s="6" t="str">
        <f t="shared" si="26"/>
        <v/>
      </c>
      <c r="K423" s="5">
        <v>0.21224999999999999</v>
      </c>
      <c r="L423" s="5">
        <v>0</v>
      </c>
      <c r="M423" s="6">
        <f t="shared" si="27"/>
        <v>-1</v>
      </c>
    </row>
    <row r="424" spans="1:13" x14ac:dyDescent="0.2">
      <c r="A424" s="1" t="s">
        <v>13</v>
      </c>
      <c r="B424" s="1" t="s">
        <v>54</v>
      </c>
      <c r="C424" s="5">
        <v>0</v>
      </c>
      <c r="D424" s="5">
        <v>0</v>
      </c>
      <c r="E424" s="6" t="str">
        <f t="shared" si="24"/>
        <v/>
      </c>
      <c r="F424" s="5">
        <v>10.2256</v>
      </c>
      <c r="G424" s="5">
        <v>0</v>
      </c>
      <c r="H424" s="6">
        <f t="shared" si="25"/>
        <v>-1</v>
      </c>
      <c r="I424" s="5">
        <v>0</v>
      </c>
      <c r="J424" s="6" t="str">
        <f t="shared" si="26"/>
        <v/>
      </c>
      <c r="K424" s="5">
        <v>10.2256</v>
      </c>
      <c r="L424" s="5">
        <v>0</v>
      </c>
      <c r="M424" s="6">
        <f t="shared" si="27"/>
        <v>-1</v>
      </c>
    </row>
    <row r="425" spans="1:13" x14ac:dyDescent="0.2">
      <c r="A425" s="1" t="s">
        <v>14</v>
      </c>
      <c r="B425" s="1" t="s">
        <v>54</v>
      </c>
      <c r="C425" s="5">
        <v>0</v>
      </c>
      <c r="D425" s="5">
        <v>0.21668999999999999</v>
      </c>
      <c r="E425" s="6" t="str">
        <f t="shared" si="24"/>
        <v/>
      </c>
      <c r="F425" s="5">
        <v>0</v>
      </c>
      <c r="G425" s="5">
        <v>27.653199999999998</v>
      </c>
      <c r="H425" s="6" t="str">
        <f t="shared" si="25"/>
        <v/>
      </c>
      <c r="I425" s="5">
        <v>0.25</v>
      </c>
      <c r="J425" s="6">
        <f t="shared" si="26"/>
        <v>109.61279999999999</v>
      </c>
      <c r="K425" s="5">
        <v>2.37141</v>
      </c>
      <c r="L425" s="5">
        <v>63.027349999999998</v>
      </c>
      <c r="M425" s="6">
        <f t="shared" si="27"/>
        <v>25.57800633378454</v>
      </c>
    </row>
    <row r="426" spans="1:13" x14ac:dyDescent="0.2">
      <c r="A426" s="1" t="s">
        <v>15</v>
      </c>
      <c r="B426" s="1" t="s">
        <v>54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0</v>
      </c>
      <c r="L426" s="5">
        <v>0</v>
      </c>
      <c r="M426" s="6" t="str">
        <f t="shared" si="27"/>
        <v/>
      </c>
    </row>
    <row r="427" spans="1:13" x14ac:dyDescent="0.2">
      <c r="A427" s="1" t="s">
        <v>16</v>
      </c>
      <c r="B427" s="1" t="s">
        <v>54</v>
      </c>
      <c r="C427" s="5">
        <v>0</v>
      </c>
      <c r="D427" s="5">
        <v>0</v>
      </c>
      <c r="E427" s="6" t="str">
        <f t="shared" si="24"/>
        <v/>
      </c>
      <c r="F427" s="5">
        <v>0</v>
      </c>
      <c r="G427" s="5">
        <v>0</v>
      </c>
      <c r="H427" s="6" t="str">
        <f t="shared" si="25"/>
        <v/>
      </c>
      <c r="I427" s="5">
        <v>0</v>
      </c>
      <c r="J427" s="6" t="str">
        <f t="shared" si="26"/>
        <v/>
      </c>
      <c r="K427" s="5">
        <v>0</v>
      </c>
      <c r="L427" s="5">
        <v>0</v>
      </c>
      <c r="M427" s="6" t="str">
        <f t="shared" si="27"/>
        <v/>
      </c>
    </row>
    <row r="428" spans="1:13" x14ac:dyDescent="0.2">
      <c r="A428" s="1" t="s">
        <v>18</v>
      </c>
      <c r="B428" s="1" t="s">
        <v>54</v>
      </c>
      <c r="C428" s="5">
        <v>0</v>
      </c>
      <c r="D428" s="5">
        <v>0</v>
      </c>
      <c r="E428" s="6" t="str">
        <f t="shared" si="24"/>
        <v/>
      </c>
      <c r="F428" s="5">
        <v>0.11225</v>
      </c>
      <c r="G428" s="5">
        <v>0</v>
      </c>
      <c r="H428" s="6">
        <f t="shared" si="25"/>
        <v>-1</v>
      </c>
      <c r="I428" s="5">
        <v>5.4464100000000002</v>
      </c>
      <c r="J428" s="6">
        <f t="shared" si="26"/>
        <v>-1</v>
      </c>
      <c r="K428" s="5">
        <v>20.638829999999999</v>
      </c>
      <c r="L428" s="5">
        <v>23.79213</v>
      </c>
      <c r="M428" s="6">
        <f t="shared" si="27"/>
        <v>0.15278482355831224</v>
      </c>
    </row>
    <row r="429" spans="1:13" x14ac:dyDescent="0.2">
      <c r="A429" s="1" t="s">
        <v>19</v>
      </c>
      <c r="B429" s="1" t="s">
        <v>54</v>
      </c>
      <c r="C429" s="5">
        <v>0</v>
      </c>
      <c r="D429" s="5">
        <v>26.469000000000001</v>
      </c>
      <c r="E429" s="6" t="str">
        <f t="shared" si="24"/>
        <v/>
      </c>
      <c r="F429" s="5">
        <v>175.38357999999999</v>
      </c>
      <c r="G429" s="5">
        <v>73.953559999999996</v>
      </c>
      <c r="H429" s="6">
        <f t="shared" si="25"/>
        <v>-0.57833247559435152</v>
      </c>
      <c r="I429" s="5">
        <v>28.972539999999999</v>
      </c>
      <c r="J429" s="6">
        <f t="shared" si="26"/>
        <v>1.5525397497078268</v>
      </c>
      <c r="K429" s="5">
        <v>605.19591000000003</v>
      </c>
      <c r="L429" s="5">
        <v>335.32222999999999</v>
      </c>
      <c r="M429" s="6">
        <f t="shared" si="27"/>
        <v>-0.44592779881807199</v>
      </c>
    </row>
    <row r="430" spans="1:13" x14ac:dyDescent="0.2">
      <c r="A430" s="1" t="s">
        <v>20</v>
      </c>
      <c r="B430" s="1" t="s">
        <v>54</v>
      </c>
      <c r="C430" s="5">
        <v>0</v>
      </c>
      <c r="D430" s="5">
        <v>0.79830999999999996</v>
      </c>
      <c r="E430" s="6" t="str">
        <f t="shared" si="24"/>
        <v/>
      </c>
      <c r="F430" s="5">
        <v>0</v>
      </c>
      <c r="G430" s="5">
        <v>20.827909999999999</v>
      </c>
      <c r="H430" s="6" t="str">
        <f t="shared" si="25"/>
        <v/>
      </c>
      <c r="I430" s="5">
        <v>32.229860000000002</v>
      </c>
      <c r="J430" s="6">
        <f t="shared" si="26"/>
        <v>-0.35376976505637947</v>
      </c>
      <c r="K430" s="5">
        <v>4.0469999999999997</v>
      </c>
      <c r="L430" s="5">
        <v>63.371810000000004</v>
      </c>
      <c r="M430" s="6">
        <f t="shared" si="27"/>
        <v>14.658959723251794</v>
      </c>
    </row>
    <row r="431" spans="1:13" x14ac:dyDescent="0.2">
      <c r="A431" s="1" t="s">
        <v>21</v>
      </c>
      <c r="B431" s="1" t="s">
        <v>54</v>
      </c>
      <c r="C431" s="5">
        <v>0</v>
      </c>
      <c r="D431" s="5">
        <v>0</v>
      </c>
      <c r="E431" s="6" t="str">
        <f t="shared" si="24"/>
        <v/>
      </c>
      <c r="F431" s="5">
        <v>7.0349399999999997</v>
      </c>
      <c r="G431" s="5">
        <v>62.629260000000002</v>
      </c>
      <c r="H431" s="6">
        <f t="shared" si="25"/>
        <v>7.9026004486178998</v>
      </c>
      <c r="I431" s="5">
        <v>72.537379999999999</v>
      </c>
      <c r="J431" s="6">
        <f t="shared" si="26"/>
        <v>-0.13659329851726099</v>
      </c>
      <c r="K431" s="5">
        <v>20.981439999999999</v>
      </c>
      <c r="L431" s="5">
        <v>179.11700999999999</v>
      </c>
      <c r="M431" s="6">
        <f t="shared" si="27"/>
        <v>7.5369264454679943</v>
      </c>
    </row>
    <row r="432" spans="1:13" x14ac:dyDescent="0.2">
      <c r="A432" s="1" t="s">
        <v>22</v>
      </c>
      <c r="B432" s="1" t="s">
        <v>54</v>
      </c>
      <c r="C432" s="5">
        <v>0</v>
      </c>
      <c r="D432" s="5">
        <v>0</v>
      </c>
      <c r="E432" s="6" t="str">
        <f t="shared" si="24"/>
        <v/>
      </c>
      <c r="F432" s="5">
        <v>3</v>
      </c>
      <c r="G432" s="5">
        <v>44.370950000000001</v>
      </c>
      <c r="H432" s="6">
        <f t="shared" si="25"/>
        <v>13.790316666666667</v>
      </c>
      <c r="I432" s="5">
        <v>0</v>
      </c>
      <c r="J432" s="6" t="str">
        <f t="shared" si="26"/>
        <v/>
      </c>
      <c r="K432" s="5">
        <v>45.9544</v>
      </c>
      <c r="L432" s="5">
        <v>97.061949999999996</v>
      </c>
      <c r="M432" s="6">
        <f t="shared" si="27"/>
        <v>1.112136161064011</v>
      </c>
    </row>
    <row r="433" spans="1:13" x14ac:dyDescent="0.2">
      <c r="A433" s="1" t="s">
        <v>23</v>
      </c>
      <c r="B433" s="1" t="s">
        <v>54</v>
      </c>
      <c r="C433" s="5">
        <v>606.5299</v>
      </c>
      <c r="D433" s="5">
        <v>1535.99701</v>
      </c>
      <c r="E433" s="6">
        <f t="shared" si="24"/>
        <v>1.5324341141302349</v>
      </c>
      <c r="F433" s="5">
        <v>15900.09086</v>
      </c>
      <c r="G433" s="5">
        <v>11936.51204</v>
      </c>
      <c r="H433" s="6">
        <f t="shared" si="25"/>
        <v>-0.2492802622890169</v>
      </c>
      <c r="I433" s="5">
        <v>13438.584779999999</v>
      </c>
      <c r="J433" s="6">
        <f t="shared" si="26"/>
        <v>-0.11177313419456658</v>
      </c>
      <c r="K433" s="5">
        <v>62815.319450000003</v>
      </c>
      <c r="L433" s="5">
        <v>59726.78484</v>
      </c>
      <c r="M433" s="6">
        <f t="shared" si="27"/>
        <v>-4.9168493244047373E-2</v>
      </c>
    </row>
    <row r="434" spans="1:13" x14ac:dyDescent="0.2">
      <c r="A434" s="1" t="s">
        <v>24</v>
      </c>
      <c r="B434" s="1" t="s">
        <v>54</v>
      </c>
      <c r="C434" s="5">
        <v>0</v>
      </c>
      <c r="D434" s="5">
        <v>52.265900000000002</v>
      </c>
      <c r="E434" s="6" t="str">
        <f t="shared" si="24"/>
        <v/>
      </c>
      <c r="F434" s="5">
        <v>22.828250000000001</v>
      </c>
      <c r="G434" s="5">
        <v>293.58010999999999</v>
      </c>
      <c r="H434" s="6">
        <f t="shared" si="25"/>
        <v>11.860386144360605</v>
      </c>
      <c r="I434" s="5">
        <v>370.48539</v>
      </c>
      <c r="J434" s="6">
        <f t="shared" si="26"/>
        <v>-0.20757979147301875</v>
      </c>
      <c r="K434" s="5">
        <v>2023.34862</v>
      </c>
      <c r="L434" s="5">
        <v>2759.16041</v>
      </c>
      <c r="M434" s="6">
        <f t="shared" si="27"/>
        <v>0.36366041063155996</v>
      </c>
    </row>
    <row r="435" spans="1:13" x14ac:dyDescent="0.2">
      <c r="A435" s="1" t="s">
        <v>25</v>
      </c>
      <c r="B435" s="1" t="s">
        <v>54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5.4512799999999997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11.949859999999999</v>
      </c>
      <c r="L435" s="5">
        <v>5.4512799999999997</v>
      </c>
      <c r="M435" s="6">
        <f t="shared" si="27"/>
        <v>-0.54382059706138819</v>
      </c>
    </row>
    <row r="436" spans="1:13" x14ac:dyDescent="0.2">
      <c r="A436" s="1" t="s">
        <v>26</v>
      </c>
      <c r="B436" s="1" t="s">
        <v>54</v>
      </c>
      <c r="C436" s="5">
        <v>0</v>
      </c>
      <c r="D436" s="5">
        <v>6.5981800000000002</v>
      </c>
      <c r="E436" s="6" t="str">
        <f t="shared" si="24"/>
        <v/>
      </c>
      <c r="F436" s="5">
        <v>202.8297</v>
      </c>
      <c r="G436" s="5">
        <v>112.75069000000001</v>
      </c>
      <c r="H436" s="6">
        <f t="shared" si="25"/>
        <v>-0.44411153790593783</v>
      </c>
      <c r="I436" s="5">
        <v>200.03861000000001</v>
      </c>
      <c r="J436" s="6">
        <f t="shared" si="26"/>
        <v>-0.43635536159744359</v>
      </c>
      <c r="K436" s="5">
        <v>1252.4179099999999</v>
      </c>
      <c r="L436" s="5">
        <v>1050.0883200000001</v>
      </c>
      <c r="M436" s="6">
        <f t="shared" si="27"/>
        <v>-0.16155117903096727</v>
      </c>
    </row>
    <row r="437" spans="1:13" x14ac:dyDescent="0.2">
      <c r="A437" s="1" t="s">
        <v>27</v>
      </c>
      <c r="B437" s="1" t="s">
        <v>54</v>
      </c>
      <c r="C437" s="5">
        <v>0</v>
      </c>
      <c r="D437" s="5">
        <v>0</v>
      </c>
      <c r="E437" s="6" t="str">
        <f t="shared" ref="E437:E498" si="28">IF(C437=0,"",(D437/C437-1))</f>
        <v/>
      </c>
      <c r="F437" s="5">
        <v>0</v>
      </c>
      <c r="G437" s="5">
        <v>0</v>
      </c>
      <c r="H437" s="6" t="str">
        <f t="shared" ref="H437:H498" si="29">IF(F437=0,"",(G437/F437-1))</f>
        <v/>
      </c>
      <c r="I437" s="5">
        <v>0</v>
      </c>
      <c r="J437" s="6" t="str">
        <f t="shared" ref="J437:J498" si="30">IF(I437=0,"",(G437/I437-1))</f>
        <v/>
      </c>
      <c r="K437" s="5">
        <v>0</v>
      </c>
      <c r="L437" s="5">
        <v>0</v>
      </c>
      <c r="M437" s="6" t="str">
        <f t="shared" ref="M437:M498" si="31">IF(K437=0,"",(L437/K437-1))</f>
        <v/>
      </c>
    </row>
    <row r="438" spans="1:13" x14ac:dyDescent="0.2">
      <c r="A438" s="1" t="s">
        <v>28</v>
      </c>
      <c r="B438" s="1" t="s">
        <v>54</v>
      </c>
      <c r="C438" s="5">
        <v>9.1737500000000001</v>
      </c>
      <c r="D438" s="5">
        <v>0</v>
      </c>
      <c r="E438" s="6">
        <f t="shared" si="28"/>
        <v>-1</v>
      </c>
      <c r="F438" s="5">
        <v>9.1737500000000001</v>
      </c>
      <c r="G438" s="5">
        <v>3.181</v>
      </c>
      <c r="H438" s="6">
        <f t="shared" si="29"/>
        <v>-0.65324976154789482</v>
      </c>
      <c r="I438" s="5">
        <v>63.337580000000003</v>
      </c>
      <c r="J438" s="6">
        <f t="shared" si="30"/>
        <v>-0.9497770517913694</v>
      </c>
      <c r="K438" s="5">
        <v>207.63031000000001</v>
      </c>
      <c r="L438" s="5">
        <v>158.52557999999999</v>
      </c>
      <c r="M438" s="6">
        <f t="shared" si="31"/>
        <v>-0.23650077871578579</v>
      </c>
    </row>
    <row r="439" spans="1:13" x14ac:dyDescent="0.2">
      <c r="A439" s="1" t="s">
        <v>29</v>
      </c>
      <c r="B439" s="1" t="s">
        <v>54</v>
      </c>
      <c r="C439" s="5">
        <v>0</v>
      </c>
      <c r="D439" s="5">
        <v>0</v>
      </c>
      <c r="E439" s="6" t="str">
        <f t="shared" si="28"/>
        <v/>
      </c>
      <c r="F439" s="5">
        <v>132.78469999999999</v>
      </c>
      <c r="G439" s="5">
        <v>39.231200000000001</v>
      </c>
      <c r="H439" s="6">
        <f t="shared" si="29"/>
        <v>-0.70455029834009486</v>
      </c>
      <c r="I439" s="5">
        <v>81.518100000000004</v>
      </c>
      <c r="J439" s="6">
        <f t="shared" si="30"/>
        <v>-0.51874246333022977</v>
      </c>
      <c r="K439" s="5">
        <v>214.31200000000001</v>
      </c>
      <c r="L439" s="5">
        <v>530.63082999999995</v>
      </c>
      <c r="M439" s="6">
        <f t="shared" si="31"/>
        <v>1.4759734872522299</v>
      </c>
    </row>
    <row r="440" spans="1:13" x14ac:dyDescent="0.2">
      <c r="A440" s="1" t="s">
        <v>30</v>
      </c>
      <c r="B440" s="1" t="s">
        <v>54</v>
      </c>
      <c r="C440" s="5">
        <v>0</v>
      </c>
      <c r="D440" s="5">
        <v>0</v>
      </c>
      <c r="E440" s="6" t="str">
        <f t="shared" si="28"/>
        <v/>
      </c>
      <c r="F440" s="5">
        <v>0</v>
      </c>
      <c r="G440" s="5">
        <v>0</v>
      </c>
      <c r="H440" s="6" t="str">
        <f t="shared" si="29"/>
        <v/>
      </c>
      <c r="I440" s="5">
        <v>0</v>
      </c>
      <c r="J440" s="6" t="str">
        <f t="shared" si="30"/>
        <v/>
      </c>
      <c r="K440" s="5">
        <v>0</v>
      </c>
      <c r="L440" s="5">
        <v>0</v>
      </c>
      <c r="M440" s="6" t="str">
        <f t="shared" si="31"/>
        <v/>
      </c>
    </row>
    <row r="441" spans="1:13" x14ac:dyDescent="0.2">
      <c r="A441" s="1" t="s">
        <v>31</v>
      </c>
      <c r="B441" s="1" t="s">
        <v>54</v>
      </c>
      <c r="C441" s="5">
        <v>0</v>
      </c>
      <c r="D441" s="5">
        <v>0</v>
      </c>
      <c r="E441" s="6" t="str">
        <f t="shared" si="28"/>
        <v/>
      </c>
      <c r="F441" s="5">
        <v>0</v>
      </c>
      <c r="G441" s="5">
        <v>0.12212000000000001</v>
      </c>
      <c r="H441" s="6" t="str">
        <f t="shared" si="29"/>
        <v/>
      </c>
      <c r="I441" s="5">
        <v>13.466329999999999</v>
      </c>
      <c r="J441" s="6">
        <f t="shared" si="30"/>
        <v>-0.99093145645472824</v>
      </c>
      <c r="K441" s="5">
        <v>1.94756</v>
      </c>
      <c r="L441" s="5">
        <v>13.771610000000001</v>
      </c>
      <c r="M441" s="6">
        <f t="shared" si="31"/>
        <v>6.0712121834500614</v>
      </c>
    </row>
    <row r="442" spans="1:13" x14ac:dyDescent="0.2">
      <c r="A442" s="1" t="s">
        <v>32</v>
      </c>
      <c r="B442" s="1" t="s">
        <v>54</v>
      </c>
      <c r="C442" s="5">
        <v>0</v>
      </c>
      <c r="D442" s="5">
        <v>0</v>
      </c>
      <c r="E442" s="6" t="str">
        <f t="shared" si="28"/>
        <v/>
      </c>
      <c r="F442" s="5">
        <v>0</v>
      </c>
      <c r="G442" s="5">
        <v>0</v>
      </c>
      <c r="H442" s="6" t="str">
        <f t="shared" si="29"/>
        <v/>
      </c>
      <c r="I442" s="5">
        <v>0</v>
      </c>
      <c r="J442" s="6" t="str">
        <f t="shared" si="30"/>
        <v/>
      </c>
      <c r="K442" s="5">
        <v>2.4224600000000001</v>
      </c>
      <c r="L442" s="5">
        <v>1.56</v>
      </c>
      <c r="M442" s="6">
        <f t="shared" si="31"/>
        <v>-0.35602651849772549</v>
      </c>
    </row>
    <row r="443" spans="1:13" x14ac:dyDescent="0.2">
      <c r="A443" s="1" t="s">
        <v>33</v>
      </c>
      <c r="B443" s="1" t="s">
        <v>54</v>
      </c>
      <c r="C443" s="5">
        <v>0</v>
      </c>
      <c r="D443" s="5">
        <v>0</v>
      </c>
      <c r="E443" s="6" t="str">
        <f t="shared" si="28"/>
        <v/>
      </c>
      <c r="F443" s="5">
        <v>0</v>
      </c>
      <c r="G443" s="5">
        <v>0</v>
      </c>
      <c r="H443" s="6" t="str">
        <f t="shared" si="29"/>
        <v/>
      </c>
      <c r="I443" s="5">
        <v>0</v>
      </c>
      <c r="J443" s="6" t="str">
        <f t="shared" si="30"/>
        <v/>
      </c>
      <c r="K443" s="5">
        <v>6.87</v>
      </c>
      <c r="L443" s="5">
        <v>0</v>
      </c>
      <c r="M443" s="6">
        <f t="shared" si="31"/>
        <v>-1</v>
      </c>
    </row>
    <row r="444" spans="1:13" x14ac:dyDescent="0.2">
      <c r="A444" s="2" t="s">
        <v>34</v>
      </c>
      <c r="B444" s="2" t="s">
        <v>54</v>
      </c>
      <c r="C444" s="7">
        <v>1002.40281</v>
      </c>
      <c r="D444" s="7">
        <v>1726.02881</v>
      </c>
      <c r="E444" s="8">
        <f t="shared" si="28"/>
        <v>0.7218914320481602</v>
      </c>
      <c r="F444" s="7">
        <v>18318.894649999998</v>
      </c>
      <c r="G444" s="7">
        <v>14362.86731</v>
      </c>
      <c r="H444" s="8">
        <f t="shared" si="29"/>
        <v>-0.21595338668536967</v>
      </c>
      <c r="I444" s="7">
        <v>17055.74999</v>
      </c>
      <c r="J444" s="8">
        <f t="shared" si="30"/>
        <v>-0.15788708685216846</v>
      </c>
      <c r="K444" s="7">
        <v>76856.072960000005</v>
      </c>
      <c r="L444" s="7">
        <v>82242.483919999999</v>
      </c>
      <c r="M444" s="8">
        <f t="shared" si="31"/>
        <v>7.008438959408414E-2</v>
      </c>
    </row>
    <row r="445" spans="1:13" x14ac:dyDescent="0.2">
      <c r="A445" s="1" t="s">
        <v>8</v>
      </c>
      <c r="B445" s="1" t="s">
        <v>55</v>
      </c>
      <c r="C445" s="5">
        <v>815.93376999999998</v>
      </c>
      <c r="D445" s="5">
        <v>4087.3307199999999</v>
      </c>
      <c r="E445" s="6">
        <f t="shared" si="28"/>
        <v>4.0093903087256706</v>
      </c>
      <c r="F445" s="5">
        <v>47940.280989999999</v>
      </c>
      <c r="G445" s="5">
        <v>50652.305829999998</v>
      </c>
      <c r="H445" s="6">
        <f t="shared" si="29"/>
        <v>5.657089996126019E-2</v>
      </c>
      <c r="I445" s="5">
        <v>53206.630039999996</v>
      </c>
      <c r="J445" s="6">
        <f t="shared" si="30"/>
        <v>-4.8007630028056525E-2</v>
      </c>
      <c r="K445" s="5">
        <v>277293.02363000001</v>
      </c>
      <c r="L445" s="5">
        <v>266336.00779</v>
      </c>
      <c r="M445" s="6">
        <f t="shared" si="31"/>
        <v>-3.9514213868648396E-2</v>
      </c>
    </row>
    <row r="446" spans="1:13" x14ac:dyDescent="0.2">
      <c r="A446" s="1" t="s">
        <v>10</v>
      </c>
      <c r="B446" s="1" t="s">
        <v>55</v>
      </c>
      <c r="C446" s="5">
        <v>14.21738</v>
      </c>
      <c r="D446" s="5">
        <v>6.51661</v>
      </c>
      <c r="E446" s="6">
        <f t="shared" si="28"/>
        <v>-0.54164480375427826</v>
      </c>
      <c r="F446" s="5">
        <v>981.99266999999998</v>
      </c>
      <c r="G446" s="5">
        <v>917.66137000000003</v>
      </c>
      <c r="H446" s="6">
        <f t="shared" si="29"/>
        <v>-6.5510977795791403E-2</v>
      </c>
      <c r="I446" s="5">
        <v>846.09020999999996</v>
      </c>
      <c r="J446" s="6">
        <f t="shared" si="30"/>
        <v>8.4590459922707417E-2</v>
      </c>
      <c r="K446" s="5">
        <v>5194.3450400000002</v>
      </c>
      <c r="L446" s="5">
        <v>6149.7863699999998</v>
      </c>
      <c r="M446" s="6">
        <f t="shared" si="31"/>
        <v>0.18393874928262366</v>
      </c>
    </row>
    <row r="447" spans="1:13" x14ac:dyDescent="0.2">
      <c r="A447" s="1" t="s">
        <v>11</v>
      </c>
      <c r="B447" s="1" t="s">
        <v>55</v>
      </c>
      <c r="C447" s="5">
        <v>1431.64733</v>
      </c>
      <c r="D447" s="5">
        <v>910.72626000000002</v>
      </c>
      <c r="E447" s="6">
        <f t="shared" si="28"/>
        <v>-0.36386130793817772</v>
      </c>
      <c r="F447" s="5">
        <v>23222.80082</v>
      </c>
      <c r="G447" s="5">
        <v>23543.902320000001</v>
      </c>
      <c r="H447" s="6">
        <f t="shared" si="29"/>
        <v>1.3826992811455385E-2</v>
      </c>
      <c r="I447" s="5">
        <v>24619.267390000001</v>
      </c>
      <c r="J447" s="6">
        <f t="shared" si="30"/>
        <v>-4.3679816014216444E-2</v>
      </c>
      <c r="K447" s="5">
        <v>145418.29952999999</v>
      </c>
      <c r="L447" s="5">
        <v>149478.46807</v>
      </c>
      <c r="M447" s="6">
        <f t="shared" si="31"/>
        <v>2.7920616271285725E-2</v>
      </c>
    </row>
    <row r="448" spans="1:13" x14ac:dyDescent="0.2">
      <c r="A448" s="1" t="s">
        <v>12</v>
      </c>
      <c r="B448" s="1" t="s">
        <v>55</v>
      </c>
      <c r="C448" s="5">
        <v>254.4539</v>
      </c>
      <c r="D448" s="5">
        <v>162.42857000000001</v>
      </c>
      <c r="E448" s="6">
        <f t="shared" si="28"/>
        <v>-0.36165816283421082</v>
      </c>
      <c r="F448" s="5">
        <v>1492.25829</v>
      </c>
      <c r="G448" s="5">
        <v>2245.01413</v>
      </c>
      <c r="H448" s="6">
        <f t="shared" si="29"/>
        <v>0.50444071582272798</v>
      </c>
      <c r="I448" s="5">
        <v>1080.55961</v>
      </c>
      <c r="J448" s="6">
        <f t="shared" si="30"/>
        <v>1.0776402423555327</v>
      </c>
      <c r="K448" s="5">
        <v>9335.4855000000007</v>
      </c>
      <c r="L448" s="5">
        <v>7491.01512</v>
      </c>
      <c r="M448" s="6">
        <f t="shared" si="31"/>
        <v>-0.19757626745818424</v>
      </c>
    </row>
    <row r="449" spans="1:13" x14ac:dyDescent="0.2">
      <c r="A449" s="1" t="s">
        <v>13</v>
      </c>
      <c r="B449" s="1" t="s">
        <v>55</v>
      </c>
      <c r="C449" s="5">
        <v>0</v>
      </c>
      <c r="D449" s="5">
        <v>0</v>
      </c>
      <c r="E449" s="6" t="str">
        <f t="shared" si="28"/>
        <v/>
      </c>
      <c r="F449" s="5">
        <v>212.40752000000001</v>
      </c>
      <c r="G449" s="5">
        <v>108.48086000000001</v>
      </c>
      <c r="H449" s="6">
        <f t="shared" si="29"/>
        <v>-0.48927956976287845</v>
      </c>
      <c r="I449" s="5">
        <v>117.59739</v>
      </c>
      <c r="J449" s="6">
        <f t="shared" si="30"/>
        <v>-7.7523234146608111E-2</v>
      </c>
      <c r="K449" s="5">
        <v>658.45650000000001</v>
      </c>
      <c r="L449" s="5">
        <v>586.25735999999995</v>
      </c>
      <c r="M449" s="6">
        <f t="shared" si="31"/>
        <v>-0.10964906565581789</v>
      </c>
    </row>
    <row r="450" spans="1:13" x14ac:dyDescent="0.2">
      <c r="A450" s="1" t="s">
        <v>14</v>
      </c>
      <c r="B450" s="1" t="s">
        <v>55</v>
      </c>
      <c r="C450" s="5">
        <v>831.33989999999994</v>
      </c>
      <c r="D450" s="5">
        <v>1141.56566</v>
      </c>
      <c r="E450" s="6">
        <f t="shared" si="28"/>
        <v>0.37316356402477502</v>
      </c>
      <c r="F450" s="5">
        <v>17523.254430000001</v>
      </c>
      <c r="G450" s="5">
        <v>14132.764999999999</v>
      </c>
      <c r="H450" s="6">
        <f t="shared" si="29"/>
        <v>-0.19348514532753958</v>
      </c>
      <c r="I450" s="5">
        <v>16916.477749999998</v>
      </c>
      <c r="J450" s="6">
        <f t="shared" si="30"/>
        <v>-0.1645562859561589</v>
      </c>
      <c r="K450" s="5">
        <v>75760.067970000004</v>
      </c>
      <c r="L450" s="5">
        <v>75669.150370000003</v>
      </c>
      <c r="M450" s="6">
        <f t="shared" si="31"/>
        <v>-1.2000728409589101E-3</v>
      </c>
    </row>
    <row r="451" spans="1:13" x14ac:dyDescent="0.2">
      <c r="A451" s="1" t="s">
        <v>15</v>
      </c>
      <c r="B451" s="1" t="s">
        <v>55</v>
      </c>
      <c r="C451" s="5">
        <v>0</v>
      </c>
      <c r="D451" s="5">
        <v>0</v>
      </c>
      <c r="E451" s="6" t="str">
        <f t="shared" si="28"/>
        <v/>
      </c>
      <c r="F451" s="5">
        <v>29.52572</v>
      </c>
      <c r="G451" s="5">
        <v>1.8959999999999999</v>
      </c>
      <c r="H451" s="6">
        <f t="shared" si="29"/>
        <v>-0.93578480050613499</v>
      </c>
      <c r="I451" s="5">
        <v>0</v>
      </c>
      <c r="J451" s="6" t="str">
        <f t="shared" si="30"/>
        <v/>
      </c>
      <c r="K451" s="5">
        <v>90.89667</v>
      </c>
      <c r="L451" s="5">
        <v>31.200320000000001</v>
      </c>
      <c r="M451" s="6">
        <f t="shared" si="31"/>
        <v>-0.65674958169534703</v>
      </c>
    </row>
    <row r="452" spans="1:13" x14ac:dyDescent="0.2">
      <c r="A452" s="1" t="s">
        <v>16</v>
      </c>
      <c r="B452" s="1" t="s">
        <v>55</v>
      </c>
      <c r="C452" s="5">
        <v>0</v>
      </c>
      <c r="D452" s="5">
        <v>133.17151999999999</v>
      </c>
      <c r="E452" s="6" t="str">
        <f t="shared" si="28"/>
        <v/>
      </c>
      <c r="F452" s="5">
        <v>2369.5211399999998</v>
      </c>
      <c r="G452" s="5">
        <v>1243.8660400000001</v>
      </c>
      <c r="H452" s="6">
        <f t="shared" si="29"/>
        <v>-0.47505594315989086</v>
      </c>
      <c r="I452" s="5">
        <v>633.25036</v>
      </c>
      <c r="J452" s="6">
        <f t="shared" si="30"/>
        <v>0.96425634878438937</v>
      </c>
      <c r="K452" s="5">
        <v>6647.19902</v>
      </c>
      <c r="L452" s="5">
        <v>6452.2050799999997</v>
      </c>
      <c r="M452" s="6">
        <f t="shared" si="31"/>
        <v>-2.9334752790356577E-2</v>
      </c>
    </row>
    <row r="453" spans="1:13" x14ac:dyDescent="0.2">
      <c r="A453" s="1" t="s">
        <v>17</v>
      </c>
      <c r="B453" s="1" t="s">
        <v>55</v>
      </c>
      <c r="C453" s="5">
        <v>31.77009</v>
      </c>
      <c r="D453" s="5">
        <v>93.647880000000001</v>
      </c>
      <c r="E453" s="6">
        <f t="shared" si="28"/>
        <v>1.9476743691944214</v>
      </c>
      <c r="F453" s="5">
        <v>1702.76404</v>
      </c>
      <c r="G453" s="5">
        <v>2227.29682</v>
      </c>
      <c r="H453" s="6">
        <f t="shared" si="29"/>
        <v>0.30804783732689112</v>
      </c>
      <c r="I453" s="5">
        <v>1500.04412</v>
      </c>
      <c r="J453" s="6">
        <f t="shared" si="30"/>
        <v>0.48482087313538491</v>
      </c>
      <c r="K453" s="5">
        <v>12625.033359999999</v>
      </c>
      <c r="L453" s="5">
        <v>12564.87261</v>
      </c>
      <c r="M453" s="6">
        <f t="shared" si="31"/>
        <v>-4.7651953293531557E-3</v>
      </c>
    </row>
    <row r="454" spans="1:13" x14ac:dyDescent="0.2">
      <c r="A454" s="1" t="s">
        <v>18</v>
      </c>
      <c r="B454" s="1" t="s">
        <v>55</v>
      </c>
      <c r="C454" s="5">
        <v>3033.7858999999999</v>
      </c>
      <c r="D454" s="5">
        <v>3023.7045400000002</v>
      </c>
      <c r="E454" s="6">
        <f t="shared" si="28"/>
        <v>-3.3230294860292497E-3</v>
      </c>
      <c r="F454" s="5">
        <v>54514.653350000001</v>
      </c>
      <c r="G454" s="5">
        <v>55339.450859999997</v>
      </c>
      <c r="H454" s="6">
        <f t="shared" si="29"/>
        <v>1.512983132635104E-2</v>
      </c>
      <c r="I454" s="5">
        <v>55417.458250000003</v>
      </c>
      <c r="J454" s="6">
        <f t="shared" si="30"/>
        <v>-1.4076320434636136E-3</v>
      </c>
      <c r="K454" s="5">
        <v>313644.35214999999</v>
      </c>
      <c r="L454" s="5">
        <v>323489.11891999998</v>
      </c>
      <c r="M454" s="6">
        <f t="shared" si="31"/>
        <v>3.1388311960713233E-2</v>
      </c>
    </row>
    <row r="455" spans="1:13" x14ac:dyDescent="0.2">
      <c r="A455" s="1" t="s">
        <v>19</v>
      </c>
      <c r="B455" s="1" t="s">
        <v>55</v>
      </c>
      <c r="C455" s="5">
        <v>1.5542100000000001</v>
      </c>
      <c r="D455" s="5">
        <v>70.550439999999995</v>
      </c>
      <c r="E455" s="6">
        <f t="shared" si="28"/>
        <v>44.393119333938138</v>
      </c>
      <c r="F455" s="5">
        <v>1061.7409399999999</v>
      </c>
      <c r="G455" s="5">
        <v>4574.7051300000003</v>
      </c>
      <c r="H455" s="6">
        <f t="shared" si="29"/>
        <v>3.3086829919170304</v>
      </c>
      <c r="I455" s="5">
        <v>1874.59491</v>
      </c>
      <c r="J455" s="6">
        <f t="shared" si="30"/>
        <v>1.4403699730519381</v>
      </c>
      <c r="K455" s="5">
        <v>13272.574280000001</v>
      </c>
      <c r="L455" s="5">
        <v>15004.89961</v>
      </c>
      <c r="M455" s="6">
        <f t="shared" si="31"/>
        <v>0.1305191663240779</v>
      </c>
    </row>
    <row r="456" spans="1:13" x14ac:dyDescent="0.2">
      <c r="A456" s="1" t="s">
        <v>20</v>
      </c>
      <c r="B456" s="1" t="s">
        <v>55</v>
      </c>
      <c r="C456" s="5">
        <v>865.71952999999996</v>
      </c>
      <c r="D456" s="5">
        <v>943.04996000000006</v>
      </c>
      <c r="E456" s="6">
        <f t="shared" si="28"/>
        <v>8.932503809865544E-2</v>
      </c>
      <c r="F456" s="5">
        <v>16768.916789999999</v>
      </c>
      <c r="G456" s="5">
        <v>19008.195390000001</v>
      </c>
      <c r="H456" s="6">
        <f t="shared" si="29"/>
        <v>0.13353746267829147</v>
      </c>
      <c r="I456" s="5">
        <v>18874.9935</v>
      </c>
      <c r="J456" s="6">
        <f t="shared" si="30"/>
        <v>7.0570562050789043E-3</v>
      </c>
      <c r="K456" s="5">
        <v>95591.28774</v>
      </c>
      <c r="L456" s="5">
        <v>102380.45479</v>
      </c>
      <c r="M456" s="6">
        <f t="shared" si="31"/>
        <v>7.1022864222375137E-2</v>
      </c>
    </row>
    <row r="457" spans="1:13" x14ac:dyDescent="0.2">
      <c r="A457" s="1" t="s">
        <v>21</v>
      </c>
      <c r="B457" s="1" t="s">
        <v>55</v>
      </c>
      <c r="C457" s="5">
        <v>1273.57844</v>
      </c>
      <c r="D457" s="5">
        <v>8619.5163499999999</v>
      </c>
      <c r="E457" s="6">
        <f t="shared" si="28"/>
        <v>5.7679509006135499</v>
      </c>
      <c r="F457" s="5">
        <v>35429.124389999997</v>
      </c>
      <c r="G457" s="5">
        <v>44439.022190000003</v>
      </c>
      <c r="H457" s="6">
        <f t="shared" si="29"/>
        <v>0.25430766227299384</v>
      </c>
      <c r="I457" s="5">
        <v>36767.660279999996</v>
      </c>
      <c r="J457" s="6">
        <f t="shared" si="30"/>
        <v>0.20864427737798952</v>
      </c>
      <c r="K457" s="5">
        <v>219343.40976000001</v>
      </c>
      <c r="L457" s="5">
        <v>213494.10511999999</v>
      </c>
      <c r="M457" s="6">
        <f t="shared" si="31"/>
        <v>-2.6667337060184204E-2</v>
      </c>
    </row>
    <row r="458" spans="1:13" x14ac:dyDescent="0.2">
      <c r="A458" s="1" t="s">
        <v>22</v>
      </c>
      <c r="B458" s="1" t="s">
        <v>55</v>
      </c>
      <c r="C458" s="5">
        <v>0</v>
      </c>
      <c r="D458" s="5">
        <v>19.428439999999998</v>
      </c>
      <c r="E458" s="6" t="str">
        <f t="shared" si="28"/>
        <v/>
      </c>
      <c r="F458" s="5">
        <v>166.74752000000001</v>
      </c>
      <c r="G458" s="5">
        <v>432.69943000000001</v>
      </c>
      <c r="H458" s="6">
        <f t="shared" si="29"/>
        <v>1.5949377238114244</v>
      </c>
      <c r="I458" s="5">
        <v>236.11476999999999</v>
      </c>
      <c r="J458" s="6">
        <f t="shared" si="30"/>
        <v>0.83258095205141136</v>
      </c>
      <c r="K458" s="5">
        <v>1401.84041</v>
      </c>
      <c r="L458" s="5">
        <v>1952.1000799999999</v>
      </c>
      <c r="M458" s="6">
        <f t="shared" si="31"/>
        <v>0.39252661435262803</v>
      </c>
    </row>
    <row r="459" spans="1:13" x14ac:dyDescent="0.2">
      <c r="A459" s="1" t="s">
        <v>23</v>
      </c>
      <c r="B459" s="1" t="s">
        <v>55</v>
      </c>
      <c r="C459" s="5">
        <v>324.52645000000001</v>
      </c>
      <c r="D459" s="5">
        <v>165.26472999999999</v>
      </c>
      <c r="E459" s="6">
        <f t="shared" si="28"/>
        <v>-0.49075112367574358</v>
      </c>
      <c r="F459" s="5">
        <v>12104.326520000001</v>
      </c>
      <c r="G459" s="5">
        <v>8704.9892899999995</v>
      </c>
      <c r="H459" s="6">
        <f t="shared" si="29"/>
        <v>-0.28083654422104942</v>
      </c>
      <c r="I459" s="5">
        <v>8876.3497399999997</v>
      </c>
      <c r="J459" s="6">
        <f t="shared" si="30"/>
        <v>-1.930528370550666E-2</v>
      </c>
      <c r="K459" s="5">
        <v>46606.239419999998</v>
      </c>
      <c r="L459" s="5">
        <v>43775.370110000003</v>
      </c>
      <c r="M459" s="6">
        <f t="shared" si="31"/>
        <v>-6.0740135767855863E-2</v>
      </c>
    </row>
    <row r="460" spans="1:13" x14ac:dyDescent="0.2">
      <c r="A460" s="1" t="s">
        <v>24</v>
      </c>
      <c r="B460" s="1" t="s">
        <v>55</v>
      </c>
      <c r="C460" s="5">
        <v>3193.9626199999998</v>
      </c>
      <c r="D460" s="5">
        <v>5173.9966899999999</v>
      </c>
      <c r="E460" s="6">
        <f t="shared" si="28"/>
        <v>0.61993025766845089</v>
      </c>
      <c r="F460" s="5">
        <v>54241.340349999999</v>
      </c>
      <c r="G460" s="5">
        <v>50759.274709999998</v>
      </c>
      <c r="H460" s="6">
        <f t="shared" si="29"/>
        <v>-6.4195788996574854E-2</v>
      </c>
      <c r="I460" s="5">
        <v>46573.854039999998</v>
      </c>
      <c r="J460" s="6">
        <f t="shared" si="30"/>
        <v>8.9866315688741372E-2</v>
      </c>
      <c r="K460" s="5">
        <v>280894.66749000002</v>
      </c>
      <c r="L460" s="5">
        <v>287753.07143000001</v>
      </c>
      <c r="M460" s="6">
        <f t="shared" si="31"/>
        <v>2.4416283873541778E-2</v>
      </c>
    </row>
    <row r="461" spans="1:13" x14ac:dyDescent="0.2">
      <c r="A461" s="1" t="s">
        <v>25</v>
      </c>
      <c r="B461" s="1" t="s">
        <v>55</v>
      </c>
      <c r="C461" s="5">
        <v>350.62675999999999</v>
      </c>
      <c r="D461" s="5">
        <v>353.27623999999997</v>
      </c>
      <c r="E461" s="6">
        <f t="shared" si="28"/>
        <v>7.5564112676396178E-3</v>
      </c>
      <c r="F461" s="5">
        <v>5247.8576700000003</v>
      </c>
      <c r="G461" s="5">
        <v>7708.52819</v>
      </c>
      <c r="H461" s="6">
        <f t="shared" si="29"/>
        <v>0.4688904834570331</v>
      </c>
      <c r="I461" s="5">
        <v>5478.0997299999999</v>
      </c>
      <c r="J461" s="6">
        <f t="shared" si="30"/>
        <v>0.40715367918283585</v>
      </c>
      <c r="K461" s="5">
        <v>33569.382279999998</v>
      </c>
      <c r="L461" s="5">
        <v>37136.460939999997</v>
      </c>
      <c r="M461" s="6">
        <f t="shared" si="31"/>
        <v>0.10625988379074802</v>
      </c>
    </row>
    <row r="462" spans="1:13" x14ac:dyDescent="0.2">
      <c r="A462" s="1" t="s">
        <v>26</v>
      </c>
      <c r="B462" s="1" t="s">
        <v>55</v>
      </c>
      <c r="C462" s="5">
        <v>1437.07395</v>
      </c>
      <c r="D462" s="5">
        <v>2554.9220399999999</v>
      </c>
      <c r="E462" s="6">
        <f t="shared" si="28"/>
        <v>0.77786399927435879</v>
      </c>
      <c r="F462" s="5">
        <v>31840.568879999999</v>
      </c>
      <c r="G462" s="5">
        <v>33758.125820000001</v>
      </c>
      <c r="H462" s="6">
        <f t="shared" si="29"/>
        <v>6.0223702259430301E-2</v>
      </c>
      <c r="I462" s="5">
        <v>30830.723010000002</v>
      </c>
      <c r="J462" s="6">
        <f t="shared" si="30"/>
        <v>9.4950832293180021E-2</v>
      </c>
      <c r="K462" s="5">
        <v>178271.10419000001</v>
      </c>
      <c r="L462" s="5">
        <v>181916.03659999999</v>
      </c>
      <c r="M462" s="6">
        <f t="shared" si="31"/>
        <v>2.0446007930232213E-2</v>
      </c>
    </row>
    <row r="463" spans="1:13" x14ac:dyDescent="0.2">
      <c r="A463" s="1" t="s">
        <v>27</v>
      </c>
      <c r="B463" s="1" t="s">
        <v>55</v>
      </c>
      <c r="C463" s="5">
        <v>0</v>
      </c>
      <c r="D463" s="5">
        <v>0</v>
      </c>
      <c r="E463" s="6" t="str">
        <f t="shared" si="28"/>
        <v/>
      </c>
      <c r="F463" s="5">
        <v>0.10652</v>
      </c>
      <c r="G463" s="5">
        <v>0</v>
      </c>
      <c r="H463" s="6">
        <f t="shared" si="29"/>
        <v>-1</v>
      </c>
      <c r="I463" s="5">
        <v>0.05</v>
      </c>
      <c r="J463" s="6">
        <f t="shared" si="30"/>
        <v>-1</v>
      </c>
      <c r="K463" s="5">
        <v>17.862690000000001</v>
      </c>
      <c r="L463" s="5">
        <v>177.52869000000001</v>
      </c>
      <c r="M463" s="6">
        <f t="shared" si="31"/>
        <v>8.9385193383527337</v>
      </c>
    </row>
    <row r="464" spans="1:13" x14ac:dyDescent="0.2">
      <c r="A464" s="1" t="s">
        <v>28</v>
      </c>
      <c r="B464" s="1" t="s">
        <v>55</v>
      </c>
      <c r="C464" s="5">
        <v>44226.20865</v>
      </c>
      <c r="D464" s="5">
        <v>43221.670489999997</v>
      </c>
      <c r="E464" s="6">
        <f t="shared" si="28"/>
        <v>-2.2713639506152905E-2</v>
      </c>
      <c r="F464" s="5">
        <v>714512.09103000001</v>
      </c>
      <c r="G464" s="5">
        <v>820946.27035000001</v>
      </c>
      <c r="H464" s="6">
        <f t="shared" si="29"/>
        <v>0.14896064133298359</v>
      </c>
      <c r="I464" s="5">
        <v>798211.28885000001</v>
      </c>
      <c r="J464" s="6">
        <f t="shared" si="30"/>
        <v>2.8482410381284851E-2</v>
      </c>
      <c r="K464" s="5">
        <v>3555390.8458099999</v>
      </c>
      <c r="L464" s="5">
        <v>4199954.8017899999</v>
      </c>
      <c r="M464" s="6">
        <f t="shared" si="31"/>
        <v>0.18129201090215252</v>
      </c>
    </row>
    <row r="465" spans="1:13" x14ac:dyDescent="0.2">
      <c r="A465" s="1" t="s">
        <v>29</v>
      </c>
      <c r="B465" s="1" t="s">
        <v>55</v>
      </c>
      <c r="C465" s="5">
        <v>82.995959999999997</v>
      </c>
      <c r="D465" s="5">
        <v>403.69902999999999</v>
      </c>
      <c r="E465" s="6">
        <f t="shared" si="28"/>
        <v>3.8640804925926515</v>
      </c>
      <c r="F465" s="5">
        <v>1851.9960100000001</v>
      </c>
      <c r="G465" s="5">
        <v>5774.0065599999998</v>
      </c>
      <c r="H465" s="6">
        <f t="shared" si="29"/>
        <v>2.1177208421739526</v>
      </c>
      <c r="I465" s="5">
        <v>4673.9702699999998</v>
      </c>
      <c r="J465" s="6">
        <f t="shared" si="30"/>
        <v>0.23535371995423504</v>
      </c>
      <c r="K465" s="5">
        <v>31344.759190000001</v>
      </c>
      <c r="L465" s="5">
        <v>24171.433369999999</v>
      </c>
      <c r="M465" s="6">
        <f t="shared" si="31"/>
        <v>-0.22885247822508481</v>
      </c>
    </row>
    <row r="466" spans="1:13" x14ac:dyDescent="0.2">
      <c r="A466" s="1" t="s">
        <v>30</v>
      </c>
      <c r="B466" s="1" t="s">
        <v>55</v>
      </c>
      <c r="C466" s="5">
        <v>0</v>
      </c>
      <c r="D466" s="5">
        <v>0</v>
      </c>
      <c r="E466" s="6" t="str">
        <f t="shared" si="28"/>
        <v/>
      </c>
      <c r="F466" s="5">
        <v>0</v>
      </c>
      <c r="G466" s="5">
        <v>44.543599999999998</v>
      </c>
      <c r="H466" s="6" t="str">
        <f t="shared" si="29"/>
        <v/>
      </c>
      <c r="I466" s="5">
        <v>108.44971</v>
      </c>
      <c r="J466" s="6">
        <f t="shared" si="30"/>
        <v>-0.58926953331640997</v>
      </c>
      <c r="K466" s="5">
        <v>514.82002999999997</v>
      </c>
      <c r="L466" s="5">
        <v>477.73649</v>
      </c>
      <c r="M466" s="6">
        <f t="shared" si="31"/>
        <v>-7.2032045839397485E-2</v>
      </c>
    </row>
    <row r="467" spans="1:13" x14ac:dyDescent="0.2">
      <c r="A467" s="1" t="s">
        <v>31</v>
      </c>
      <c r="B467" s="1" t="s">
        <v>55</v>
      </c>
      <c r="C467" s="5">
        <v>3320.8299699999998</v>
      </c>
      <c r="D467" s="5">
        <v>5386.5793700000004</v>
      </c>
      <c r="E467" s="6">
        <f t="shared" si="28"/>
        <v>0.62205816577835837</v>
      </c>
      <c r="F467" s="5">
        <v>83953.206340000004</v>
      </c>
      <c r="G467" s="5">
        <v>82975.452399999995</v>
      </c>
      <c r="H467" s="6">
        <f t="shared" si="29"/>
        <v>-1.16464156954319E-2</v>
      </c>
      <c r="I467" s="5">
        <v>78696.243960000007</v>
      </c>
      <c r="J467" s="6">
        <f t="shared" si="30"/>
        <v>5.4376272928286618E-2</v>
      </c>
      <c r="K467" s="5">
        <v>525504.27709999995</v>
      </c>
      <c r="L467" s="5">
        <v>492237.15652999998</v>
      </c>
      <c r="M467" s="6">
        <f t="shared" si="31"/>
        <v>-6.3305137597708727E-2</v>
      </c>
    </row>
    <row r="468" spans="1:13" x14ac:dyDescent="0.2">
      <c r="A468" s="1" t="s">
        <v>32</v>
      </c>
      <c r="B468" s="1" t="s">
        <v>55</v>
      </c>
      <c r="C468" s="5">
        <v>647.85928999999999</v>
      </c>
      <c r="D468" s="5">
        <v>555.05262000000005</v>
      </c>
      <c r="E468" s="6">
        <f t="shared" si="28"/>
        <v>-0.14325127606026911</v>
      </c>
      <c r="F468" s="5">
        <v>13358.63327</v>
      </c>
      <c r="G468" s="5">
        <v>21618.54665</v>
      </c>
      <c r="H468" s="6">
        <f t="shared" si="29"/>
        <v>0.61832024377445904</v>
      </c>
      <c r="I468" s="5">
        <v>5677.5841399999999</v>
      </c>
      <c r="J468" s="6">
        <f t="shared" si="30"/>
        <v>2.8077016767910021</v>
      </c>
      <c r="K468" s="5">
        <v>15473.740949999999</v>
      </c>
      <c r="L468" s="5">
        <v>28476.938310000001</v>
      </c>
      <c r="M468" s="6">
        <f t="shared" si="31"/>
        <v>0.84033960514247874</v>
      </c>
    </row>
    <row r="469" spans="1:13" x14ac:dyDescent="0.2">
      <c r="A469" s="1" t="s">
        <v>33</v>
      </c>
      <c r="B469" s="1" t="s">
        <v>55</v>
      </c>
      <c r="C469" s="5">
        <v>663.90704000000005</v>
      </c>
      <c r="D469" s="5">
        <v>479.11263000000002</v>
      </c>
      <c r="E469" s="6">
        <f t="shared" si="28"/>
        <v>-0.27834380246969515</v>
      </c>
      <c r="F469" s="5">
        <v>3120.8969499999998</v>
      </c>
      <c r="G469" s="5">
        <v>4070.7266100000002</v>
      </c>
      <c r="H469" s="6">
        <f t="shared" si="29"/>
        <v>0.30434508899757184</v>
      </c>
      <c r="I469" s="5">
        <v>1829.28448</v>
      </c>
      <c r="J469" s="6">
        <f t="shared" si="30"/>
        <v>1.2253108548758913</v>
      </c>
      <c r="K469" s="5">
        <v>12929.60463</v>
      </c>
      <c r="L469" s="5">
        <v>15390.55912</v>
      </c>
      <c r="M469" s="6">
        <f t="shared" si="31"/>
        <v>0.19033486022379642</v>
      </c>
    </row>
    <row r="470" spans="1:13" x14ac:dyDescent="0.2">
      <c r="A470" s="2" t="s">
        <v>34</v>
      </c>
      <c r="B470" s="2" t="s">
        <v>55</v>
      </c>
      <c r="C470" s="7">
        <v>62802.035550000001</v>
      </c>
      <c r="D470" s="7">
        <v>77505.210789999997</v>
      </c>
      <c r="E470" s="8">
        <f t="shared" si="28"/>
        <v>0.23411940570451772</v>
      </c>
      <c r="F470" s="7">
        <v>1123781.4879600001</v>
      </c>
      <c r="G470" s="7">
        <v>1255375.23868</v>
      </c>
      <c r="H470" s="8">
        <f t="shared" si="29"/>
        <v>0.11709905540345034</v>
      </c>
      <c r="I470" s="7">
        <v>1193155.6711299999</v>
      </c>
      <c r="J470" s="8">
        <f t="shared" si="30"/>
        <v>5.2147066016183574E-2</v>
      </c>
      <c r="K470" s="7">
        <v>5857354.8583899997</v>
      </c>
      <c r="L470" s="7">
        <v>6493950.77905</v>
      </c>
      <c r="M470" s="8">
        <f t="shared" si="31"/>
        <v>0.10868317458146626</v>
      </c>
    </row>
    <row r="471" spans="1:13" x14ac:dyDescent="0.2">
      <c r="A471" s="1" t="s">
        <v>8</v>
      </c>
      <c r="B471" s="1" t="s">
        <v>56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0.95321999999999996</v>
      </c>
      <c r="L471" s="5">
        <v>25.298020000000001</v>
      </c>
      <c r="M471" s="6">
        <f t="shared" si="31"/>
        <v>25.539539665554649</v>
      </c>
    </row>
    <row r="472" spans="1:13" x14ac:dyDescent="0.2">
      <c r="A472" s="1" t="s">
        <v>10</v>
      </c>
      <c r="B472" s="1" t="s">
        <v>56</v>
      </c>
      <c r="C472" s="5">
        <v>0</v>
      </c>
      <c r="D472" s="5">
        <v>0</v>
      </c>
      <c r="E472" s="6" t="str">
        <f t="shared" si="28"/>
        <v/>
      </c>
      <c r="F472" s="5">
        <v>476.07328999999999</v>
      </c>
      <c r="G472" s="5">
        <v>173.28438</v>
      </c>
      <c r="H472" s="6">
        <f t="shared" si="29"/>
        <v>-0.63601322813132399</v>
      </c>
      <c r="I472" s="5">
        <v>183.47896</v>
      </c>
      <c r="J472" s="6">
        <f t="shared" si="30"/>
        <v>-5.5562665059797567E-2</v>
      </c>
      <c r="K472" s="5">
        <v>2849.2544600000001</v>
      </c>
      <c r="L472" s="5">
        <v>938.76196000000004</v>
      </c>
      <c r="M472" s="6">
        <f t="shared" si="31"/>
        <v>-0.67052364989541857</v>
      </c>
    </row>
    <row r="473" spans="1:13" x14ac:dyDescent="0.2">
      <c r="A473" s="1" t="s">
        <v>11</v>
      </c>
      <c r="B473" s="1" t="s">
        <v>56</v>
      </c>
      <c r="C473" s="5">
        <v>0</v>
      </c>
      <c r="D473" s="5">
        <v>0</v>
      </c>
      <c r="E473" s="6" t="str">
        <f t="shared" si="28"/>
        <v/>
      </c>
      <c r="F473" s="5">
        <v>0.79091999999999996</v>
      </c>
      <c r="G473" s="5">
        <v>0</v>
      </c>
      <c r="H473" s="6">
        <f t="shared" si="29"/>
        <v>-1</v>
      </c>
      <c r="I473" s="5">
        <v>0</v>
      </c>
      <c r="J473" s="6" t="str">
        <f t="shared" si="30"/>
        <v/>
      </c>
      <c r="K473" s="5">
        <v>5.4124699999999999</v>
      </c>
      <c r="L473" s="5">
        <v>0</v>
      </c>
      <c r="M473" s="6">
        <f t="shared" si="31"/>
        <v>-1</v>
      </c>
    </row>
    <row r="474" spans="1:13" x14ac:dyDescent="0.2">
      <c r="A474" s="1" t="s">
        <v>12</v>
      </c>
      <c r="B474" s="1" t="s">
        <v>56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19.3797</v>
      </c>
      <c r="J474" s="6">
        <f t="shared" si="30"/>
        <v>-1</v>
      </c>
      <c r="K474" s="5">
        <v>4.4560500000000003</v>
      </c>
      <c r="L474" s="5">
        <v>67.948430000000002</v>
      </c>
      <c r="M474" s="6">
        <f t="shared" si="31"/>
        <v>14.248578898351679</v>
      </c>
    </row>
    <row r="475" spans="1:13" x14ac:dyDescent="0.2">
      <c r="A475" s="1" t="s">
        <v>14</v>
      </c>
      <c r="B475" s="1" t="s">
        <v>56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0.11258</v>
      </c>
      <c r="L475" s="5">
        <v>0</v>
      </c>
      <c r="M475" s="6">
        <f t="shared" si="31"/>
        <v>-1</v>
      </c>
    </row>
    <row r="476" spans="1:13" x14ac:dyDescent="0.2">
      <c r="A476" s="1" t="s">
        <v>15</v>
      </c>
      <c r="B476" s="1" t="s">
        <v>56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</v>
      </c>
      <c r="M476" s="6" t="str">
        <f t="shared" si="31"/>
        <v/>
      </c>
    </row>
    <row r="477" spans="1:13" x14ac:dyDescent="0.2">
      <c r="A477" s="1" t="s">
        <v>17</v>
      </c>
      <c r="B477" s="1" t="s">
        <v>56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20.227440000000001</v>
      </c>
      <c r="J477" s="6">
        <f t="shared" si="30"/>
        <v>-1</v>
      </c>
      <c r="K477" s="5">
        <v>23.57189</v>
      </c>
      <c r="L477" s="5">
        <v>20.227440000000001</v>
      </c>
      <c r="M477" s="6">
        <f t="shared" si="31"/>
        <v>-0.14188298010893474</v>
      </c>
    </row>
    <row r="478" spans="1:13" x14ac:dyDescent="0.2">
      <c r="A478" s="1" t="s">
        <v>18</v>
      </c>
      <c r="B478" s="1" t="s">
        <v>56</v>
      </c>
      <c r="C478" s="5">
        <v>0</v>
      </c>
      <c r="D478" s="5">
        <v>0</v>
      </c>
      <c r="E478" s="6" t="str">
        <f t="shared" si="28"/>
        <v/>
      </c>
      <c r="F478" s="5">
        <v>32.795470000000002</v>
      </c>
      <c r="G478" s="5">
        <v>49.570489999999999</v>
      </c>
      <c r="H478" s="6">
        <f t="shared" si="29"/>
        <v>0.51150418030295031</v>
      </c>
      <c r="I478" s="5">
        <v>24.536370000000002</v>
      </c>
      <c r="J478" s="6">
        <f t="shared" si="30"/>
        <v>1.020286211856114</v>
      </c>
      <c r="K478" s="5">
        <v>226.09486999999999</v>
      </c>
      <c r="L478" s="5">
        <v>273.64040999999997</v>
      </c>
      <c r="M478" s="6">
        <f t="shared" si="31"/>
        <v>0.21029022020711929</v>
      </c>
    </row>
    <row r="479" spans="1:13" x14ac:dyDescent="0.2">
      <c r="A479" s="1" t="s">
        <v>19</v>
      </c>
      <c r="B479" s="1" t="s">
        <v>56</v>
      </c>
      <c r="C479" s="5">
        <v>0</v>
      </c>
      <c r="D479" s="5">
        <v>5.7139199999999999</v>
      </c>
      <c r="E479" s="6" t="str">
        <f t="shared" si="28"/>
        <v/>
      </c>
      <c r="F479" s="5">
        <v>66.862080000000006</v>
      </c>
      <c r="G479" s="5">
        <v>5.7139199999999999</v>
      </c>
      <c r="H479" s="6">
        <f t="shared" si="29"/>
        <v>-0.91454169538249486</v>
      </c>
      <c r="I479" s="5">
        <v>0</v>
      </c>
      <c r="J479" s="6" t="str">
        <f t="shared" si="30"/>
        <v/>
      </c>
      <c r="K479" s="5">
        <v>110.52408</v>
      </c>
      <c r="L479" s="5">
        <v>81.347819999999999</v>
      </c>
      <c r="M479" s="6">
        <f t="shared" si="31"/>
        <v>-0.26398102567331938</v>
      </c>
    </row>
    <row r="480" spans="1:13" x14ac:dyDescent="0.2">
      <c r="A480" s="1" t="s">
        <v>20</v>
      </c>
      <c r="B480" s="1" t="s">
        <v>56</v>
      </c>
      <c r="C480" s="5">
        <v>0</v>
      </c>
      <c r="D480" s="5">
        <v>0</v>
      </c>
      <c r="E480" s="6" t="str">
        <f t="shared" si="28"/>
        <v/>
      </c>
      <c r="F480" s="5">
        <v>14.4977</v>
      </c>
      <c r="G480" s="5">
        <v>0</v>
      </c>
      <c r="H480" s="6">
        <f t="shared" si="29"/>
        <v>-1</v>
      </c>
      <c r="I480" s="5">
        <v>0</v>
      </c>
      <c r="J480" s="6" t="str">
        <f t="shared" si="30"/>
        <v/>
      </c>
      <c r="K480" s="5">
        <v>49.888649999999998</v>
      </c>
      <c r="L480" s="5">
        <v>47.284439999999996</v>
      </c>
      <c r="M480" s="6">
        <f t="shared" si="31"/>
        <v>-5.220045040304766E-2</v>
      </c>
    </row>
    <row r="481" spans="1:13" x14ac:dyDescent="0.2">
      <c r="A481" s="1" t="s">
        <v>21</v>
      </c>
      <c r="B481" s="1" t="s">
        <v>56</v>
      </c>
      <c r="C481" s="5">
        <v>0</v>
      </c>
      <c r="D481" s="5">
        <v>0</v>
      </c>
      <c r="E481" s="6" t="str">
        <f t="shared" si="28"/>
        <v/>
      </c>
      <c r="F481" s="5">
        <v>56.185609999999997</v>
      </c>
      <c r="G481" s="5">
        <v>4.03254</v>
      </c>
      <c r="H481" s="6">
        <f t="shared" si="29"/>
        <v>-0.928228242071235</v>
      </c>
      <c r="I481" s="5">
        <v>6.6039899999999996</v>
      </c>
      <c r="J481" s="6">
        <f t="shared" si="30"/>
        <v>-0.38937823951883632</v>
      </c>
      <c r="K481" s="5">
        <v>111.85957000000001</v>
      </c>
      <c r="L481" s="5">
        <v>50.802430000000001</v>
      </c>
      <c r="M481" s="6">
        <f t="shared" si="31"/>
        <v>-0.54583742812528246</v>
      </c>
    </row>
    <row r="482" spans="1:13" x14ac:dyDescent="0.2">
      <c r="A482" s="1" t="s">
        <v>22</v>
      </c>
      <c r="B482" s="1" t="s">
        <v>56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23</v>
      </c>
      <c r="B483" s="1" t="s">
        <v>56</v>
      </c>
      <c r="C483" s="5">
        <v>0</v>
      </c>
      <c r="D483" s="5">
        <v>0</v>
      </c>
      <c r="E483" s="6" t="str">
        <f t="shared" si="28"/>
        <v/>
      </c>
      <c r="F483" s="5">
        <v>19.97871</v>
      </c>
      <c r="G483" s="5">
        <v>323.99774000000002</v>
      </c>
      <c r="H483" s="6">
        <f t="shared" si="29"/>
        <v>15.217150156341425</v>
      </c>
      <c r="I483" s="5">
        <v>3.2454999999999998</v>
      </c>
      <c r="J483" s="6">
        <f t="shared" si="30"/>
        <v>98.829838237559713</v>
      </c>
      <c r="K483" s="5">
        <v>541.76518999999996</v>
      </c>
      <c r="L483" s="5">
        <v>964.44474000000002</v>
      </c>
      <c r="M483" s="6">
        <f t="shared" si="31"/>
        <v>0.7801895688425462</v>
      </c>
    </row>
    <row r="484" spans="1:13" x14ac:dyDescent="0.2">
      <c r="A484" s="1" t="s">
        <v>24</v>
      </c>
      <c r="B484" s="1" t="s">
        <v>56</v>
      </c>
      <c r="C484" s="5">
        <v>0</v>
      </c>
      <c r="D484" s="5">
        <v>0</v>
      </c>
      <c r="E484" s="6" t="str">
        <f t="shared" si="28"/>
        <v/>
      </c>
      <c r="F484" s="5">
        <v>5.4896799999999999</v>
      </c>
      <c r="G484" s="5">
        <v>14.5617</v>
      </c>
      <c r="H484" s="6">
        <f t="shared" si="29"/>
        <v>1.6525589834015828</v>
      </c>
      <c r="I484" s="5">
        <v>0</v>
      </c>
      <c r="J484" s="6" t="str">
        <f t="shared" si="30"/>
        <v/>
      </c>
      <c r="K484" s="5">
        <v>53.131889999999999</v>
      </c>
      <c r="L484" s="5">
        <v>194.98500999999999</v>
      </c>
      <c r="M484" s="6">
        <f t="shared" si="31"/>
        <v>2.6698301152095283</v>
      </c>
    </row>
    <row r="485" spans="1:13" x14ac:dyDescent="0.2">
      <c r="A485" s="1" t="s">
        <v>25</v>
      </c>
      <c r="B485" s="1" t="s">
        <v>56</v>
      </c>
      <c r="C485" s="5">
        <v>0</v>
      </c>
      <c r="D485" s="5">
        <v>127.09074</v>
      </c>
      <c r="E485" s="6" t="str">
        <f t="shared" si="28"/>
        <v/>
      </c>
      <c r="F485" s="5">
        <v>350.59508</v>
      </c>
      <c r="G485" s="5">
        <v>1052.19193</v>
      </c>
      <c r="H485" s="6">
        <f t="shared" si="29"/>
        <v>2.0011599991648485</v>
      </c>
      <c r="I485" s="5">
        <v>599.04465000000005</v>
      </c>
      <c r="J485" s="6">
        <f t="shared" si="30"/>
        <v>0.75644992405824829</v>
      </c>
      <c r="K485" s="5">
        <v>4012.8045499999998</v>
      </c>
      <c r="L485" s="5">
        <v>3975.3007499999999</v>
      </c>
      <c r="M485" s="6">
        <f t="shared" si="31"/>
        <v>-9.3460320662763774E-3</v>
      </c>
    </row>
    <row r="486" spans="1:13" x14ac:dyDescent="0.2">
      <c r="A486" s="1" t="s">
        <v>26</v>
      </c>
      <c r="B486" s="1" t="s">
        <v>56</v>
      </c>
      <c r="C486" s="5">
        <v>0</v>
      </c>
      <c r="D486" s="5">
        <v>0</v>
      </c>
      <c r="E486" s="6" t="str">
        <f t="shared" si="28"/>
        <v/>
      </c>
      <c r="F486" s="5">
        <v>24.945799999999998</v>
      </c>
      <c r="G486" s="5">
        <v>208.15968000000001</v>
      </c>
      <c r="H486" s="6">
        <f t="shared" si="29"/>
        <v>7.3444780283654971</v>
      </c>
      <c r="I486" s="5">
        <v>62.915210000000002</v>
      </c>
      <c r="J486" s="6">
        <f t="shared" si="30"/>
        <v>2.3085748263416748</v>
      </c>
      <c r="K486" s="5">
        <v>667.64094</v>
      </c>
      <c r="L486" s="5">
        <v>1066.23759</v>
      </c>
      <c r="M486" s="6">
        <f t="shared" si="31"/>
        <v>0.59702248037695216</v>
      </c>
    </row>
    <row r="487" spans="1:13" x14ac:dyDescent="0.2">
      <c r="A487" s="1" t="s">
        <v>27</v>
      </c>
      <c r="B487" s="1" t="s">
        <v>56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0.20802999999999999</v>
      </c>
      <c r="L487" s="5">
        <v>0</v>
      </c>
      <c r="M487" s="6">
        <f t="shared" si="31"/>
        <v>-1</v>
      </c>
    </row>
    <row r="488" spans="1:13" x14ac:dyDescent="0.2">
      <c r="A488" s="1" t="s">
        <v>28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13.802009999999999</v>
      </c>
      <c r="J488" s="6">
        <f t="shared" si="30"/>
        <v>-1</v>
      </c>
      <c r="K488" s="5">
        <v>0</v>
      </c>
      <c r="L488" s="5">
        <v>13.802009999999999</v>
      </c>
      <c r="M488" s="6" t="str">
        <f t="shared" si="31"/>
        <v/>
      </c>
    </row>
    <row r="489" spans="1:13" x14ac:dyDescent="0.2">
      <c r="A489" s="1" t="s">
        <v>29</v>
      </c>
      <c r="B489" s="1" t="s">
        <v>56</v>
      </c>
      <c r="C489" s="5">
        <v>0</v>
      </c>
      <c r="D489" s="5">
        <v>0</v>
      </c>
      <c r="E489" s="6" t="str">
        <f t="shared" si="28"/>
        <v/>
      </c>
      <c r="F489" s="5">
        <v>1681.6514199999999</v>
      </c>
      <c r="G489" s="5">
        <v>1239.51982</v>
      </c>
      <c r="H489" s="6">
        <f t="shared" si="29"/>
        <v>-0.26291512898671943</v>
      </c>
      <c r="I489" s="5">
        <v>1374.8672300000001</v>
      </c>
      <c r="J489" s="6">
        <f t="shared" si="30"/>
        <v>-9.8443985751264229E-2</v>
      </c>
      <c r="K489" s="5">
        <v>12643.09369</v>
      </c>
      <c r="L489" s="5">
        <v>7744.8719000000001</v>
      </c>
      <c r="M489" s="6">
        <f t="shared" si="31"/>
        <v>-0.38742272343312834</v>
      </c>
    </row>
    <row r="490" spans="1:13" x14ac:dyDescent="0.2">
      <c r="A490" s="1" t="s">
        <v>30</v>
      </c>
      <c r="B490" s="1" t="s">
        <v>56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3.1887500000000002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0</v>
      </c>
      <c r="L490" s="5">
        <v>34.586950000000002</v>
      </c>
      <c r="M490" s="6" t="str">
        <f t="shared" si="31"/>
        <v/>
      </c>
    </row>
    <row r="491" spans="1:13" x14ac:dyDescent="0.2">
      <c r="A491" s="1" t="s">
        <v>31</v>
      </c>
      <c r="B491" s="1" t="s">
        <v>56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</v>
      </c>
      <c r="J491" s="6" t="str">
        <f t="shared" si="30"/>
        <v/>
      </c>
      <c r="K491" s="5">
        <v>0.28705000000000003</v>
      </c>
      <c r="L491" s="5">
        <v>8.5449999999999998E-2</v>
      </c>
      <c r="M491" s="6">
        <f t="shared" si="31"/>
        <v>-0.70231666956976135</v>
      </c>
    </row>
    <row r="492" spans="1:13" x14ac:dyDescent="0.2">
      <c r="A492" s="1" t="s">
        <v>32</v>
      </c>
      <c r="B492" s="1" t="s">
        <v>56</v>
      </c>
      <c r="C492" s="5">
        <v>100.1512</v>
      </c>
      <c r="D492" s="5">
        <v>0</v>
      </c>
      <c r="E492" s="6">
        <f t="shared" si="28"/>
        <v>-1</v>
      </c>
      <c r="F492" s="5">
        <v>992.04857000000004</v>
      </c>
      <c r="G492" s="5">
        <v>287.48027000000002</v>
      </c>
      <c r="H492" s="6">
        <f t="shared" si="29"/>
        <v>-0.71021552906426755</v>
      </c>
      <c r="I492" s="5">
        <v>103.2079</v>
      </c>
      <c r="J492" s="6">
        <f t="shared" si="30"/>
        <v>1.7854483038604605</v>
      </c>
      <c r="K492" s="5">
        <v>2204.57683</v>
      </c>
      <c r="L492" s="5">
        <v>1110.50137</v>
      </c>
      <c r="M492" s="6">
        <f t="shared" si="31"/>
        <v>-0.49627458889695397</v>
      </c>
    </row>
    <row r="493" spans="1:13" x14ac:dyDescent="0.2">
      <c r="A493" s="1" t="s">
        <v>33</v>
      </c>
      <c r="B493" s="1" t="s">
        <v>56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147.51401000000001</v>
      </c>
      <c r="L493" s="5">
        <v>257.5317</v>
      </c>
      <c r="M493" s="6">
        <f t="shared" si="31"/>
        <v>0.74581180458723861</v>
      </c>
    </row>
    <row r="494" spans="1:13" x14ac:dyDescent="0.2">
      <c r="A494" s="2" t="s">
        <v>34</v>
      </c>
      <c r="B494" s="2" t="s">
        <v>56</v>
      </c>
      <c r="C494" s="7">
        <v>100.1512</v>
      </c>
      <c r="D494" s="7">
        <v>132.80466000000001</v>
      </c>
      <c r="E494" s="8">
        <f t="shared" si="28"/>
        <v>0.32604162506290502</v>
      </c>
      <c r="F494" s="7">
        <v>3721.9143300000001</v>
      </c>
      <c r="G494" s="7">
        <v>3361.7012199999999</v>
      </c>
      <c r="H494" s="8">
        <f t="shared" si="29"/>
        <v>-9.6781676863583299E-2</v>
      </c>
      <c r="I494" s="7">
        <v>2411.3089599999998</v>
      </c>
      <c r="J494" s="8">
        <f t="shared" si="30"/>
        <v>0.39413956310268938</v>
      </c>
      <c r="K494" s="7">
        <v>23653.150020000001</v>
      </c>
      <c r="L494" s="7">
        <v>16867.65842</v>
      </c>
      <c r="M494" s="8">
        <f t="shared" si="31"/>
        <v>-0.28687475428272791</v>
      </c>
    </row>
    <row r="495" spans="1:13" x14ac:dyDescent="0.2">
      <c r="A495" s="1" t="s">
        <v>8</v>
      </c>
      <c r="B495" s="1" t="s">
        <v>57</v>
      </c>
      <c r="C495" s="5">
        <v>0</v>
      </c>
      <c r="D495" s="5">
        <v>0</v>
      </c>
      <c r="E495" s="6" t="str">
        <f t="shared" si="28"/>
        <v/>
      </c>
      <c r="F495" s="5">
        <v>280.13236999999998</v>
      </c>
      <c r="G495" s="5">
        <v>487.62171999999998</v>
      </c>
      <c r="H495" s="6">
        <f t="shared" si="29"/>
        <v>0.7406832348578638</v>
      </c>
      <c r="I495" s="5">
        <v>57.67266</v>
      </c>
      <c r="J495" s="6">
        <f t="shared" si="30"/>
        <v>7.4549892444704291</v>
      </c>
      <c r="K495" s="5">
        <v>1390.00623</v>
      </c>
      <c r="L495" s="5">
        <v>977.06438000000003</v>
      </c>
      <c r="M495" s="6">
        <f t="shared" si="31"/>
        <v>-0.29707913611293668</v>
      </c>
    </row>
    <row r="496" spans="1:13" x14ac:dyDescent="0.2">
      <c r="A496" s="1" t="s">
        <v>10</v>
      </c>
      <c r="B496" s="1" t="s">
        <v>57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4.9244000000000003</v>
      </c>
      <c r="L496" s="5">
        <v>0</v>
      </c>
      <c r="M496" s="6">
        <f t="shared" si="31"/>
        <v>-1</v>
      </c>
    </row>
    <row r="497" spans="1:13" x14ac:dyDescent="0.2">
      <c r="A497" s="1" t="s">
        <v>11</v>
      </c>
      <c r="B497" s="1" t="s">
        <v>57</v>
      </c>
      <c r="C497" s="5">
        <v>0</v>
      </c>
      <c r="D497" s="5">
        <v>0</v>
      </c>
      <c r="E497" s="6" t="str">
        <f t="shared" si="28"/>
        <v/>
      </c>
      <c r="F497" s="5">
        <v>84.165520000000001</v>
      </c>
      <c r="G497" s="5">
        <v>0</v>
      </c>
      <c r="H497" s="6">
        <f t="shared" si="29"/>
        <v>-1</v>
      </c>
      <c r="I497" s="5">
        <v>0</v>
      </c>
      <c r="J497" s="6" t="str">
        <f t="shared" si="30"/>
        <v/>
      </c>
      <c r="K497" s="5">
        <v>145.63333</v>
      </c>
      <c r="L497" s="5">
        <v>0</v>
      </c>
      <c r="M497" s="6">
        <f t="shared" si="31"/>
        <v>-1</v>
      </c>
    </row>
    <row r="498" spans="1:13" x14ac:dyDescent="0.2">
      <c r="A498" s="1" t="s">
        <v>12</v>
      </c>
      <c r="B498" s="1" t="s">
        <v>57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2.9999999999999997E-4</v>
      </c>
      <c r="M498" s="6" t="str">
        <f t="shared" si="31"/>
        <v/>
      </c>
    </row>
    <row r="499" spans="1:13" x14ac:dyDescent="0.2">
      <c r="A499" s="1" t="s">
        <v>13</v>
      </c>
      <c r="B499" s="1" t="s">
        <v>57</v>
      </c>
      <c r="C499" s="5">
        <v>0</v>
      </c>
      <c r="D499" s="5">
        <v>0</v>
      </c>
      <c r="E499" s="6" t="str">
        <f t="shared" ref="E499:E560" si="32">IF(C499=0,"",(D499/C499-1))</f>
        <v/>
      </c>
      <c r="F499" s="5">
        <v>1E-3</v>
      </c>
      <c r="G499" s="5">
        <v>0</v>
      </c>
      <c r="H499" s="6">
        <f t="shared" ref="H499:H560" si="33">IF(F499=0,"",(G499/F499-1))</f>
        <v>-1</v>
      </c>
      <c r="I499" s="5">
        <v>0</v>
      </c>
      <c r="J499" s="6" t="str">
        <f t="shared" ref="J499:J560" si="34">IF(I499=0,"",(G499/I499-1))</f>
        <v/>
      </c>
      <c r="K499" s="5">
        <v>0.1389</v>
      </c>
      <c r="L499" s="5">
        <v>0</v>
      </c>
      <c r="M499" s="6">
        <f t="shared" ref="M499:M560" si="35">IF(K499=0,"",(L499/K499-1))</f>
        <v>-1</v>
      </c>
    </row>
    <row r="500" spans="1:13" x14ac:dyDescent="0.2">
      <c r="A500" s="1" t="s">
        <v>14</v>
      </c>
      <c r="B500" s="1" t="s">
        <v>57</v>
      </c>
      <c r="C500" s="5">
        <v>0</v>
      </c>
      <c r="D500" s="5">
        <v>0.99985000000000002</v>
      </c>
      <c r="E500" s="6" t="str">
        <f t="shared" si="32"/>
        <v/>
      </c>
      <c r="F500" s="5">
        <v>88.490009999999998</v>
      </c>
      <c r="G500" s="5">
        <v>194.35649000000001</v>
      </c>
      <c r="H500" s="6">
        <f t="shared" si="33"/>
        <v>1.1963664598975638</v>
      </c>
      <c r="I500" s="5">
        <v>25.158290000000001</v>
      </c>
      <c r="J500" s="6">
        <f t="shared" si="34"/>
        <v>6.725345800529368</v>
      </c>
      <c r="K500" s="5">
        <v>368.95137</v>
      </c>
      <c r="L500" s="5">
        <v>348.75961000000001</v>
      </c>
      <c r="M500" s="6">
        <f t="shared" si="35"/>
        <v>-5.472742925442986E-2</v>
      </c>
    </row>
    <row r="501" spans="1:13" x14ac:dyDescent="0.2">
      <c r="A501" s="1" t="s">
        <v>17</v>
      </c>
      <c r="B501" s="1" t="s">
        <v>57</v>
      </c>
      <c r="C501" s="5">
        <v>0</v>
      </c>
      <c r="D501" s="5">
        <v>0</v>
      </c>
      <c r="E501" s="6" t="str">
        <f t="shared" si="32"/>
        <v/>
      </c>
      <c r="F501" s="5">
        <v>0</v>
      </c>
      <c r="G501" s="5">
        <v>0</v>
      </c>
      <c r="H501" s="6" t="str">
        <f t="shared" si="33"/>
        <v/>
      </c>
      <c r="I501" s="5">
        <v>0</v>
      </c>
      <c r="J501" s="6" t="str">
        <f t="shared" si="34"/>
        <v/>
      </c>
      <c r="K501" s="5">
        <v>0</v>
      </c>
      <c r="L501" s="5">
        <v>0</v>
      </c>
      <c r="M501" s="6" t="str">
        <f t="shared" si="35"/>
        <v/>
      </c>
    </row>
    <row r="502" spans="1:13" x14ac:dyDescent="0.2">
      <c r="A502" s="1" t="s">
        <v>18</v>
      </c>
      <c r="B502" s="1" t="s">
        <v>57</v>
      </c>
      <c r="C502" s="5">
        <v>0</v>
      </c>
      <c r="D502" s="5">
        <v>0</v>
      </c>
      <c r="E502" s="6" t="str">
        <f t="shared" si="32"/>
        <v/>
      </c>
      <c r="F502" s="5">
        <v>25.866990000000001</v>
      </c>
      <c r="G502" s="5">
        <v>52.639870000000002</v>
      </c>
      <c r="H502" s="6">
        <f t="shared" si="33"/>
        <v>1.035021082855021</v>
      </c>
      <c r="I502" s="5">
        <v>91.226990000000001</v>
      </c>
      <c r="J502" s="6">
        <f t="shared" si="34"/>
        <v>-0.42297920823650981</v>
      </c>
      <c r="K502" s="5">
        <v>162.45611</v>
      </c>
      <c r="L502" s="5">
        <v>300.60750999999999</v>
      </c>
      <c r="M502" s="6">
        <f t="shared" si="35"/>
        <v>0.8503921459155952</v>
      </c>
    </row>
    <row r="503" spans="1:13" x14ac:dyDescent="0.2">
      <c r="A503" s="1" t="s">
        <v>19</v>
      </c>
      <c r="B503" s="1" t="s">
        <v>57</v>
      </c>
      <c r="C503" s="5">
        <v>168.40199999999999</v>
      </c>
      <c r="D503" s="5">
        <v>483.1497</v>
      </c>
      <c r="E503" s="6">
        <f t="shared" si="32"/>
        <v>1.8690259023051983</v>
      </c>
      <c r="F503" s="5">
        <v>3655.6053400000001</v>
      </c>
      <c r="G503" s="5">
        <v>3625.2563100000002</v>
      </c>
      <c r="H503" s="6">
        <f t="shared" si="33"/>
        <v>-8.3020531970225964E-3</v>
      </c>
      <c r="I503" s="5">
        <v>3389.40524</v>
      </c>
      <c r="J503" s="6">
        <f t="shared" si="34"/>
        <v>6.9584795354833417E-2</v>
      </c>
      <c r="K503" s="5">
        <v>23507.78801</v>
      </c>
      <c r="L503" s="5">
        <v>23753.77866</v>
      </c>
      <c r="M503" s="6">
        <f t="shared" si="35"/>
        <v>1.0464219342770864E-2</v>
      </c>
    </row>
    <row r="504" spans="1:13" x14ac:dyDescent="0.2">
      <c r="A504" s="1" t="s">
        <v>20</v>
      </c>
      <c r="B504" s="1" t="s">
        <v>57</v>
      </c>
      <c r="C504" s="5">
        <v>0</v>
      </c>
      <c r="D504" s="5">
        <v>0</v>
      </c>
      <c r="E504" s="6" t="str">
        <f t="shared" si="32"/>
        <v/>
      </c>
      <c r="F504" s="5">
        <v>0</v>
      </c>
      <c r="G504" s="5">
        <v>4.66052</v>
      </c>
      <c r="H504" s="6" t="str">
        <f t="shared" si="33"/>
        <v/>
      </c>
      <c r="I504" s="5">
        <v>1.05</v>
      </c>
      <c r="J504" s="6">
        <f t="shared" si="34"/>
        <v>3.438590476190476</v>
      </c>
      <c r="K504" s="5">
        <v>40.125979999999998</v>
      </c>
      <c r="L504" s="5">
        <v>14.744960000000001</v>
      </c>
      <c r="M504" s="6">
        <f t="shared" si="35"/>
        <v>-0.63253333625745711</v>
      </c>
    </row>
    <row r="505" spans="1:13" x14ac:dyDescent="0.2">
      <c r="A505" s="1" t="s">
        <v>21</v>
      </c>
      <c r="B505" s="1" t="s">
        <v>57</v>
      </c>
      <c r="C505" s="5">
        <v>0</v>
      </c>
      <c r="D505" s="5">
        <v>3.6784500000000002</v>
      </c>
      <c r="E505" s="6" t="str">
        <f t="shared" si="32"/>
        <v/>
      </c>
      <c r="F505" s="5">
        <v>21.92</v>
      </c>
      <c r="G505" s="5">
        <v>102.93433</v>
      </c>
      <c r="H505" s="6">
        <f t="shared" si="33"/>
        <v>3.6959092153284665</v>
      </c>
      <c r="I505" s="5">
        <v>140.8135</v>
      </c>
      <c r="J505" s="6">
        <f t="shared" si="34"/>
        <v>-0.26900240388883168</v>
      </c>
      <c r="K505" s="5">
        <v>157.68754999999999</v>
      </c>
      <c r="L505" s="5">
        <v>636.18647999999996</v>
      </c>
      <c r="M505" s="6">
        <f t="shared" si="35"/>
        <v>3.034475010868011</v>
      </c>
    </row>
    <row r="506" spans="1:13" x14ac:dyDescent="0.2">
      <c r="A506" s="1" t="s">
        <v>23</v>
      </c>
      <c r="B506" s="1" t="s">
        <v>57</v>
      </c>
      <c r="C506" s="5">
        <v>0</v>
      </c>
      <c r="D506" s="5">
        <v>0</v>
      </c>
      <c r="E506" s="6" t="str">
        <f t="shared" si="32"/>
        <v/>
      </c>
      <c r="F506" s="5">
        <v>5.8856799999999998</v>
      </c>
      <c r="G506" s="5">
        <v>0</v>
      </c>
      <c r="H506" s="6">
        <f t="shared" si="33"/>
        <v>-1</v>
      </c>
      <c r="I506" s="5">
        <v>2.1947399999999999</v>
      </c>
      <c r="J506" s="6">
        <f t="shared" si="34"/>
        <v>-1</v>
      </c>
      <c r="K506" s="5">
        <v>39.95261</v>
      </c>
      <c r="L506" s="5">
        <v>11.60951</v>
      </c>
      <c r="M506" s="6">
        <f t="shared" si="35"/>
        <v>-0.70941798295530623</v>
      </c>
    </row>
    <row r="507" spans="1:13" x14ac:dyDescent="0.2">
      <c r="A507" s="1" t="s">
        <v>24</v>
      </c>
      <c r="B507" s="1" t="s">
        <v>57</v>
      </c>
      <c r="C507" s="5">
        <v>45.98115</v>
      </c>
      <c r="D507" s="5">
        <v>90.972890000000007</v>
      </c>
      <c r="E507" s="6">
        <f t="shared" si="32"/>
        <v>0.97848226936472904</v>
      </c>
      <c r="F507" s="5">
        <v>846.55913999999996</v>
      </c>
      <c r="G507" s="5">
        <v>1120.0934</v>
      </c>
      <c r="H507" s="6">
        <f t="shared" si="33"/>
        <v>0.32311299598041088</v>
      </c>
      <c r="I507" s="5">
        <v>974.41182000000003</v>
      </c>
      <c r="J507" s="6">
        <f t="shared" si="34"/>
        <v>0.14950719706992044</v>
      </c>
      <c r="K507" s="5">
        <v>5665.3167700000004</v>
      </c>
      <c r="L507" s="5">
        <v>6246.9000999999998</v>
      </c>
      <c r="M507" s="6">
        <f t="shared" si="35"/>
        <v>0.10265680695556223</v>
      </c>
    </row>
    <row r="508" spans="1:13" x14ac:dyDescent="0.2">
      <c r="A508" s="1" t="s">
        <v>25</v>
      </c>
      <c r="B508" s="1" t="s">
        <v>57</v>
      </c>
      <c r="C508" s="5">
        <v>0</v>
      </c>
      <c r="D508" s="5">
        <v>0</v>
      </c>
      <c r="E508" s="6" t="str">
        <f t="shared" si="32"/>
        <v/>
      </c>
      <c r="F508" s="5">
        <v>0</v>
      </c>
      <c r="G508" s="5">
        <v>0</v>
      </c>
      <c r="H508" s="6" t="str">
        <f t="shared" si="33"/>
        <v/>
      </c>
      <c r="I508" s="5">
        <v>0</v>
      </c>
      <c r="J508" s="6" t="str">
        <f t="shared" si="34"/>
        <v/>
      </c>
      <c r="K508" s="5">
        <v>763.79456000000005</v>
      </c>
      <c r="L508" s="5">
        <v>0</v>
      </c>
      <c r="M508" s="6">
        <f t="shared" si="35"/>
        <v>-1</v>
      </c>
    </row>
    <row r="509" spans="1:13" x14ac:dyDescent="0.2">
      <c r="A509" s="1" t="s">
        <v>26</v>
      </c>
      <c r="B509" s="1" t="s">
        <v>57</v>
      </c>
      <c r="C509" s="5">
        <v>0</v>
      </c>
      <c r="D509" s="5">
        <v>0</v>
      </c>
      <c r="E509" s="6" t="str">
        <f t="shared" si="32"/>
        <v/>
      </c>
      <c r="F509" s="5">
        <v>0.1</v>
      </c>
      <c r="G509" s="5">
        <v>0</v>
      </c>
      <c r="H509" s="6">
        <f t="shared" si="33"/>
        <v>-1</v>
      </c>
      <c r="I509" s="5">
        <v>6.0000000000000002E-5</v>
      </c>
      <c r="J509" s="6">
        <f t="shared" si="34"/>
        <v>-1</v>
      </c>
      <c r="K509" s="5">
        <v>2.7648199999999998</v>
      </c>
      <c r="L509" s="5">
        <v>3.0599999999999998E-3</v>
      </c>
      <c r="M509" s="6">
        <f t="shared" si="35"/>
        <v>-0.99889323717276346</v>
      </c>
    </row>
    <row r="510" spans="1:13" x14ac:dyDescent="0.2">
      <c r="A510" s="1" t="s">
        <v>28</v>
      </c>
      <c r="B510" s="1" t="s">
        <v>57</v>
      </c>
      <c r="C510" s="5">
        <v>0</v>
      </c>
      <c r="D510" s="5">
        <v>148.0368</v>
      </c>
      <c r="E510" s="6" t="str">
        <f t="shared" si="32"/>
        <v/>
      </c>
      <c r="F510" s="5">
        <v>0</v>
      </c>
      <c r="G510" s="5">
        <v>2272.0965200000001</v>
      </c>
      <c r="H510" s="6" t="str">
        <f t="shared" si="33"/>
        <v/>
      </c>
      <c r="I510" s="5">
        <v>1259.63906</v>
      </c>
      <c r="J510" s="6">
        <f t="shared" si="34"/>
        <v>0.80376791427855543</v>
      </c>
      <c r="K510" s="5">
        <v>22.570070000000001</v>
      </c>
      <c r="L510" s="5">
        <v>8714.9808400000002</v>
      </c>
      <c r="M510" s="6">
        <f t="shared" si="35"/>
        <v>385.12998719100119</v>
      </c>
    </row>
    <row r="511" spans="1:13" x14ac:dyDescent="0.2">
      <c r="A511" s="1" t="s">
        <v>29</v>
      </c>
      <c r="B511" s="1" t="s">
        <v>57</v>
      </c>
      <c r="C511" s="5">
        <v>0</v>
      </c>
      <c r="D511" s="5">
        <v>0</v>
      </c>
      <c r="E511" s="6" t="str">
        <f t="shared" si="32"/>
        <v/>
      </c>
      <c r="F511" s="5">
        <v>0</v>
      </c>
      <c r="G511" s="5">
        <v>0</v>
      </c>
      <c r="H511" s="6" t="str">
        <f t="shared" si="33"/>
        <v/>
      </c>
      <c r="I511" s="5">
        <v>0</v>
      </c>
      <c r="J511" s="6" t="str">
        <f t="shared" si="34"/>
        <v/>
      </c>
      <c r="K511" s="5">
        <v>2037.95056</v>
      </c>
      <c r="L511" s="5">
        <v>346.19756999999998</v>
      </c>
      <c r="M511" s="6">
        <f t="shared" si="35"/>
        <v>-0.83012464738104341</v>
      </c>
    </row>
    <row r="512" spans="1:13" x14ac:dyDescent="0.2">
      <c r="A512" s="1" t="s">
        <v>31</v>
      </c>
      <c r="B512" s="1" t="s">
        <v>57</v>
      </c>
      <c r="C512" s="5">
        <v>0</v>
      </c>
      <c r="D512" s="5">
        <v>0</v>
      </c>
      <c r="E512" s="6" t="str">
        <f t="shared" si="32"/>
        <v/>
      </c>
      <c r="F512" s="5">
        <v>1432.97307</v>
      </c>
      <c r="G512" s="5">
        <v>0</v>
      </c>
      <c r="H512" s="6">
        <f t="shared" si="33"/>
        <v>-1</v>
      </c>
      <c r="I512" s="5">
        <v>0</v>
      </c>
      <c r="J512" s="6" t="str">
        <f t="shared" si="34"/>
        <v/>
      </c>
      <c r="K512" s="5">
        <v>4631.7536499999997</v>
      </c>
      <c r="L512" s="5">
        <v>0</v>
      </c>
      <c r="M512" s="6">
        <f t="shared" si="35"/>
        <v>-1</v>
      </c>
    </row>
    <row r="513" spans="1:13" x14ac:dyDescent="0.2">
      <c r="A513" s="2" t="s">
        <v>34</v>
      </c>
      <c r="B513" s="2" t="s">
        <v>57</v>
      </c>
      <c r="C513" s="7">
        <v>214.38315</v>
      </c>
      <c r="D513" s="7">
        <v>726.83768999999995</v>
      </c>
      <c r="E513" s="8">
        <f t="shared" si="32"/>
        <v>2.3903676198432571</v>
      </c>
      <c r="F513" s="7">
        <v>6553.2021100000002</v>
      </c>
      <c r="G513" s="7">
        <v>7859.6591600000002</v>
      </c>
      <c r="H513" s="8">
        <f t="shared" si="33"/>
        <v>0.19936162933329693</v>
      </c>
      <c r="I513" s="7">
        <v>5941.5723600000001</v>
      </c>
      <c r="J513" s="8">
        <f t="shared" si="34"/>
        <v>0.3228247816879235</v>
      </c>
      <c r="K513" s="7">
        <v>39513.91807</v>
      </c>
      <c r="L513" s="7">
        <v>41644.034</v>
      </c>
      <c r="M513" s="8">
        <f t="shared" si="35"/>
        <v>5.3907990754711754E-2</v>
      </c>
    </row>
    <row r="514" spans="1:13" x14ac:dyDescent="0.2">
      <c r="A514" s="1" t="s">
        <v>8</v>
      </c>
      <c r="B514" s="1" t="s">
        <v>58</v>
      </c>
      <c r="C514" s="5">
        <v>35.292700000000004</v>
      </c>
      <c r="D514" s="5">
        <v>19.038730000000001</v>
      </c>
      <c r="E514" s="6">
        <f t="shared" si="32"/>
        <v>-0.46054764866388798</v>
      </c>
      <c r="F514" s="5">
        <v>720.36847999999998</v>
      </c>
      <c r="G514" s="5">
        <v>391.34404000000001</v>
      </c>
      <c r="H514" s="6">
        <f t="shared" si="33"/>
        <v>-0.45674463713348479</v>
      </c>
      <c r="I514" s="5">
        <v>248.59061</v>
      </c>
      <c r="J514" s="6">
        <f t="shared" si="34"/>
        <v>0.57425109500314608</v>
      </c>
      <c r="K514" s="5">
        <v>2762.4517300000002</v>
      </c>
      <c r="L514" s="5">
        <v>2020.75703</v>
      </c>
      <c r="M514" s="6">
        <f t="shared" si="35"/>
        <v>-0.2684914606634593</v>
      </c>
    </row>
    <row r="515" spans="1:13" x14ac:dyDescent="0.2">
      <c r="A515" s="1" t="s">
        <v>10</v>
      </c>
      <c r="B515" s="1" t="s">
        <v>58</v>
      </c>
      <c r="C515" s="5">
        <v>60.51211</v>
      </c>
      <c r="D515" s="5">
        <v>187.91569000000001</v>
      </c>
      <c r="E515" s="6">
        <f t="shared" si="32"/>
        <v>2.1054228649438933</v>
      </c>
      <c r="F515" s="5">
        <v>1296.0935899999999</v>
      </c>
      <c r="G515" s="5">
        <v>1186.4866</v>
      </c>
      <c r="H515" s="6">
        <f t="shared" si="33"/>
        <v>-8.4567187775382746E-2</v>
      </c>
      <c r="I515" s="5">
        <v>1315.84879</v>
      </c>
      <c r="J515" s="6">
        <f t="shared" si="34"/>
        <v>-9.8310832508346269E-2</v>
      </c>
      <c r="K515" s="5">
        <v>7384.9033399999998</v>
      </c>
      <c r="L515" s="5">
        <v>8201.3316400000003</v>
      </c>
      <c r="M515" s="6">
        <f t="shared" si="35"/>
        <v>0.11055368803242871</v>
      </c>
    </row>
    <row r="516" spans="1:13" x14ac:dyDescent="0.2">
      <c r="A516" s="1" t="s">
        <v>11</v>
      </c>
      <c r="B516" s="1" t="s">
        <v>58</v>
      </c>
      <c r="C516" s="5">
        <v>1.15733</v>
      </c>
      <c r="D516" s="5">
        <v>35.102640000000001</v>
      </c>
      <c r="E516" s="6">
        <f t="shared" si="32"/>
        <v>29.330709477849879</v>
      </c>
      <c r="F516" s="5">
        <v>302.12806999999998</v>
      </c>
      <c r="G516" s="5">
        <v>995.61238000000003</v>
      </c>
      <c r="H516" s="6">
        <f t="shared" si="33"/>
        <v>2.2953322741577771</v>
      </c>
      <c r="I516" s="5">
        <v>201.22163</v>
      </c>
      <c r="J516" s="6">
        <f t="shared" si="34"/>
        <v>3.9478397526150646</v>
      </c>
      <c r="K516" s="5">
        <v>1218.1080400000001</v>
      </c>
      <c r="L516" s="5">
        <v>2657.4194299999999</v>
      </c>
      <c r="M516" s="6">
        <f t="shared" si="35"/>
        <v>1.181595837755081</v>
      </c>
    </row>
    <row r="517" spans="1:13" x14ac:dyDescent="0.2">
      <c r="A517" s="1" t="s">
        <v>12</v>
      </c>
      <c r="B517" s="1" t="s">
        <v>58</v>
      </c>
      <c r="C517" s="5">
        <v>56.171320000000001</v>
      </c>
      <c r="D517" s="5">
        <v>0</v>
      </c>
      <c r="E517" s="6">
        <f t="shared" si="32"/>
        <v>-1</v>
      </c>
      <c r="F517" s="5">
        <v>212.46908999999999</v>
      </c>
      <c r="G517" s="5">
        <v>22.644269999999999</v>
      </c>
      <c r="H517" s="6">
        <f t="shared" si="33"/>
        <v>-0.89342322687973108</v>
      </c>
      <c r="I517" s="5">
        <v>0</v>
      </c>
      <c r="J517" s="6" t="str">
        <f t="shared" si="34"/>
        <v/>
      </c>
      <c r="K517" s="5">
        <v>774.77225999999996</v>
      </c>
      <c r="L517" s="5">
        <v>444.61288999999999</v>
      </c>
      <c r="M517" s="6">
        <f t="shared" si="35"/>
        <v>-0.42613731420895218</v>
      </c>
    </row>
    <row r="518" spans="1:13" x14ac:dyDescent="0.2">
      <c r="A518" s="1" t="s">
        <v>13</v>
      </c>
      <c r="B518" s="1" t="s">
        <v>58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0</v>
      </c>
      <c r="L518" s="5">
        <v>0</v>
      </c>
      <c r="M518" s="6" t="str">
        <f t="shared" si="35"/>
        <v/>
      </c>
    </row>
    <row r="519" spans="1:13" x14ac:dyDescent="0.2">
      <c r="A519" s="1" t="s">
        <v>14</v>
      </c>
      <c r="B519" s="1" t="s">
        <v>58</v>
      </c>
      <c r="C519" s="5">
        <v>0</v>
      </c>
      <c r="D519" s="5">
        <v>4.8043300000000002</v>
      </c>
      <c r="E519" s="6" t="str">
        <f t="shared" si="32"/>
        <v/>
      </c>
      <c r="F519" s="5">
        <v>622.50735999999995</v>
      </c>
      <c r="G519" s="5">
        <v>961.26535000000001</v>
      </c>
      <c r="H519" s="6">
        <f t="shared" si="33"/>
        <v>0.54418310813224768</v>
      </c>
      <c r="I519" s="5">
        <v>1281.6401699999999</v>
      </c>
      <c r="J519" s="6">
        <f t="shared" si="34"/>
        <v>-0.24997251763730211</v>
      </c>
      <c r="K519" s="5">
        <v>4883.9482500000004</v>
      </c>
      <c r="L519" s="5">
        <v>5378.5788000000002</v>
      </c>
      <c r="M519" s="6">
        <f t="shared" si="35"/>
        <v>0.10127677949904568</v>
      </c>
    </row>
    <row r="520" spans="1:13" x14ac:dyDescent="0.2">
      <c r="A520" s="1" t="s">
        <v>15</v>
      </c>
      <c r="B520" s="1" t="s">
        <v>58</v>
      </c>
      <c r="C520" s="5">
        <v>1.6497299999999999</v>
      </c>
      <c r="D520" s="5">
        <v>0</v>
      </c>
      <c r="E520" s="6">
        <f t="shared" si="32"/>
        <v>-1</v>
      </c>
      <c r="F520" s="5">
        <v>1.6497299999999999</v>
      </c>
      <c r="G520" s="5">
        <v>0</v>
      </c>
      <c r="H520" s="6">
        <f t="shared" si="33"/>
        <v>-1</v>
      </c>
      <c r="I520" s="5">
        <v>0</v>
      </c>
      <c r="J520" s="6" t="str">
        <f t="shared" si="34"/>
        <v/>
      </c>
      <c r="K520" s="5">
        <v>1.6497299999999999</v>
      </c>
      <c r="L520" s="5">
        <v>0.59775</v>
      </c>
      <c r="M520" s="6">
        <f t="shared" si="35"/>
        <v>-0.63766798203342367</v>
      </c>
    </row>
    <row r="521" spans="1:13" x14ac:dyDescent="0.2">
      <c r="A521" s="1" t="s">
        <v>16</v>
      </c>
      <c r="B521" s="1" t="s">
        <v>58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13.525119999999999</v>
      </c>
      <c r="L521" s="5">
        <v>0</v>
      </c>
      <c r="M521" s="6">
        <f t="shared" si="35"/>
        <v>-1</v>
      </c>
    </row>
    <row r="522" spans="1:13" x14ac:dyDescent="0.2">
      <c r="A522" s="1" t="s">
        <v>17</v>
      </c>
      <c r="B522" s="1" t="s">
        <v>58</v>
      </c>
      <c r="C522" s="5">
        <v>0</v>
      </c>
      <c r="D522" s="5">
        <v>0</v>
      </c>
      <c r="E522" s="6" t="str">
        <f t="shared" si="32"/>
        <v/>
      </c>
      <c r="F522" s="5">
        <v>0</v>
      </c>
      <c r="G522" s="5">
        <v>0</v>
      </c>
      <c r="H522" s="6" t="str">
        <f t="shared" si="33"/>
        <v/>
      </c>
      <c r="I522" s="5">
        <v>0</v>
      </c>
      <c r="J522" s="6" t="str">
        <f t="shared" si="34"/>
        <v/>
      </c>
      <c r="K522" s="5">
        <v>9.5425199999999997</v>
      </c>
      <c r="L522" s="5">
        <v>71.866849999999999</v>
      </c>
      <c r="M522" s="6">
        <f t="shared" si="35"/>
        <v>6.5312234084916776</v>
      </c>
    </row>
    <row r="523" spans="1:13" x14ac:dyDescent="0.2">
      <c r="A523" s="1" t="s">
        <v>18</v>
      </c>
      <c r="B523" s="1" t="s">
        <v>58</v>
      </c>
      <c r="C523" s="5">
        <v>0</v>
      </c>
      <c r="D523" s="5">
        <v>0</v>
      </c>
      <c r="E523" s="6" t="str">
        <f t="shared" si="32"/>
        <v/>
      </c>
      <c r="F523" s="5">
        <v>129.33282</v>
      </c>
      <c r="G523" s="5">
        <v>124.1099</v>
      </c>
      <c r="H523" s="6">
        <f t="shared" si="33"/>
        <v>-4.0383562347128921E-2</v>
      </c>
      <c r="I523" s="5">
        <v>155.489</v>
      </c>
      <c r="J523" s="6">
        <f t="shared" si="34"/>
        <v>-0.20180913119256028</v>
      </c>
      <c r="K523" s="5">
        <v>1139.94084</v>
      </c>
      <c r="L523" s="5">
        <v>2310.6381500000002</v>
      </c>
      <c r="M523" s="6">
        <f t="shared" si="35"/>
        <v>1.026980759808553</v>
      </c>
    </row>
    <row r="524" spans="1:13" x14ac:dyDescent="0.2">
      <c r="A524" s="1" t="s">
        <v>19</v>
      </c>
      <c r="B524" s="1" t="s">
        <v>58</v>
      </c>
      <c r="C524" s="5">
        <v>132.0206</v>
      </c>
      <c r="D524" s="5">
        <v>0</v>
      </c>
      <c r="E524" s="6">
        <f t="shared" si="32"/>
        <v>-1</v>
      </c>
      <c r="F524" s="5">
        <v>1228.3645300000001</v>
      </c>
      <c r="G524" s="5">
        <v>1433.03997</v>
      </c>
      <c r="H524" s="6">
        <f t="shared" si="33"/>
        <v>0.16662434888119071</v>
      </c>
      <c r="I524" s="5">
        <v>1161.16221</v>
      </c>
      <c r="J524" s="6">
        <f t="shared" si="34"/>
        <v>0.23414279043752217</v>
      </c>
      <c r="K524" s="5">
        <v>6031.0076200000003</v>
      </c>
      <c r="L524" s="5">
        <v>6643.1976100000002</v>
      </c>
      <c r="M524" s="6">
        <f t="shared" si="35"/>
        <v>0.10150708282474352</v>
      </c>
    </row>
    <row r="525" spans="1:13" x14ac:dyDescent="0.2">
      <c r="A525" s="1" t="s">
        <v>20</v>
      </c>
      <c r="B525" s="1" t="s">
        <v>58</v>
      </c>
      <c r="C525" s="5">
        <v>10.79429</v>
      </c>
      <c r="D525" s="5">
        <v>0.81089</v>
      </c>
      <c r="E525" s="6">
        <f t="shared" si="32"/>
        <v>-0.9248778752470056</v>
      </c>
      <c r="F525" s="5">
        <v>72.517780000000002</v>
      </c>
      <c r="G525" s="5">
        <v>84.479730000000004</v>
      </c>
      <c r="H525" s="6">
        <f t="shared" si="33"/>
        <v>0.16495196074673002</v>
      </c>
      <c r="I525" s="5">
        <v>32.014850000000003</v>
      </c>
      <c r="J525" s="6">
        <f t="shared" si="34"/>
        <v>1.6387670096845683</v>
      </c>
      <c r="K525" s="5">
        <v>568.49222999999995</v>
      </c>
      <c r="L525" s="5">
        <v>215.47920999999999</v>
      </c>
      <c r="M525" s="6">
        <f t="shared" si="35"/>
        <v>-0.62096366734862851</v>
      </c>
    </row>
    <row r="526" spans="1:13" x14ac:dyDescent="0.2">
      <c r="A526" s="1" t="s">
        <v>21</v>
      </c>
      <c r="B526" s="1" t="s">
        <v>58</v>
      </c>
      <c r="C526" s="5">
        <v>19.513390000000001</v>
      </c>
      <c r="D526" s="5">
        <v>36.809199999999997</v>
      </c>
      <c r="E526" s="6">
        <f t="shared" si="32"/>
        <v>0.88635598427541273</v>
      </c>
      <c r="F526" s="5">
        <v>739.44911000000002</v>
      </c>
      <c r="G526" s="5">
        <v>619.74824000000001</v>
      </c>
      <c r="H526" s="6">
        <f t="shared" si="33"/>
        <v>-0.16187844218245118</v>
      </c>
      <c r="I526" s="5">
        <v>666.13738000000001</v>
      </c>
      <c r="J526" s="6">
        <f t="shared" si="34"/>
        <v>-6.9638998490071269E-2</v>
      </c>
      <c r="K526" s="5">
        <v>3822.31297</v>
      </c>
      <c r="L526" s="5">
        <v>3812.6624099999999</v>
      </c>
      <c r="M526" s="6">
        <f t="shared" si="35"/>
        <v>-2.5247958698683126E-3</v>
      </c>
    </row>
    <row r="527" spans="1:13" x14ac:dyDescent="0.2">
      <c r="A527" s="1" t="s">
        <v>22</v>
      </c>
      <c r="B527" s="1" t="s">
        <v>58</v>
      </c>
      <c r="C527" s="5">
        <v>2.3483800000000001</v>
      </c>
      <c r="D527" s="5">
        <v>0</v>
      </c>
      <c r="E527" s="6">
        <f t="shared" si="32"/>
        <v>-1</v>
      </c>
      <c r="F527" s="5">
        <v>2.3483800000000001</v>
      </c>
      <c r="G527" s="5">
        <v>0</v>
      </c>
      <c r="H527" s="6">
        <f t="shared" si="33"/>
        <v>-1</v>
      </c>
      <c r="I527" s="5">
        <v>0</v>
      </c>
      <c r="J527" s="6" t="str">
        <f t="shared" si="34"/>
        <v/>
      </c>
      <c r="K527" s="5">
        <v>5.2475100000000001</v>
      </c>
      <c r="L527" s="5">
        <v>48.644010000000002</v>
      </c>
      <c r="M527" s="6">
        <f t="shared" si="35"/>
        <v>8.2699223060079916</v>
      </c>
    </row>
    <row r="528" spans="1:13" x14ac:dyDescent="0.2">
      <c r="A528" s="1" t="s">
        <v>23</v>
      </c>
      <c r="B528" s="1" t="s">
        <v>58</v>
      </c>
      <c r="C528" s="5">
        <v>0</v>
      </c>
      <c r="D528" s="5">
        <v>0</v>
      </c>
      <c r="E528" s="6" t="str">
        <f t="shared" si="32"/>
        <v/>
      </c>
      <c r="F528" s="5">
        <v>111.35899000000001</v>
      </c>
      <c r="G528" s="5">
        <v>24.600159999999999</v>
      </c>
      <c r="H528" s="6">
        <f t="shared" si="33"/>
        <v>-0.7790913872333074</v>
      </c>
      <c r="I528" s="5">
        <v>66.219579999999993</v>
      </c>
      <c r="J528" s="6">
        <f t="shared" si="34"/>
        <v>-0.62850625147426187</v>
      </c>
      <c r="K528" s="5">
        <v>398.05610999999999</v>
      </c>
      <c r="L528" s="5">
        <v>378.7371</v>
      </c>
      <c r="M528" s="6">
        <f t="shared" si="35"/>
        <v>-4.8533383899068916E-2</v>
      </c>
    </row>
    <row r="529" spans="1:13" x14ac:dyDescent="0.2">
      <c r="A529" s="1" t="s">
        <v>24</v>
      </c>
      <c r="B529" s="1" t="s">
        <v>58</v>
      </c>
      <c r="C529" s="5">
        <v>35.423340000000003</v>
      </c>
      <c r="D529" s="5">
        <v>143.96323000000001</v>
      </c>
      <c r="E529" s="6">
        <f t="shared" si="32"/>
        <v>3.0640783731855885</v>
      </c>
      <c r="F529" s="5">
        <v>6756.5078100000001</v>
      </c>
      <c r="G529" s="5">
        <v>5015.43354</v>
      </c>
      <c r="H529" s="6">
        <f t="shared" si="33"/>
        <v>-0.25768848626551055</v>
      </c>
      <c r="I529" s="5">
        <v>4618.6926400000002</v>
      </c>
      <c r="J529" s="6">
        <f t="shared" si="34"/>
        <v>8.5898961226395842E-2</v>
      </c>
      <c r="K529" s="5">
        <v>37302.267469999999</v>
      </c>
      <c r="L529" s="5">
        <v>25836.12889</v>
      </c>
      <c r="M529" s="6">
        <f t="shared" si="35"/>
        <v>-0.30738449316040994</v>
      </c>
    </row>
    <row r="530" spans="1:13" x14ac:dyDescent="0.2">
      <c r="A530" s="1" t="s">
        <v>25</v>
      </c>
      <c r="B530" s="1" t="s">
        <v>58</v>
      </c>
      <c r="C530" s="5">
        <v>0.53803999999999996</v>
      </c>
      <c r="D530" s="5">
        <v>0</v>
      </c>
      <c r="E530" s="6">
        <f t="shared" si="32"/>
        <v>-1</v>
      </c>
      <c r="F530" s="5">
        <v>12.925879999999999</v>
      </c>
      <c r="G530" s="5">
        <v>40.270470000000003</v>
      </c>
      <c r="H530" s="6">
        <f t="shared" si="33"/>
        <v>2.1154915564742987</v>
      </c>
      <c r="I530" s="5">
        <v>35.770899999999997</v>
      </c>
      <c r="J530" s="6">
        <f t="shared" si="34"/>
        <v>0.12578855997472815</v>
      </c>
      <c r="K530" s="5">
        <v>586.12705000000005</v>
      </c>
      <c r="L530" s="5">
        <v>322.63893000000002</v>
      </c>
      <c r="M530" s="6">
        <f t="shared" si="35"/>
        <v>-0.44954096556369483</v>
      </c>
    </row>
    <row r="531" spans="1:13" x14ac:dyDescent="0.2">
      <c r="A531" s="1" t="s">
        <v>26</v>
      </c>
      <c r="B531" s="1" t="s">
        <v>58</v>
      </c>
      <c r="C531" s="5">
        <v>0.50956000000000001</v>
      </c>
      <c r="D531" s="5">
        <v>14.84782</v>
      </c>
      <c r="E531" s="6">
        <f t="shared" si="32"/>
        <v>28.138511657115945</v>
      </c>
      <c r="F531" s="5">
        <v>255.21584999999999</v>
      </c>
      <c r="G531" s="5">
        <v>201.32699</v>
      </c>
      <c r="H531" s="6">
        <f t="shared" si="33"/>
        <v>-0.21115013037003771</v>
      </c>
      <c r="I531" s="5">
        <v>216.10049000000001</v>
      </c>
      <c r="J531" s="6">
        <f t="shared" si="34"/>
        <v>-6.8364028235197494E-2</v>
      </c>
      <c r="K531" s="5">
        <v>1196.7950800000001</v>
      </c>
      <c r="L531" s="5">
        <v>1304.98875</v>
      </c>
      <c r="M531" s="6">
        <f t="shared" si="35"/>
        <v>9.040283654909409E-2</v>
      </c>
    </row>
    <row r="532" spans="1:13" x14ac:dyDescent="0.2">
      <c r="A532" s="1" t="s">
        <v>27</v>
      </c>
      <c r="B532" s="1" t="s">
        <v>58</v>
      </c>
      <c r="C532" s="5">
        <v>0</v>
      </c>
      <c r="D532" s="5">
        <v>0</v>
      </c>
      <c r="E532" s="6" t="str">
        <f t="shared" si="32"/>
        <v/>
      </c>
      <c r="F532" s="5">
        <v>453.27474000000001</v>
      </c>
      <c r="G532" s="5">
        <v>216.84577999999999</v>
      </c>
      <c r="H532" s="6">
        <f t="shared" si="33"/>
        <v>-0.52160188763221171</v>
      </c>
      <c r="I532" s="5">
        <v>646.81672000000003</v>
      </c>
      <c r="J532" s="6">
        <f t="shared" si="34"/>
        <v>-0.6647492662218133</v>
      </c>
      <c r="K532" s="5">
        <v>19072.479009999999</v>
      </c>
      <c r="L532" s="5">
        <v>4197.2458999999999</v>
      </c>
      <c r="M532" s="6">
        <f t="shared" si="35"/>
        <v>-0.77993181181117999</v>
      </c>
    </row>
    <row r="533" spans="1:13" x14ac:dyDescent="0.2">
      <c r="A533" s="1" t="s">
        <v>28</v>
      </c>
      <c r="B533" s="1" t="s">
        <v>58</v>
      </c>
      <c r="C533" s="5">
        <v>0</v>
      </c>
      <c r="D533" s="5">
        <v>40.070709999999998</v>
      </c>
      <c r="E533" s="6" t="str">
        <f t="shared" si="32"/>
        <v/>
      </c>
      <c r="F533" s="5">
        <v>863.78997000000004</v>
      </c>
      <c r="G533" s="5">
        <v>627.49123999999995</v>
      </c>
      <c r="H533" s="6">
        <f t="shared" si="33"/>
        <v>-0.27356040033666995</v>
      </c>
      <c r="I533" s="5">
        <v>685.34352000000001</v>
      </c>
      <c r="J533" s="6">
        <f t="shared" si="34"/>
        <v>-8.4413550740218612E-2</v>
      </c>
      <c r="K533" s="5">
        <v>6206.0598499999996</v>
      </c>
      <c r="L533" s="5">
        <v>4039.9021699999998</v>
      </c>
      <c r="M533" s="6">
        <f t="shared" si="35"/>
        <v>-0.34903912181897501</v>
      </c>
    </row>
    <row r="534" spans="1:13" x14ac:dyDescent="0.2">
      <c r="A534" s="1" t="s">
        <v>29</v>
      </c>
      <c r="B534" s="1" t="s">
        <v>58</v>
      </c>
      <c r="C534" s="5">
        <v>0</v>
      </c>
      <c r="D534" s="5">
        <v>16.327999999999999</v>
      </c>
      <c r="E534" s="6" t="str">
        <f t="shared" si="32"/>
        <v/>
      </c>
      <c r="F534" s="5">
        <v>0</v>
      </c>
      <c r="G534" s="5">
        <v>196.28100000000001</v>
      </c>
      <c r="H534" s="6" t="str">
        <f t="shared" si="33"/>
        <v/>
      </c>
      <c r="I534" s="5">
        <v>365.34199999999998</v>
      </c>
      <c r="J534" s="6">
        <f t="shared" si="34"/>
        <v>-0.46274723409846108</v>
      </c>
      <c r="K534" s="5">
        <v>2538.4859999999999</v>
      </c>
      <c r="L534" s="5">
        <v>1556.1369999999999</v>
      </c>
      <c r="M534" s="6">
        <f t="shared" si="35"/>
        <v>-0.38698224059537845</v>
      </c>
    </row>
    <row r="535" spans="1:13" x14ac:dyDescent="0.2">
      <c r="A535" s="1" t="s">
        <v>30</v>
      </c>
      <c r="B535" s="1" t="s">
        <v>58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0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</v>
      </c>
      <c r="L535" s="5">
        <v>0</v>
      </c>
      <c r="M535" s="6" t="str">
        <f t="shared" si="35"/>
        <v/>
      </c>
    </row>
    <row r="536" spans="1:13" x14ac:dyDescent="0.2">
      <c r="A536" s="1" t="s">
        <v>31</v>
      </c>
      <c r="B536" s="1" t="s">
        <v>58</v>
      </c>
      <c r="C536" s="5">
        <v>0</v>
      </c>
      <c r="D536" s="5">
        <v>0</v>
      </c>
      <c r="E536" s="6" t="str">
        <f t="shared" si="32"/>
        <v/>
      </c>
      <c r="F536" s="5">
        <v>0</v>
      </c>
      <c r="G536" s="5">
        <v>0.70887</v>
      </c>
      <c r="H536" s="6" t="str">
        <f t="shared" si="33"/>
        <v/>
      </c>
      <c r="I536" s="5">
        <v>0</v>
      </c>
      <c r="J536" s="6" t="str">
        <f t="shared" si="34"/>
        <v/>
      </c>
      <c r="K536" s="5">
        <v>89.384559999999993</v>
      </c>
      <c r="L536" s="5">
        <v>1.8713500000000001</v>
      </c>
      <c r="M536" s="6">
        <f t="shared" si="35"/>
        <v>-0.97906405759562953</v>
      </c>
    </row>
    <row r="537" spans="1:13" x14ac:dyDescent="0.2">
      <c r="A537" s="1" t="s">
        <v>32</v>
      </c>
      <c r="B537" s="1" t="s">
        <v>58</v>
      </c>
      <c r="C537" s="5">
        <v>0</v>
      </c>
      <c r="D537" s="5">
        <v>0</v>
      </c>
      <c r="E537" s="6" t="str">
        <f t="shared" si="32"/>
        <v/>
      </c>
      <c r="F537" s="5">
        <v>117.52874</v>
      </c>
      <c r="G537" s="5">
        <v>184.19502</v>
      </c>
      <c r="H537" s="6">
        <f t="shared" si="33"/>
        <v>0.56723385275805738</v>
      </c>
      <c r="I537" s="5">
        <v>472.81187999999997</v>
      </c>
      <c r="J537" s="6">
        <f t="shared" si="34"/>
        <v>-0.61042641314342605</v>
      </c>
      <c r="K537" s="5">
        <v>2399.2044500000002</v>
      </c>
      <c r="L537" s="5">
        <v>3201.3814600000001</v>
      </c>
      <c r="M537" s="6">
        <f t="shared" si="35"/>
        <v>0.33435125130749066</v>
      </c>
    </row>
    <row r="538" spans="1:13" x14ac:dyDescent="0.2">
      <c r="A538" s="1" t="s">
        <v>33</v>
      </c>
      <c r="B538" s="1" t="s">
        <v>58</v>
      </c>
      <c r="C538" s="5">
        <v>0</v>
      </c>
      <c r="D538" s="5">
        <v>0</v>
      </c>
      <c r="E538" s="6" t="str">
        <f t="shared" si="32"/>
        <v/>
      </c>
      <c r="F538" s="5">
        <v>0</v>
      </c>
      <c r="G538" s="5">
        <v>0</v>
      </c>
      <c r="H538" s="6" t="str">
        <f t="shared" si="33"/>
        <v/>
      </c>
      <c r="I538" s="5">
        <v>0</v>
      </c>
      <c r="J538" s="6" t="str">
        <f t="shared" si="34"/>
        <v/>
      </c>
      <c r="K538" s="5">
        <v>0</v>
      </c>
      <c r="L538" s="5">
        <v>14.074350000000001</v>
      </c>
      <c r="M538" s="6" t="str">
        <f t="shared" si="35"/>
        <v/>
      </c>
    </row>
    <row r="539" spans="1:13" x14ac:dyDescent="0.2">
      <c r="A539" s="2" t="s">
        <v>34</v>
      </c>
      <c r="B539" s="2" t="s">
        <v>58</v>
      </c>
      <c r="C539" s="7">
        <v>355.93079</v>
      </c>
      <c r="D539" s="7">
        <v>499.69123999999999</v>
      </c>
      <c r="E539" s="8">
        <f t="shared" si="32"/>
        <v>0.40390001101056749</v>
      </c>
      <c r="F539" s="7">
        <v>13897.83092</v>
      </c>
      <c r="G539" s="7">
        <v>12325.88355</v>
      </c>
      <c r="H539" s="8">
        <f t="shared" si="33"/>
        <v>-0.11310738913493701</v>
      </c>
      <c r="I539" s="7">
        <v>12169.202370000001</v>
      </c>
      <c r="J539" s="8">
        <f t="shared" si="34"/>
        <v>1.2875221829349748E-2</v>
      </c>
      <c r="K539" s="7">
        <v>98404.761740000002</v>
      </c>
      <c r="L539" s="7">
        <v>72658.891680000001</v>
      </c>
      <c r="M539" s="8">
        <f t="shared" si="35"/>
        <v>-0.26163236010899971</v>
      </c>
    </row>
    <row r="540" spans="1:13" x14ac:dyDescent="0.2">
      <c r="A540" s="1" t="s">
        <v>8</v>
      </c>
      <c r="B540" s="1" t="s">
        <v>59</v>
      </c>
      <c r="C540" s="5">
        <v>12.26515</v>
      </c>
      <c r="D540" s="5">
        <v>810.51666999999998</v>
      </c>
      <c r="E540" s="6">
        <f t="shared" si="32"/>
        <v>65.082899108449553</v>
      </c>
      <c r="F540" s="5">
        <v>16882.686470000001</v>
      </c>
      <c r="G540" s="5">
        <v>21012.607510000002</v>
      </c>
      <c r="H540" s="6">
        <f t="shared" si="33"/>
        <v>0.24462463644863264</v>
      </c>
      <c r="I540" s="5">
        <v>19307.969580000001</v>
      </c>
      <c r="J540" s="6">
        <f t="shared" si="34"/>
        <v>8.8286752417806591E-2</v>
      </c>
      <c r="K540" s="5">
        <v>159975.73334999999</v>
      </c>
      <c r="L540" s="5">
        <v>114427.90347</v>
      </c>
      <c r="M540" s="6">
        <f t="shared" si="35"/>
        <v>-0.28471711881669581</v>
      </c>
    </row>
    <row r="541" spans="1:13" x14ac:dyDescent="0.2">
      <c r="A541" s="1" t="s">
        <v>10</v>
      </c>
      <c r="B541" s="1" t="s">
        <v>59</v>
      </c>
      <c r="C541" s="5">
        <v>26.41291</v>
      </c>
      <c r="D541" s="5">
        <v>25.347930000000002</v>
      </c>
      <c r="E541" s="6">
        <f t="shared" si="32"/>
        <v>-4.032043421190612E-2</v>
      </c>
      <c r="F541" s="5">
        <v>792.21713999999997</v>
      </c>
      <c r="G541" s="5">
        <v>898.79934000000003</v>
      </c>
      <c r="H541" s="6">
        <f t="shared" si="33"/>
        <v>0.13453659939748341</v>
      </c>
      <c r="I541" s="5">
        <v>837.36473000000001</v>
      </c>
      <c r="J541" s="6">
        <f t="shared" si="34"/>
        <v>7.3366608120693177E-2</v>
      </c>
      <c r="K541" s="5">
        <v>5422.5864300000003</v>
      </c>
      <c r="L541" s="5">
        <v>5896.3551900000002</v>
      </c>
      <c r="M541" s="6">
        <f t="shared" si="35"/>
        <v>8.7369517501632465E-2</v>
      </c>
    </row>
    <row r="542" spans="1:13" x14ac:dyDescent="0.2">
      <c r="A542" s="1" t="s">
        <v>11</v>
      </c>
      <c r="B542" s="1" t="s">
        <v>59</v>
      </c>
      <c r="C542" s="5">
        <v>739.91165000000001</v>
      </c>
      <c r="D542" s="5">
        <v>1695.48019</v>
      </c>
      <c r="E542" s="6">
        <f t="shared" si="32"/>
        <v>1.2914630280520654</v>
      </c>
      <c r="F542" s="5">
        <v>23432.462309999999</v>
      </c>
      <c r="G542" s="5">
        <v>20517.059020000001</v>
      </c>
      <c r="H542" s="6">
        <f t="shared" si="33"/>
        <v>-0.12441728280325992</v>
      </c>
      <c r="I542" s="5">
        <v>18012.576120000002</v>
      </c>
      <c r="J542" s="6">
        <f t="shared" si="34"/>
        <v>0.13904079479332121</v>
      </c>
      <c r="K542" s="5">
        <v>132581.30958999999</v>
      </c>
      <c r="L542" s="5">
        <v>117516.42342000001</v>
      </c>
      <c r="M542" s="6">
        <f t="shared" si="35"/>
        <v>-0.11362752575447677</v>
      </c>
    </row>
    <row r="543" spans="1:13" x14ac:dyDescent="0.2">
      <c r="A543" s="1" t="s">
        <v>12</v>
      </c>
      <c r="B543" s="1" t="s">
        <v>59</v>
      </c>
      <c r="C543" s="5">
        <v>4.8280000000000003E-2</v>
      </c>
      <c r="D543" s="5">
        <v>0.5</v>
      </c>
      <c r="E543" s="6">
        <f t="shared" si="32"/>
        <v>9.3562551781275882</v>
      </c>
      <c r="F543" s="5">
        <v>152.4504</v>
      </c>
      <c r="G543" s="5">
        <v>157.49997999999999</v>
      </c>
      <c r="H543" s="6">
        <f t="shared" si="33"/>
        <v>3.3122773046184051E-2</v>
      </c>
      <c r="I543" s="5">
        <v>291.53730999999999</v>
      </c>
      <c r="J543" s="6">
        <f t="shared" si="34"/>
        <v>-0.45976046770823265</v>
      </c>
      <c r="K543" s="5">
        <v>1812.52277</v>
      </c>
      <c r="L543" s="5">
        <v>1550.33575</v>
      </c>
      <c r="M543" s="6">
        <f t="shared" si="35"/>
        <v>-0.14465309034434926</v>
      </c>
    </row>
    <row r="544" spans="1:13" x14ac:dyDescent="0.2">
      <c r="A544" s="1" t="s">
        <v>13</v>
      </c>
      <c r="B544" s="1" t="s">
        <v>59</v>
      </c>
      <c r="C544" s="5">
        <v>0</v>
      </c>
      <c r="D544" s="5">
        <v>0</v>
      </c>
      <c r="E544" s="6" t="str">
        <f t="shared" si="32"/>
        <v/>
      </c>
      <c r="F544" s="5">
        <v>21.963010000000001</v>
      </c>
      <c r="G544" s="5">
        <v>21.142299999999999</v>
      </c>
      <c r="H544" s="6">
        <f t="shared" si="33"/>
        <v>-3.7367828908697054E-2</v>
      </c>
      <c r="I544" s="5">
        <v>46.026330000000002</v>
      </c>
      <c r="J544" s="6">
        <f t="shared" si="34"/>
        <v>-0.54064771186405691</v>
      </c>
      <c r="K544" s="5">
        <v>101.78317</v>
      </c>
      <c r="L544" s="5">
        <v>116.23299</v>
      </c>
      <c r="M544" s="6">
        <f t="shared" si="35"/>
        <v>0.14196669252883365</v>
      </c>
    </row>
    <row r="545" spans="1:13" x14ac:dyDescent="0.2">
      <c r="A545" s="1" t="s">
        <v>14</v>
      </c>
      <c r="B545" s="1" t="s">
        <v>59</v>
      </c>
      <c r="C545" s="5">
        <v>1477.37591</v>
      </c>
      <c r="D545" s="5">
        <v>2182.1975499999999</v>
      </c>
      <c r="E545" s="6">
        <f t="shared" si="32"/>
        <v>0.47707671096383319</v>
      </c>
      <c r="F545" s="5">
        <v>35076.819210000001</v>
      </c>
      <c r="G545" s="5">
        <v>31643.995650000001</v>
      </c>
      <c r="H545" s="6">
        <f t="shared" si="33"/>
        <v>-9.7865873739809928E-2</v>
      </c>
      <c r="I545" s="5">
        <v>33571.780729999999</v>
      </c>
      <c r="J545" s="6">
        <f t="shared" si="34"/>
        <v>-5.7422783006482403E-2</v>
      </c>
      <c r="K545" s="5">
        <v>197956.97498999999</v>
      </c>
      <c r="L545" s="5">
        <v>188779.20636000001</v>
      </c>
      <c r="M545" s="6">
        <f t="shared" si="35"/>
        <v>-4.6362441285353051E-2</v>
      </c>
    </row>
    <row r="546" spans="1:13" x14ac:dyDescent="0.2">
      <c r="A546" s="1" t="s">
        <v>15</v>
      </c>
      <c r="B546" s="1" t="s">
        <v>59</v>
      </c>
      <c r="C546" s="5">
        <v>0</v>
      </c>
      <c r="D546" s="5">
        <v>10.840210000000001</v>
      </c>
      <c r="E546" s="6" t="str">
        <f t="shared" si="32"/>
        <v/>
      </c>
      <c r="F546" s="5">
        <v>681.07952</v>
      </c>
      <c r="G546" s="5">
        <v>206.51461</v>
      </c>
      <c r="H546" s="6">
        <f t="shared" si="33"/>
        <v>-0.69678340937340177</v>
      </c>
      <c r="I546" s="5">
        <v>278.93245999999999</v>
      </c>
      <c r="J546" s="6">
        <f t="shared" si="34"/>
        <v>-0.25962503611089216</v>
      </c>
      <c r="K546" s="5">
        <v>3880.79169</v>
      </c>
      <c r="L546" s="5">
        <v>2433.4806400000002</v>
      </c>
      <c r="M546" s="6">
        <f t="shared" si="35"/>
        <v>-0.37294221530349647</v>
      </c>
    </row>
    <row r="547" spans="1:13" x14ac:dyDescent="0.2">
      <c r="A547" s="1" t="s">
        <v>16</v>
      </c>
      <c r="B547" s="1" t="s">
        <v>59</v>
      </c>
      <c r="C547" s="5">
        <v>0</v>
      </c>
      <c r="D547" s="5">
        <v>0</v>
      </c>
      <c r="E547" s="6" t="str">
        <f t="shared" si="32"/>
        <v/>
      </c>
      <c r="F547" s="5">
        <v>0</v>
      </c>
      <c r="G547" s="5">
        <v>0</v>
      </c>
      <c r="H547" s="6" t="str">
        <f t="shared" si="33"/>
        <v/>
      </c>
      <c r="I547" s="5">
        <v>0</v>
      </c>
      <c r="J547" s="6" t="str">
        <f t="shared" si="34"/>
        <v/>
      </c>
      <c r="K547" s="5">
        <v>35.745600000000003</v>
      </c>
      <c r="L547" s="5">
        <v>0</v>
      </c>
      <c r="M547" s="6">
        <f t="shared" si="35"/>
        <v>-1</v>
      </c>
    </row>
    <row r="548" spans="1:13" x14ac:dyDescent="0.2">
      <c r="A548" s="1" t="s">
        <v>17</v>
      </c>
      <c r="B548" s="1" t="s">
        <v>59</v>
      </c>
      <c r="C548" s="5">
        <v>18.763030000000001</v>
      </c>
      <c r="D548" s="5">
        <v>167.25707</v>
      </c>
      <c r="E548" s="6">
        <f t="shared" si="32"/>
        <v>7.9141823042440365</v>
      </c>
      <c r="F548" s="5">
        <v>1751.29782</v>
      </c>
      <c r="G548" s="5">
        <v>1983.43983</v>
      </c>
      <c r="H548" s="6">
        <f t="shared" si="33"/>
        <v>0.13255427337881343</v>
      </c>
      <c r="I548" s="5">
        <v>1206.4829099999999</v>
      </c>
      <c r="J548" s="6">
        <f t="shared" si="34"/>
        <v>0.6439850192324732</v>
      </c>
      <c r="K548" s="5">
        <v>11333.56726</v>
      </c>
      <c r="L548" s="5">
        <v>9414.8877799999991</v>
      </c>
      <c r="M548" s="6">
        <f t="shared" si="35"/>
        <v>-0.16929175395390916</v>
      </c>
    </row>
    <row r="549" spans="1:13" x14ac:dyDescent="0.2">
      <c r="A549" s="1" t="s">
        <v>18</v>
      </c>
      <c r="B549" s="1" t="s">
        <v>59</v>
      </c>
      <c r="C549" s="5">
        <v>2879.3243499999999</v>
      </c>
      <c r="D549" s="5">
        <v>5891.7934999999998</v>
      </c>
      <c r="E549" s="6">
        <f t="shared" si="32"/>
        <v>1.0462416816639641</v>
      </c>
      <c r="F549" s="5">
        <v>86334.975019999998</v>
      </c>
      <c r="G549" s="5">
        <v>97854.696129999997</v>
      </c>
      <c r="H549" s="6">
        <f t="shared" si="33"/>
        <v>0.13343052577858949</v>
      </c>
      <c r="I549" s="5">
        <v>91934.687479999993</v>
      </c>
      <c r="J549" s="6">
        <f t="shared" si="34"/>
        <v>6.4393634353604234E-2</v>
      </c>
      <c r="K549" s="5">
        <v>490705.74147000001</v>
      </c>
      <c r="L549" s="5">
        <v>536025.80810000002</v>
      </c>
      <c r="M549" s="6">
        <f t="shared" si="35"/>
        <v>9.2356911280955023E-2</v>
      </c>
    </row>
    <row r="550" spans="1:13" x14ac:dyDescent="0.2">
      <c r="A550" s="1" t="s">
        <v>19</v>
      </c>
      <c r="B550" s="1" t="s">
        <v>59</v>
      </c>
      <c r="C550" s="5">
        <v>6.2446599999999997</v>
      </c>
      <c r="D550" s="5">
        <v>76.813659999999999</v>
      </c>
      <c r="E550" s="6">
        <f t="shared" si="32"/>
        <v>11.300695314076346</v>
      </c>
      <c r="F550" s="5">
        <v>575.35413000000005</v>
      </c>
      <c r="G550" s="5">
        <v>1388.5555199999999</v>
      </c>
      <c r="H550" s="6">
        <f t="shared" si="33"/>
        <v>1.413392809051357</v>
      </c>
      <c r="I550" s="5">
        <v>1565.70778</v>
      </c>
      <c r="J550" s="6">
        <f t="shared" si="34"/>
        <v>-0.11314516173637468</v>
      </c>
      <c r="K550" s="5">
        <v>5300.8143300000002</v>
      </c>
      <c r="L550" s="5">
        <v>12258.157569999999</v>
      </c>
      <c r="M550" s="6">
        <f t="shared" si="35"/>
        <v>1.3125046090795638</v>
      </c>
    </row>
    <row r="551" spans="1:13" x14ac:dyDescent="0.2">
      <c r="A551" s="1" t="s">
        <v>20</v>
      </c>
      <c r="B551" s="1" t="s">
        <v>59</v>
      </c>
      <c r="C551" s="5">
        <v>13.072520000000001</v>
      </c>
      <c r="D551" s="5">
        <v>4.1372999999999998</v>
      </c>
      <c r="E551" s="6">
        <f t="shared" si="32"/>
        <v>-0.68351167181232086</v>
      </c>
      <c r="F551" s="5">
        <v>145.29353</v>
      </c>
      <c r="G551" s="5">
        <v>135.49034</v>
      </c>
      <c r="H551" s="6">
        <f t="shared" si="33"/>
        <v>-6.7471621069430943E-2</v>
      </c>
      <c r="I551" s="5">
        <v>120.67169</v>
      </c>
      <c r="J551" s="6">
        <f t="shared" si="34"/>
        <v>0.12280137951163206</v>
      </c>
      <c r="K551" s="5">
        <v>890.04048</v>
      </c>
      <c r="L551" s="5">
        <v>748.40571</v>
      </c>
      <c r="M551" s="6">
        <f t="shared" si="35"/>
        <v>-0.15913295314388398</v>
      </c>
    </row>
    <row r="552" spans="1:13" x14ac:dyDescent="0.2">
      <c r="A552" s="1" t="s">
        <v>21</v>
      </c>
      <c r="B552" s="1" t="s">
        <v>59</v>
      </c>
      <c r="C552" s="5">
        <v>58.950479999999999</v>
      </c>
      <c r="D552" s="5">
        <v>137.19534999999999</v>
      </c>
      <c r="E552" s="6">
        <f t="shared" si="32"/>
        <v>1.3272982679699976</v>
      </c>
      <c r="F552" s="5">
        <v>2684.8322699999999</v>
      </c>
      <c r="G552" s="5">
        <v>2996.8991999999998</v>
      </c>
      <c r="H552" s="6">
        <f t="shared" si="33"/>
        <v>0.11623330570292945</v>
      </c>
      <c r="I552" s="5">
        <v>2875.8806100000002</v>
      </c>
      <c r="J552" s="6">
        <f t="shared" si="34"/>
        <v>4.2080533377913731E-2</v>
      </c>
      <c r="K552" s="5">
        <v>15784.19051</v>
      </c>
      <c r="L552" s="5">
        <v>17179.895079999998</v>
      </c>
      <c r="M552" s="6">
        <f t="shared" si="35"/>
        <v>8.8424209598569892E-2</v>
      </c>
    </row>
    <row r="553" spans="1:13" x14ac:dyDescent="0.2">
      <c r="A553" s="1" t="s">
        <v>22</v>
      </c>
      <c r="B553" s="1" t="s">
        <v>59</v>
      </c>
      <c r="C553" s="5">
        <v>69.480490000000003</v>
      </c>
      <c r="D553" s="5">
        <v>216.20520999999999</v>
      </c>
      <c r="E553" s="6">
        <f t="shared" si="32"/>
        <v>2.1117398567569108</v>
      </c>
      <c r="F553" s="5">
        <v>1108.12338</v>
      </c>
      <c r="G553" s="5">
        <v>1657.64465</v>
      </c>
      <c r="H553" s="6">
        <f t="shared" si="33"/>
        <v>0.49590260427498611</v>
      </c>
      <c r="I553" s="5">
        <v>1659.86924</v>
      </c>
      <c r="J553" s="6">
        <f t="shared" si="34"/>
        <v>-1.3402200284162724E-3</v>
      </c>
      <c r="K553" s="5">
        <v>6875.1479499999996</v>
      </c>
      <c r="L553" s="5">
        <v>9514.0250099999994</v>
      </c>
      <c r="M553" s="6">
        <f t="shared" si="35"/>
        <v>0.38382840328548862</v>
      </c>
    </row>
    <row r="554" spans="1:13" x14ac:dyDescent="0.2">
      <c r="A554" s="1" t="s">
        <v>23</v>
      </c>
      <c r="B554" s="1" t="s">
        <v>59</v>
      </c>
      <c r="C554" s="5">
        <v>470.42412000000002</v>
      </c>
      <c r="D554" s="5">
        <v>2347.0445100000002</v>
      </c>
      <c r="E554" s="6">
        <f t="shared" si="32"/>
        <v>3.9892095456329919</v>
      </c>
      <c r="F554" s="5">
        <v>19173.92484</v>
      </c>
      <c r="G554" s="5">
        <v>19946.132979999998</v>
      </c>
      <c r="H554" s="6">
        <f t="shared" si="33"/>
        <v>4.0273869144883845E-2</v>
      </c>
      <c r="I554" s="5">
        <v>20951.078669999999</v>
      </c>
      <c r="J554" s="6">
        <f t="shared" si="34"/>
        <v>-4.7966298338566693E-2</v>
      </c>
      <c r="K554" s="5">
        <v>95081.740260000006</v>
      </c>
      <c r="L554" s="5">
        <v>99812.059850000005</v>
      </c>
      <c r="M554" s="6">
        <f t="shared" si="35"/>
        <v>4.9750031678690299E-2</v>
      </c>
    </row>
    <row r="555" spans="1:13" x14ac:dyDescent="0.2">
      <c r="A555" s="1" t="s">
        <v>24</v>
      </c>
      <c r="B555" s="1" t="s">
        <v>59</v>
      </c>
      <c r="C555" s="5">
        <v>55.971200000000003</v>
      </c>
      <c r="D555" s="5">
        <v>91.694000000000003</v>
      </c>
      <c r="E555" s="6">
        <f t="shared" si="32"/>
        <v>0.63823537819450005</v>
      </c>
      <c r="F555" s="5">
        <v>3053.8127899999999</v>
      </c>
      <c r="G555" s="5">
        <v>4637.91075</v>
      </c>
      <c r="H555" s="6">
        <f t="shared" si="33"/>
        <v>0.51872792110481658</v>
      </c>
      <c r="I555" s="5">
        <v>2868.5011100000002</v>
      </c>
      <c r="J555" s="6">
        <f t="shared" si="34"/>
        <v>0.61684119062446507</v>
      </c>
      <c r="K555" s="5">
        <v>17042.37444</v>
      </c>
      <c r="L555" s="5">
        <v>17571.04998</v>
      </c>
      <c r="M555" s="6">
        <f t="shared" si="35"/>
        <v>3.1021237202672358E-2</v>
      </c>
    </row>
    <row r="556" spans="1:13" x14ac:dyDescent="0.2">
      <c r="A556" s="1" t="s">
        <v>25</v>
      </c>
      <c r="B556" s="1" t="s">
        <v>59</v>
      </c>
      <c r="C556" s="5">
        <v>8.9956099999999992</v>
      </c>
      <c r="D556" s="5">
        <v>31.547550000000001</v>
      </c>
      <c r="E556" s="6">
        <f t="shared" si="32"/>
        <v>2.506993967057265</v>
      </c>
      <c r="F556" s="5">
        <v>573.58605999999997</v>
      </c>
      <c r="G556" s="5">
        <v>1515.9475399999999</v>
      </c>
      <c r="H556" s="6">
        <f t="shared" si="33"/>
        <v>1.6429295370253594</v>
      </c>
      <c r="I556" s="5">
        <v>1476.2631899999999</v>
      </c>
      <c r="J556" s="6">
        <f t="shared" si="34"/>
        <v>2.688162264616234E-2</v>
      </c>
      <c r="K556" s="5">
        <v>6604.0144200000004</v>
      </c>
      <c r="L556" s="5">
        <v>8217.0507899999993</v>
      </c>
      <c r="M556" s="6">
        <f t="shared" si="35"/>
        <v>0.24425088550912011</v>
      </c>
    </row>
    <row r="557" spans="1:13" x14ac:dyDescent="0.2">
      <c r="A557" s="1" t="s">
        <v>26</v>
      </c>
      <c r="B557" s="1" t="s">
        <v>59</v>
      </c>
      <c r="C557" s="5">
        <v>36.062559999999998</v>
      </c>
      <c r="D557" s="5">
        <v>350.79343999999998</v>
      </c>
      <c r="E557" s="6">
        <f t="shared" si="32"/>
        <v>8.7273582352445302</v>
      </c>
      <c r="F557" s="5">
        <v>2472.84726</v>
      </c>
      <c r="G557" s="5">
        <v>3178.8924099999999</v>
      </c>
      <c r="H557" s="6">
        <f t="shared" si="33"/>
        <v>0.28551911046863432</v>
      </c>
      <c r="I557" s="5">
        <v>3101.6345000000001</v>
      </c>
      <c r="J557" s="6">
        <f t="shared" si="34"/>
        <v>2.490877310011852E-2</v>
      </c>
      <c r="K557" s="5">
        <v>16862.48386</v>
      </c>
      <c r="L557" s="5">
        <v>18038.747019999999</v>
      </c>
      <c r="M557" s="6">
        <f t="shared" si="35"/>
        <v>6.9756221548727293E-2</v>
      </c>
    </row>
    <row r="558" spans="1:13" x14ac:dyDescent="0.2">
      <c r="A558" s="1" t="s">
        <v>27</v>
      </c>
      <c r="B558" s="1" t="s">
        <v>59</v>
      </c>
      <c r="C558" s="5">
        <v>0</v>
      </c>
      <c r="D558" s="5">
        <v>0</v>
      </c>
      <c r="E558" s="6" t="str">
        <f t="shared" si="32"/>
        <v/>
      </c>
      <c r="F558" s="5">
        <v>30.198509999999999</v>
      </c>
      <c r="G558" s="5">
        <v>0</v>
      </c>
      <c r="H558" s="6">
        <f t="shared" si="33"/>
        <v>-1</v>
      </c>
      <c r="I558" s="5">
        <v>99.874830000000003</v>
      </c>
      <c r="J558" s="6">
        <f t="shared" si="34"/>
        <v>-1</v>
      </c>
      <c r="K558" s="5">
        <v>82.070760000000007</v>
      </c>
      <c r="L558" s="5">
        <v>122.92713000000001</v>
      </c>
      <c r="M558" s="6">
        <f t="shared" si="35"/>
        <v>0.49781883340668465</v>
      </c>
    </row>
    <row r="559" spans="1:13" x14ac:dyDescent="0.2">
      <c r="A559" s="1" t="s">
        <v>28</v>
      </c>
      <c r="B559" s="1" t="s">
        <v>59</v>
      </c>
      <c r="C559" s="5">
        <v>21.068850000000001</v>
      </c>
      <c r="D559" s="5">
        <v>13.58991</v>
      </c>
      <c r="E559" s="6">
        <f t="shared" si="32"/>
        <v>-0.35497618522131014</v>
      </c>
      <c r="F559" s="5">
        <v>1093.6399799999999</v>
      </c>
      <c r="G559" s="5">
        <v>842.43861000000004</v>
      </c>
      <c r="H559" s="6">
        <f t="shared" si="33"/>
        <v>-0.22969292874607594</v>
      </c>
      <c r="I559" s="5">
        <v>933.88430000000005</v>
      </c>
      <c r="J559" s="6">
        <f t="shared" si="34"/>
        <v>-9.7919720890478623E-2</v>
      </c>
      <c r="K559" s="5">
        <v>7151.7171200000003</v>
      </c>
      <c r="L559" s="5">
        <v>5175.0258700000004</v>
      </c>
      <c r="M559" s="6">
        <f t="shared" si="35"/>
        <v>-0.27639393684519775</v>
      </c>
    </row>
    <row r="560" spans="1:13" x14ac:dyDescent="0.2">
      <c r="A560" s="1" t="s">
        <v>29</v>
      </c>
      <c r="B560" s="1" t="s">
        <v>59</v>
      </c>
      <c r="C560" s="5">
        <v>5.9124999999999996</v>
      </c>
      <c r="D560" s="5">
        <v>390.12885999999997</v>
      </c>
      <c r="E560" s="6">
        <f t="shared" si="32"/>
        <v>64.983739534883725</v>
      </c>
      <c r="F560" s="5">
        <v>4344.7811899999997</v>
      </c>
      <c r="G560" s="5">
        <v>8033.9924300000002</v>
      </c>
      <c r="H560" s="6">
        <f t="shared" si="33"/>
        <v>0.84911324153472512</v>
      </c>
      <c r="I560" s="5">
        <v>5795.1791300000004</v>
      </c>
      <c r="J560" s="6">
        <f t="shared" si="34"/>
        <v>0.38632339911812186</v>
      </c>
      <c r="K560" s="5">
        <v>37642.491990000002</v>
      </c>
      <c r="L560" s="5">
        <v>39150.802519999997</v>
      </c>
      <c r="M560" s="6">
        <f t="shared" si="35"/>
        <v>4.0069359127463899E-2</v>
      </c>
    </row>
    <row r="561" spans="1:13" x14ac:dyDescent="0.2">
      <c r="A561" s="1" t="s">
        <v>30</v>
      </c>
      <c r="B561" s="1" t="s">
        <v>59</v>
      </c>
      <c r="C561" s="5">
        <v>0</v>
      </c>
      <c r="D561" s="5">
        <v>0</v>
      </c>
      <c r="E561" s="6" t="str">
        <f t="shared" ref="E561:E622" si="36">IF(C561=0,"",(D561/C561-1))</f>
        <v/>
      </c>
      <c r="F561" s="5">
        <v>0</v>
      </c>
      <c r="G561" s="5">
        <v>0</v>
      </c>
      <c r="H561" s="6" t="str">
        <f t="shared" ref="H561:H622" si="37">IF(F561=0,"",(G561/F561-1))</f>
        <v/>
      </c>
      <c r="I561" s="5">
        <v>0</v>
      </c>
      <c r="J561" s="6" t="str">
        <f t="shared" ref="J561:J622" si="38">IF(I561=0,"",(G561/I561-1))</f>
        <v/>
      </c>
      <c r="K561" s="5">
        <v>168.61223000000001</v>
      </c>
      <c r="L561" s="5">
        <v>84.084320000000005</v>
      </c>
      <c r="M561" s="6">
        <f t="shared" ref="M561:M622" si="39">IF(K561=0,"",(L561/K561-1))</f>
        <v>-0.50131541466476071</v>
      </c>
    </row>
    <row r="562" spans="1:13" x14ac:dyDescent="0.2">
      <c r="A562" s="1" t="s">
        <v>31</v>
      </c>
      <c r="B562" s="1" t="s">
        <v>59</v>
      </c>
      <c r="C562" s="5">
        <v>520.18583999999998</v>
      </c>
      <c r="D562" s="5">
        <v>985.91426999999999</v>
      </c>
      <c r="E562" s="6">
        <f t="shared" si="36"/>
        <v>0.89531162555289856</v>
      </c>
      <c r="F562" s="5">
        <v>18609.795699999999</v>
      </c>
      <c r="G562" s="5">
        <v>24754.68491</v>
      </c>
      <c r="H562" s="6">
        <f t="shared" si="37"/>
        <v>0.33019648947570124</v>
      </c>
      <c r="I562" s="5">
        <v>21650.51571</v>
      </c>
      <c r="J562" s="6">
        <f t="shared" si="38"/>
        <v>0.14337622445484</v>
      </c>
      <c r="K562" s="5">
        <v>112112.71246</v>
      </c>
      <c r="L562" s="5">
        <v>138478.94448999999</v>
      </c>
      <c r="M562" s="6">
        <f t="shared" si="39"/>
        <v>0.23517611385423431</v>
      </c>
    </row>
    <row r="563" spans="1:13" x14ac:dyDescent="0.2">
      <c r="A563" s="1" t="s">
        <v>32</v>
      </c>
      <c r="B563" s="1" t="s">
        <v>59</v>
      </c>
      <c r="C563" s="5">
        <v>0</v>
      </c>
      <c r="D563" s="5">
        <v>26.113350000000001</v>
      </c>
      <c r="E563" s="6" t="str">
        <f t="shared" si="36"/>
        <v/>
      </c>
      <c r="F563" s="5">
        <v>201.54745</v>
      </c>
      <c r="G563" s="5">
        <v>173.42574999999999</v>
      </c>
      <c r="H563" s="6">
        <f t="shared" si="37"/>
        <v>-0.1395289297879978</v>
      </c>
      <c r="I563" s="5">
        <v>173.25538</v>
      </c>
      <c r="J563" s="6">
        <f t="shared" si="38"/>
        <v>9.8334608714600868E-4</v>
      </c>
      <c r="K563" s="5">
        <v>1746.44002</v>
      </c>
      <c r="L563" s="5">
        <v>3206.06682</v>
      </c>
      <c r="M563" s="6">
        <f t="shared" si="39"/>
        <v>0.83577264794928374</v>
      </c>
    </row>
    <row r="564" spans="1:13" x14ac:dyDescent="0.2">
      <c r="A564" s="1" t="s">
        <v>33</v>
      </c>
      <c r="B564" s="1" t="s">
        <v>59</v>
      </c>
      <c r="C564" s="5">
        <v>0</v>
      </c>
      <c r="D564" s="5">
        <v>0</v>
      </c>
      <c r="E564" s="6" t="str">
        <f t="shared" si="36"/>
        <v/>
      </c>
      <c r="F564" s="5">
        <v>0</v>
      </c>
      <c r="G564" s="5">
        <v>3.0729000000000002</v>
      </c>
      <c r="H564" s="6" t="str">
        <f t="shared" si="37"/>
        <v/>
      </c>
      <c r="I564" s="5">
        <v>3.2860999999999998</v>
      </c>
      <c r="J564" s="6">
        <f t="shared" si="38"/>
        <v>-6.4879340251361661E-2</v>
      </c>
      <c r="K564" s="5">
        <v>34.549999999999997</v>
      </c>
      <c r="L564" s="5">
        <v>12.195959999999999</v>
      </c>
      <c r="M564" s="6">
        <f t="shared" si="39"/>
        <v>-0.64700549927641093</v>
      </c>
    </row>
    <row r="565" spans="1:13" x14ac:dyDescent="0.2">
      <c r="A565" s="2" t="s">
        <v>34</v>
      </c>
      <c r="B565" s="2" t="s">
        <v>59</v>
      </c>
      <c r="C565" s="7">
        <v>6420.4701100000002</v>
      </c>
      <c r="D565" s="7">
        <v>15455.11053</v>
      </c>
      <c r="E565" s="8">
        <f t="shared" si="36"/>
        <v>1.4071618222983986</v>
      </c>
      <c r="F565" s="7">
        <v>219193.68799000001</v>
      </c>
      <c r="G565" s="7">
        <v>243560.84236000001</v>
      </c>
      <c r="H565" s="8">
        <f t="shared" si="37"/>
        <v>0.11116722654491618</v>
      </c>
      <c r="I565" s="7">
        <v>228762.95989</v>
      </c>
      <c r="J565" s="8">
        <f t="shared" si="38"/>
        <v>6.4686531758093802E-2</v>
      </c>
      <c r="K565" s="7">
        <v>1327186.1571500001</v>
      </c>
      <c r="L565" s="7">
        <v>1345730.07182</v>
      </c>
      <c r="M565" s="8">
        <f t="shared" si="39"/>
        <v>1.3972353893308531E-2</v>
      </c>
    </row>
    <row r="566" spans="1:13" x14ac:dyDescent="0.2">
      <c r="A566" s="1" t="s">
        <v>8</v>
      </c>
      <c r="B566" s="1" t="s">
        <v>60</v>
      </c>
      <c r="C566" s="5">
        <v>0</v>
      </c>
      <c r="D566" s="5">
        <v>0</v>
      </c>
      <c r="E566" s="6" t="str">
        <f t="shared" si="36"/>
        <v/>
      </c>
      <c r="F566" s="5">
        <v>352.26922000000002</v>
      </c>
      <c r="G566" s="5">
        <v>178.38150999999999</v>
      </c>
      <c r="H566" s="6">
        <f t="shared" si="37"/>
        <v>-0.49362163972202855</v>
      </c>
      <c r="I566" s="5">
        <v>35.5944</v>
      </c>
      <c r="J566" s="6">
        <f t="shared" si="38"/>
        <v>4.011504899647135</v>
      </c>
      <c r="K566" s="5">
        <v>1318.89427</v>
      </c>
      <c r="L566" s="5">
        <v>588.09342000000004</v>
      </c>
      <c r="M566" s="6">
        <f t="shared" si="39"/>
        <v>-0.55410116384841068</v>
      </c>
    </row>
    <row r="567" spans="1:13" x14ac:dyDescent="0.2">
      <c r="A567" s="1" t="s">
        <v>10</v>
      </c>
      <c r="B567" s="1" t="s">
        <v>60</v>
      </c>
      <c r="C567" s="5">
        <v>26.75817</v>
      </c>
      <c r="D567" s="5">
        <v>0</v>
      </c>
      <c r="E567" s="6">
        <f t="shared" si="36"/>
        <v>-1</v>
      </c>
      <c r="F567" s="5">
        <v>203.37232</v>
      </c>
      <c r="G567" s="5">
        <v>191.77463</v>
      </c>
      <c r="H567" s="6">
        <f t="shared" si="37"/>
        <v>-5.7026885467992838E-2</v>
      </c>
      <c r="I567" s="5">
        <v>198.85375999999999</v>
      </c>
      <c r="J567" s="6">
        <f t="shared" si="38"/>
        <v>-3.5599678879594698E-2</v>
      </c>
      <c r="K567" s="5">
        <v>2338.5092100000002</v>
      </c>
      <c r="L567" s="5">
        <v>1078.66149</v>
      </c>
      <c r="M567" s="6">
        <f t="shared" si="39"/>
        <v>-0.53873968706755715</v>
      </c>
    </row>
    <row r="568" spans="1:13" x14ac:dyDescent="0.2">
      <c r="A568" s="1" t="s">
        <v>11</v>
      </c>
      <c r="B568" s="1" t="s">
        <v>60</v>
      </c>
      <c r="C568" s="5">
        <v>43.258139999999997</v>
      </c>
      <c r="D568" s="5">
        <v>83.714910000000003</v>
      </c>
      <c r="E568" s="6">
        <f t="shared" si="36"/>
        <v>0.93524062754431903</v>
      </c>
      <c r="F568" s="5">
        <v>1557.7009700000001</v>
      </c>
      <c r="G568" s="5">
        <v>1342.1360999999999</v>
      </c>
      <c r="H568" s="6">
        <f t="shared" si="37"/>
        <v>-0.13838655438469694</v>
      </c>
      <c r="I568" s="5">
        <v>522.63252</v>
      </c>
      <c r="J568" s="6">
        <f t="shared" si="38"/>
        <v>1.5680302098308001</v>
      </c>
      <c r="K568" s="5">
        <v>4007.2996800000001</v>
      </c>
      <c r="L568" s="5">
        <v>5053.6821399999999</v>
      </c>
      <c r="M568" s="6">
        <f t="shared" si="39"/>
        <v>0.26111909354380991</v>
      </c>
    </row>
    <row r="569" spans="1:13" x14ac:dyDescent="0.2">
      <c r="A569" s="1" t="s">
        <v>12</v>
      </c>
      <c r="B569" s="1" t="s">
        <v>60</v>
      </c>
      <c r="C569" s="5">
        <v>0</v>
      </c>
      <c r="D569" s="5">
        <v>0</v>
      </c>
      <c r="E569" s="6" t="str">
        <f t="shared" si="36"/>
        <v/>
      </c>
      <c r="F569" s="5">
        <v>0</v>
      </c>
      <c r="G569" s="5">
        <v>218.42592999999999</v>
      </c>
      <c r="H569" s="6" t="str">
        <f t="shared" si="37"/>
        <v/>
      </c>
      <c r="I569" s="5">
        <v>93.215999999999994</v>
      </c>
      <c r="J569" s="6">
        <f t="shared" si="38"/>
        <v>1.3432235882251975</v>
      </c>
      <c r="K569" s="5">
        <v>25.24579</v>
      </c>
      <c r="L569" s="5">
        <v>346.28183999999999</v>
      </c>
      <c r="M569" s="6">
        <f t="shared" si="39"/>
        <v>12.716419252477344</v>
      </c>
    </row>
    <row r="570" spans="1:13" x14ac:dyDescent="0.2">
      <c r="A570" s="1" t="s">
        <v>13</v>
      </c>
      <c r="B570" s="1" t="s">
        <v>60</v>
      </c>
      <c r="C570" s="5">
        <v>0</v>
      </c>
      <c r="D570" s="5">
        <v>0</v>
      </c>
      <c r="E570" s="6" t="str">
        <f t="shared" si="36"/>
        <v/>
      </c>
      <c r="F570" s="5">
        <v>13.67497</v>
      </c>
      <c r="G570" s="5">
        <v>1.89</v>
      </c>
      <c r="H570" s="6">
        <f t="shared" si="37"/>
        <v>-0.86179128729350052</v>
      </c>
      <c r="I570" s="5">
        <v>0</v>
      </c>
      <c r="J570" s="6" t="str">
        <f t="shared" si="38"/>
        <v/>
      </c>
      <c r="K570" s="5">
        <v>170.98802000000001</v>
      </c>
      <c r="L570" s="5">
        <v>6.96</v>
      </c>
      <c r="M570" s="6">
        <f t="shared" si="39"/>
        <v>-0.95929539391122254</v>
      </c>
    </row>
    <row r="571" spans="1:13" x14ac:dyDescent="0.2">
      <c r="A571" s="1" t="s">
        <v>14</v>
      </c>
      <c r="B571" s="1" t="s">
        <v>60</v>
      </c>
      <c r="C571" s="5">
        <v>0</v>
      </c>
      <c r="D571" s="5">
        <v>0</v>
      </c>
      <c r="E571" s="6" t="str">
        <f t="shared" si="36"/>
        <v/>
      </c>
      <c r="F571" s="5">
        <v>1439.49162</v>
      </c>
      <c r="G571" s="5">
        <v>598.68812000000003</v>
      </c>
      <c r="H571" s="6">
        <f t="shared" si="37"/>
        <v>-0.58409753021000566</v>
      </c>
      <c r="I571" s="5">
        <v>1183.7724599999999</v>
      </c>
      <c r="J571" s="6">
        <f t="shared" si="38"/>
        <v>-0.49425405622293317</v>
      </c>
      <c r="K571" s="5">
        <v>6947.3145299999996</v>
      </c>
      <c r="L571" s="5">
        <v>4479.0394500000002</v>
      </c>
      <c r="M571" s="6">
        <f t="shared" si="39"/>
        <v>-0.35528477505105838</v>
      </c>
    </row>
    <row r="572" spans="1:13" x14ac:dyDescent="0.2">
      <c r="A572" s="1" t="s">
        <v>16</v>
      </c>
      <c r="B572" s="1" t="s">
        <v>60</v>
      </c>
      <c r="C572" s="5">
        <v>0</v>
      </c>
      <c r="D572" s="5">
        <v>0</v>
      </c>
      <c r="E572" s="6" t="str">
        <f t="shared" si="36"/>
        <v/>
      </c>
      <c r="F572" s="5">
        <v>0</v>
      </c>
      <c r="G572" s="5">
        <v>0</v>
      </c>
      <c r="H572" s="6" t="str">
        <f t="shared" si="37"/>
        <v/>
      </c>
      <c r="I572" s="5">
        <v>0</v>
      </c>
      <c r="J572" s="6" t="str">
        <f t="shared" si="38"/>
        <v/>
      </c>
      <c r="K572" s="5">
        <v>0</v>
      </c>
      <c r="L572" s="5">
        <v>0</v>
      </c>
      <c r="M572" s="6" t="str">
        <f t="shared" si="39"/>
        <v/>
      </c>
    </row>
    <row r="573" spans="1:13" x14ac:dyDescent="0.2">
      <c r="A573" s="1" t="s">
        <v>17</v>
      </c>
      <c r="B573" s="1" t="s">
        <v>60</v>
      </c>
      <c r="C573" s="5">
        <v>0</v>
      </c>
      <c r="D573" s="5">
        <v>0</v>
      </c>
      <c r="E573" s="6" t="str">
        <f t="shared" si="36"/>
        <v/>
      </c>
      <c r="F573" s="5">
        <v>20.711300000000001</v>
      </c>
      <c r="G573" s="5">
        <v>1.41662</v>
      </c>
      <c r="H573" s="6">
        <f t="shared" si="37"/>
        <v>-0.93160158947048233</v>
      </c>
      <c r="I573" s="5">
        <v>0</v>
      </c>
      <c r="J573" s="6" t="str">
        <f t="shared" si="38"/>
        <v/>
      </c>
      <c r="K573" s="5">
        <v>67.659710000000004</v>
      </c>
      <c r="L573" s="5">
        <v>24.51662</v>
      </c>
      <c r="M573" s="6">
        <f t="shared" si="39"/>
        <v>-0.63764816609471131</v>
      </c>
    </row>
    <row r="574" spans="1:13" x14ac:dyDescent="0.2">
      <c r="A574" s="1" t="s">
        <v>18</v>
      </c>
      <c r="B574" s="1" t="s">
        <v>60</v>
      </c>
      <c r="C574" s="5">
        <v>0</v>
      </c>
      <c r="D574" s="5">
        <v>0</v>
      </c>
      <c r="E574" s="6" t="str">
        <f t="shared" si="36"/>
        <v/>
      </c>
      <c r="F574" s="5">
        <v>46.756709999999998</v>
      </c>
      <c r="G574" s="5">
        <v>716.50342000000001</v>
      </c>
      <c r="H574" s="6">
        <f t="shared" si="37"/>
        <v>14.324076907891937</v>
      </c>
      <c r="I574" s="5">
        <v>359.53057999999999</v>
      </c>
      <c r="J574" s="6">
        <f t="shared" si="38"/>
        <v>0.99288589026279772</v>
      </c>
      <c r="K574" s="5">
        <v>386.56898000000001</v>
      </c>
      <c r="L574" s="5">
        <v>2458.33338</v>
      </c>
      <c r="M574" s="6">
        <f t="shared" si="39"/>
        <v>5.3593653582861203</v>
      </c>
    </row>
    <row r="575" spans="1:13" x14ac:dyDescent="0.2">
      <c r="A575" s="1" t="s">
        <v>19</v>
      </c>
      <c r="B575" s="1" t="s">
        <v>60</v>
      </c>
      <c r="C575" s="5">
        <v>44.452800000000003</v>
      </c>
      <c r="D575" s="5">
        <v>387.50232999999997</v>
      </c>
      <c r="E575" s="6">
        <f t="shared" si="36"/>
        <v>7.7171635982435287</v>
      </c>
      <c r="F575" s="5">
        <v>3538.31306</v>
      </c>
      <c r="G575" s="5">
        <v>3306.86121</v>
      </c>
      <c r="H575" s="6">
        <f t="shared" si="37"/>
        <v>-6.5413050251692528E-2</v>
      </c>
      <c r="I575" s="5">
        <v>3604.3271599999998</v>
      </c>
      <c r="J575" s="6">
        <f t="shared" si="38"/>
        <v>-8.2530230135934635E-2</v>
      </c>
      <c r="K575" s="5">
        <v>21154.3164</v>
      </c>
      <c r="L575" s="5">
        <v>25231.351589999998</v>
      </c>
      <c r="M575" s="6">
        <f t="shared" si="39"/>
        <v>0.1927282883033743</v>
      </c>
    </row>
    <row r="576" spans="1:13" x14ac:dyDescent="0.2">
      <c r="A576" s="1" t="s">
        <v>20</v>
      </c>
      <c r="B576" s="1" t="s">
        <v>60</v>
      </c>
      <c r="C576" s="5">
        <v>0</v>
      </c>
      <c r="D576" s="5">
        <v>0</v>
      </c>
      <c r="E576" s="6" t="str">
        <f t="shared" si="36"/>
        <v/>
      </c>
      <c r="F576" s="5">
        <v>178.36385000000001</v>
      </c>
      <c r="G576" s="5">
        <v>267.11331000000001</v>
      </c>
      <c r="H576" s="6">
        <f t="shared" si="37"/>
        <v>0.49757537752184655</v>
      </c>
      <c r="I576" s="5">
        <v>134.78607</v>
      </c>
      <c r="J576" s="6">
        <f t="shared" si="38"/>
        <v>0.98175753622017492</v>
      </c>
      <c r="K576" s="5">
        <v>1420.1586400000001</v>
      </c>
      <c r="L576" s="5">
        <v>2186.2943399999999</v>
      </c>
      <c r="M576" s="6">
        <f t="shared" si="39"/>
        <v>0.53947191420811946</v>
      </c>
    </row>
    <row r="577" spans="1:13" x14ac:dyDescent="0.2">
      <c r="A577" s="1" t="s">
        <v>21</v>
      </c>
      <c r="B577" s="1" t="s">
        <v>60</v>
      </c>
      <c r="C577" s="5">
        <v>14.83079</v>
      </c>
      <c r="D577" s="5">
        <v>57.742370000000001</v>
      </c>
      <c r="E577" s="6">
        <f t="shared" si="36"/>
        <v>2.8934116119235727</v>
      </c>
      <c r="F577" s="5">
        <v>1491.66156</v>
      </c>
      <c r="G577" s="5">
        <v>814.12696000000005</v>
      </c>
      <c r="H577" s="6">
        <f t="shared" si="37"/>
        <v>-0.45421469465231779</v>
      </c>
      <c r="I577" s="5">
        <v>684.12464</v>
      </c>
      <c r="J577" s="6">
        <f t="shared" si="38"/>
        <v>0.19002724415831596</v>
      </c>
      <c r="K577" s="5">
        <v>6385.3909100000001</v>
      </c>
      <c r="L577" s="5">
        <v>5419.0168599999997</v>
      </c>
      <c r="M577" s="6">
        <f t="shared" si="39"/>
        <v>-0.15134140785125405</v>
      </c>
    </row>
    <row r="578" spans="1:13" x14ac:dyDescent="0.2">
      <c r="A578" s="1" t="s">
        <v>22</v>
      </c>
      <c r="B578" s="1" t="s">
        <v>60</v>
      </c>
      <c r="C578" s="5">
        <v>16.684799999999999</v>
      </c>
      <c r="D578" s="5">
        <v>0</v>
      </c>
      <c r="E578" s="6">
        <f t="shared" si="36"/>
        <v>-1</v>
      </c>
      <c r="F578" s="5">
        <v>22.934799999999999</v>
      </c>
      <c r="G578" s="5">
        <v>0</v>
      </c>
      <c r="H578" s="6">
        <f t="shared" si="37"/>
        <v>-1</v>
      </c>
      <c r="I578" s="5">
        <v>0</v>
      </c>
      <c r="J578" s="6" t="str">
        <f t="shared" si="38"/>
        <v/>
      </c>
      <c r="K578" s="5">
        <v>22.934799999999999</v>
      </c>
      <c r="L578" s="5">
        <v>25</v>
      </c>
      <c r="M578" s="6">
        <f t="shared" si="39"/>
        <v>9.0046566789333315E-2</v>
      </c>
    </row>
    <row r="579" spans="1:13" x14ac:dyDescent="0.2">
      <c r="A579" s="1" t="s">
        <v>23</v>
      </c>
      <c r="B579" s="1" t="s">
        <v>60</v>
      </c>
      <c r="C579" s="5">
        <v>263.95206000000002</v>
      </c>
      <c r="D579" s="5">
        <v>394.90424999999999</v>
      </c>
      <c r="E579" s="6">
        <f t="shared" si="36"/>
        <v>0.49612111381134882</v>
      </c>
      <c r="F579" s="5">
        <v>12167.591850000001</v>
      </c>
      <c r="G579" s="5">
        <v>3282.0078699999999</v>
      </c>
      <c r="H579" s="6">
        <f t="shared" si="37"/>
        <v>-0.73026643969817251</v>
      </c>
      <c r="I579" s="5">
        <v>7098.4371600000004</v>
      </c>
      <c r="J579" s="6">
        <f t="shared" si="38"/>
        <v>-0.53764359731262312</v>
      </c>
      <c r="K579" s="5">
        <v>36523.409050000002</v>
      </c>
      <c r="L579" s="5">
        <v>29427.80774</v>
      </c>
      <c r="M579" s="6">
        <f t="shared" si="39"/>
        <v>-0.19427543853549456</v>
      </c>
    </row>
    <row r="580" spans="1:13" x14ac:dyDescent="0.2">
      <c r="A580" s="1" t="s">
        <v>24</v>
      </c>
      <c r="B580" s="1" t="s">
        <v>60</v>
      </c>
      <c r="C580" s="5">
        <v>0</v>
      </c>
      <c r="D580" s="5">
        <v>0</v>
      </c>
      <c r="E580" s="6" t="str">
        <f t="shared" si="36"/>
        <v/>
      </c>
      <c r="F580" s="5">
        <v>75.048640000000006</v>
      </c>
      <c r="G580" s="5">
        <v>157.5273</v>
      </c>
      <c r="H580" s="6">
        <f t="shared" si="37"/>
        <v>1.0990027267649354</v>
      </c>
      <c r="I580" s="5">
        <v>30.08982</v>
      </c>
      <c r="J580" s="6">
        <f t="shared" si="38"/>
        <v>4.2352357043013216</v>
      </c>
      <c r="K580" s="5">
        <v>523.70636000000002</v>
      </c>
      <c r="L580" s="5">
        <v>223.70699999999999</v>
      </c>
      <c r="M580" s="6">
        <f t="shared" si="39"/>
        <v>-0.57283887100397257</v>
      </c>
    </row>
    <row r="581" spans="1:13" x14ac:dyDescent="0.2">
      <c r="A581" s="1" t="s">
        <v>25</v>
      </c>
      <c r="B581" s="1" t="s">
        <v>60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0</v>
      </c>
      <c r="L581" s="5">
        <v>0</v>
      </c>
      <c r="M581" s="6" t="str">
        <f t="shared" si="39"/>
        <v/>
      </c>
    </row>
    <row r="582" spans="1:13" x14ac:dyDescent="0.2">
      <c r="A582" s="1" t="s">
        <v>26</v>
      </c>
      <c r="B582" s="1" t="s">
        <v>60</v>
      </c>
      <c r="C582" s="5">
        <v>138.54595</v>
      </c>
      <c r="D582" s="5">
        <v>19.3675</v>
      </c>
      <c r="E582" s="6">
        <f t="shared" si="36"/>
        <v>-0.86020883324268949</v>
      </c>
      <c r="F582" s="5">
        <v>745.26525000000004</v>
      </c>
      <c r="G582" s="5">
        <v>235.08304000000001</v>
      </c>
      <c r="H582" s="6">
        <f t="shared" si="37"/>
        <v>-0.68456460300543998</v>
      </c>
      <c r="I582" s="5">
        <v>445.35681</v>
      </c>
      <c r="J582" s="6">
        <f t="shared" si="38"/>
        <v>-0.47214674903028875</v>
      </c>
      <c r="K582" s="5">
        <v>3637.22748</v>
      </c>
      <c r="L582" s="5">
        <v>1624.5849900000001</v>
      </c>
      <c r="M582" s="6">
        <f t="shared" si="39"/>
        <v>-0.55334523371631406</v>
      </c>
    </row>
    <row r="583" spans="1:13" x14ac:dyDescent="0.2">
      <c r="A583" s="1" t="s">
        <v>28</v>
      </c>
      <c r="B583" s="1" t="s">
        <v>60</v>
      </c>
      <c r="C583" s="5">
        <v>0</v>
      </c>
      <c r="D583" s="5">
        <v>0</v>
      </c>
      <c r="E583" s="6" t="str">
        <f t="shared" si="36"/>
        <v/>
      </c>
      <c r="F583" s="5">
        <v>225.01949999999999</v>
      </c>
      <c r="G583" s="5">
        <v>112.03061</v>
      </c>
      <c r="H583" s="6">
        <f t="shared" si="37"/>
        <v>-0.50212932656947507</v>
      </c>
      <c r="I583" s="5">
        <v>0</v>
      </c>
      <c r="J583" s="6" t="str">
        <f t="shared" si="38"/>
        <v/>
      </c>
      <c r="K583" s="5">
        <v>1515.8765900000001</v>
      </c>
      <c r="L583" s="5">
        <v>259.33060999999998</v>
      </c>
      <c r="M583" s="6">
        <f t="shared" si="39"/>
        <v>-0.8289236658770488</v>
      </c>
    </row>
    <row r="584" spans="1:13" x14ac:dyDescent="0.2">
      <c r="A584" s="1" t="s">
        <v>29</v>
      </c>
      <c r="B584" s="1" t="s">
        <v>60</v>
      </c>
      <c r="C584" s="5">
        <v>50.757399999999997</v>
      </c>
      <c r="D584" s="5">
        <v>0</v>
      </c>
      <c r="E584" s="6">
        <f t="shared" si="36"/>
        <v>-1</v>
      </c>
      <c r="F584" s="5">
        <v>201.93218999999999</v>
      </c>
      <c r="G584" s="5">
        <v>187.4828</v>
      </c>
      <c r="H584" s="6">
        <f t="shared" si="37"/>
        <v>-7.1555654400618285E-2</v>
      </c>
      <c r="I584" s="5">
        <v>221.82539</v>
      </c>
      <c r="J584" s="6">
        <f t="shared" si="38"/>
        <v>-0.15481812068492251</v>
      </c>
      <c r="K584" s="5">
        <v>1210.0716600000001</v>
      </c>
      <c r="L584" s="5">
        <v>1044.02133</v>
      </c>
      <c r="M584" s="6">
        <f t="shared" si="39"/>
        <v>-0.13722355087631755</v>
      </c>
    </row>
    <row r="585" spans="1:13" x14ac:dyDescent="0.2">
      <c r="A585" s="1" t="s">
        <v>30</v>
      </c>
      <c r="B585" s="1" t="s">
        <v>60</v>
      </c>
      <c r="C585" s="5">
        <v>0</v>
      </c>
      <c r="D585" s="5">
        <v>0</v>
      </c>
      <c r="E585" s="6" t="str">
        <f t="shared" si="36"/>
        <v/>
      </c>
      <c r="F585" s="5">
        <v>0</v>
      </c>
      <c r="G585" s="5">
        <v>0</v>
      </c>
      <c r="H585" s="6" t="str">
        <f t="shared" si="37"/>
        <v/>
      </c>
      <c r="I585" s="5">
        <v>0</v>
      </c>
      <c r="J585" s="6" t="str">
        <f t="shared" si="38"/>
        <v/>
      </c>
      <c r="K585" s="5">
        <v>0</v>
      </c>
      <c r="L585" s="5">
        <v>0</v>
      </c>
      <c r="M585" s="6" t="str">
        <f t="shared" si="39"/>
        <v/>
      </c>
    </row>
    <row r="586" spans="1:13" x14ac:dyDescent="0.2">
      <c r="A586" s="1" t="s">
        <v>31</v>
      </c>
      <c r="B586" s="1" t="s">
        <v>60</v>
      </c>
      <c r="C586" s="5">
        <v>0</v>
      </c>
      <c r="D586" s="5">
        <v>0</v>
      </c>
      <c r="E586" s="6" t="str">
        <f t="shared" si="36"/>
        <v/>
      </c>
      <c r="F586" s="5">
        <v>65.474999999999994</v>
      </c>
      <c r="G586" s="5">
        <v>327.70972</v>
      </c>
      <c r="H586" s="6">
        <f t="shared" si="37"/>
        <v>4.0051121802214587</v>
      </c>
      <c r="I586" s="5">
        <v>88.69811</v>
      </c>
      <c r="J586" s="6">
        <f t="shared" si="38"/>
        <v>2.694664068941266</v>
      </c>
      <c r="K586" s="5">
        <v>1604.93427</v>
      </c>
      <c r="L586" s="5">
        <v>1183.75252</v>
      </c>
      <c r="M586" s="6">
        <f t="shared" si="39"/>
        <v>-0.26242928316310421</v>
      </c>
    </row>
    <row r="587" spans="1:13" x14ac:dyDescent="0.2">
      <c r="A587" s="1" t="s">
        <v>32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107.94241</v>
      </c>
      <c r="L587" s="5">
        <v>199.90600000000001</v>
      </c>
      <c r="M587" s="6">
        <f t="shared" si="39"/>
        <v>0.85196902681717046</v>
      </c>
    </row>
    <row r="588" spans="1:13" x14ac:dyDescent="0.2">
      <c r="A588" s="1" t="s">
        <v>33</v>
      </c>
      <c r="B588" s="1" t="s">
        <v>60</v>
      </c>
      <c r="C588" s="5">
        <v>0</v>
      </c>
      <c r="D588" s="5">
        <v>0</v>
      </c>
      <c r="E588" s="6" t="str">
        <f t="shared" si="36"/>
        <v/>
      </c>
      <c r="F588" s="5">
        <v>68.34</v>
      </c>
      <c r="G588" s="5">
        <v>76.600880000000004</v>
      </c>
      <c r="H588" s="6">
        <f t="shared" si="37"/>
        <v>0.12087913374304948</v>
      </c>
      <c r="I588" s="5">
        <v>60.813830000000003</v>
      </c>
      <c r="J588" s="6">
        <f t="shared" si="38"/>
        <v>0.25959637799493973</v>
      </c>
      <c r="K588" s="5">
        <v>611.00153999999998</v>
      </c>
      <c r="L588" s="5">
        <v>595.71568000000002</v>
      </c>
      <c r="M588" s="6">
        <f t="shared" si="39"/>
        <v>-2.5017711084656113E-2</v>
      </c>
    </row>
    <row r="589" spans="1:13" x14ac:dyDescent="0.2">
      <c r="A589" s="2" t="s">
        <v>34</v>
      </c>
      <c r="B589" s="2" t="s">
        <v>60</v>
      </c>
      <c r="C589" s="7">
        <v>599.24010999999996</v>
      </c>
      <c r="D589" s="7">
        <v>943.23136</v>
      </c>
      <c r="E589" s="8">
        <f t="shared" si="36"/>
        <v>0.57404576939951513</v>
      </c>
      <c r="F589" s="7">
        <v>22413.92281</v>
      </c>
      <c r="G589" s="7">
        <v>12015.760029999999</v>
      </c>
      <c r="H589" s="8">
        <f t="shared" si="37"/>
        <v>-0.46391534708778626</v>
      </c>
      <c r="I589" s="7">
        <v>14762.058709999999</v>
      </c>
      <c r="J589" s="8">
        <f t="shared" si="38"/>
        <v>-0.18603764786138022</v>
      </c>
      <c r="K589" s="7">
        <v>89979.450299999997</v>
      </c>
      <c r="L589" s="7">
        <v>81456.057000000001</v>
      </c>
      <c r="M589" s="8">
        <f t="shared" si="39"/>
        <v>-9.4725998787303034E-2</v>
      </c>
    </row>
    <row r="590" spans="1:13" x14ac:dyDescent="0.2">
      <c r="A590" s="1" t="s">
        <v>8</v>
      </c>
      <c r="B590" s="1" t="s">
        <v>61</v>
      </c>
      <c r="C590" s="5">
        <v>19.39696</v>
      </c>
      <c r="D590" s="5">
        <v>19.761500000000002</v>
      </c>
      <c r="E590" s="6">
        <f t="shared" si="36"/>
        <v>1.8793666636421458E-2</v>
      </c>
      <c r="F590" s="5">
        <v>669.23697000000004</v>
      </c>
      <c r="G590" s="5">
        <v>526.03210000000001</v>
      </c>
      <c r="H590" s="6">
        <f t="shared" si="37"/>
        <v>-0.21398230584900291</v>
      </c>
      <c r="I590" s="5">
        <v>377.10185999999999</v>
      </c>
      <c r="J590" s="6">
        <f t="shared" si="38"/>
        <v>0.39493371896919327</v>
      </c>
      <c r="K590" s="5">
        <v>2775.78314</v>
      </c>
      <c r="L590" s="5">
        <v>3262.05854</v>
      </c>
      <c r="M590" s="6">
        <f t="shared" si="39"/>
        <v>0.17518493897905874</v>
      </c>
    </row>
    <row r="591" spans="1:13" x14ac:dyDescent="0.2">
      <c r="A591" s="1" t="s">
        <v>10</v>
      </c>
      <c r="B591" s="1" t="s">
        <v>61</v>
      </c>
      <c r="C591" s="5">
        <v>0</v>
      </c>
      <c r="D591" s="5">
        <v>98.622709999999998</v>
      </c>
      <c r="E591" s="6" t="str">
        <f t="shared" si="36"/>
        <v/>
      </c>
      <c r="F591" s="5">
        <v>3.5000000000000003E-2</v>
      </c>
      <c r="G591" s="5">
        <v>102.00270999999999</v>
      </c>
      <c r="H591" s="6">
        <f t="shared" si="37"/>
        <v>2913.3631428571425</v>
      </c>
      <c r="I591" s="5">
        <v>11.587949999999999</v>
      </c>
      <c r="J591" s="6">
        <f t="shared" si="38"/>
        <v>7.8024810255480901</v>
      </c>
      <c r="K591" s="5">
        <v>82.222399999999993</v>
      </c>
      <c r="L591" s="5">
        <v>241.87705</v>
      </c>
      <c r="M591" s="6">
        <f t="shared" si="39"/>
        <v>1.9417415448831465</v>
      </c>
    </row>
    <row r="592" spans="1:13" x14ac:dyDescent="0.2">
      <c r="A592" s="1" t="s">
        <v>11</v>
      </c>
      <c r="B592" s="1" t="s">
        <v>61</v>
      </c>
      <c r="C592" s="5">
        <v>0</v>
      </c>
      <c r="D592" s="5">
        <v>10.18238</v>
      </c>
      <c r="E592" s="6" t="str">
        <f t="shared" si="36"/>
        <v/>
      </c>
      <c r="F592" s="5">
        <v>182.96024</v>
      </c>
      <c r="G592" s="5">
        <v>896.85873000000004</v>
      </c>
      <c r="H592" s="6">
        <f t="shared" si="37"/>
        <v>3.9019324089211951</v>
      </c>
      <c r="I592" s="5">
        <v>363.19612000000001</v>
      </c>
      <c r="J592" s="6">
        <f t="shared" si="38"/>
        <v>1.4693510767681111</v>
      </c>
      <c r="K592" s="5">
        <v>2704.26557</v>
      </c>
      <c r="L592" s="5">
        <v>3480.5704799999999</v>
      </c>
      <c r="M592" s="6">
        <f t="shared" si="39"/>
        <v>0.28706681718393501</v>
      </c>
    </row>
    <row r="593" spans="1:13" x14ac:dyDescent="0.2">
      <c r="A593" s="1" t="s">
        <v>12</v>
      </c>
      <c r="B593" s="1" t="s">
        <v>61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9.6059800000000006</v>
      </c>
      <c r="L593" s="5">
        <v>9.1629400000000008</v>
      </c>
      <c r="M593" s="6">
        <f t="shared" si="39"/>
        <v>-4.6121270292047267E-2</v>
      </c>
    </row>
    <row r="594" spans="1:13" x14ac:dyDescent="0.2">
      <c r="A594" s="1" t="s">
        <v>13</v>
      </c>
      <c r="B594" s="1" t="s">
        <v>61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0.32250000000000001</v>
      </c>
      <c r="H594" s="6" t="str">
        <f t="shared" si="37"/>
        <v/>
      </c>
      <c r="I594" s="5">
        <v>9.9000000000000005E-2</v>
      </c>
      <c r="J594" s="6">
        <f t="shared" si="38"/>
        <v>2.2575757575757573</v>
      </c>
      <c r="K594" s="5">
        <v>0</v>
      </c>
      <c r="L594" s="5">
        <v>0.42149999999999999</v>
      </c>
      <c r="M594" s="6" t="str">
        <f t="shared" si="39"/>
        <v/>
      </c>
    </row>
    <row r="595" spans="1:13" x14ac:dyDescent="0.2">
      <c r="A595" s="1" t="s">
        <v>14</v>
      </c>
      <c r="B595" s="1" t="s">
        <v>61</v>
      </c>
      <c r="C595" s="5">
        <v>0</v>
      </c>
      <c r="D595" s="5">
        <v>8.7947600000000001</v>
      </c>
      <c r="E595" s="6" t="str">
        <f t="shared" si="36"/>
        <v/>
      </c>
      <c r="F595" s="5">
        <v>26.863009999999999</v>
      </c>
      <c r="G595" s="5">
        <v>87.262469999999993</v>
      </c>
      <c r="H595" s="6">
        <f t="shared" si="37"/>
        <v>2.2484248786714516</v>
      </c>
      <c r="I595" s="5">
        <v>109.99265</v>
      </c>
      <c r="J595" s="6">
        <f t="shared" si="38"/>
        <v>-0.20665180809808659</v>
      </c>
      <c r="K595" s="5">
        <v>861.61937</v>
      </c>
      <c r="L595" s="5">
        <v>1229.5398</v>
      </c>
      <c r="M595" s="6">
        <f t="shared" si="39"/>
        <v>0.42701039787441175</v>
      </c>
    </row>
    <row r="596" spans="1:13" x14ac:dyDescent="0.2">
      <c r="A596" s="1" t="s">
        <v>15</v>
      </c>
      <c r="B596" s="1" t="s">
        <v>61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0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0</v>
      </c>
      <c r="L596" s="5">
        <v>4.7969999999999999E-2</v>
      </c>
      <c r="M596" s="6" t="str">
        <f t="shared" si="39"/>
        <v/>
      </c>
    </row>
    <row r="597" spans="1:13" x14ac:dyDescent="0.2">
      <c r="A597" s="1" t="s">
        <v>16</v>
      </c>
      <c r="B597" s="1" t="s">
        <v>61</v>
      </c>
      <c r="C597" s="5">
        <v>0</v>
      </c>
      <c r="D597" s="5">
        <v>0</v>
      </c>
      <c r="E597" s="6" t="str">
        <f t="shared" si="36"/>
        <v/>
      </c>
      <c r="F597" s="5">
        <v>0</v>
      </c>
      <c r="G597" s="5">
        <v>0</v>
      </c>
      <c r="H597" s="6" t="str">
        <f t="shared" si="37"/>
        <v/>
      </c>
      <c r="I597" s="5">
        <v>0</v>
      </c>
      <c r="J597" s="6" t="str">
        <f t="shared" si="38"/>
        <v/>
      </c>
      <c r="K597" s="5">
        <v>0</v>
      </c>
      <c r="L597" s="5">
        <v>45.013080000000002</v>
      </c>
      <c r="M597" s="6" t="str">
        <f t="shared" si="39"/>
        <v/>
      </c>
    </row>
    <row r="598" spans="1:13" x14ac:dyDescent="0.2">
      <c r="A598" s="1" t="s">
        <v>17</v>
      </c>
      <c r="B598" s="1" t="s">
        <v>61</v>
      </c>
      <c r="C598" s="5">
        <v>0</v>
      </c>
      <c r="D598" s="5">
        <v>23.891539999999999</v>
      </c>
      <c r="E598" s="6" t="str">
        <f t="shared" si="36"/>
        <v/>
      </c>
      <c r="F598" s="5">
        <v>0</v>
      </c>
      <c r="G598" s="5">
        <v>290.89908000000003</v>
      </c>
      <c r="H598" s="6" t="str">
        <f t="shared" si="37"/>
        <v/>
      </c>
      <c r="I598" s="5">
        <v>531.51877999999999</v>
      </c>
      <c r="J598" s="6">
        <f t="shared" si="38"/>
        <v>-0.4527021604015572</v>
      </c>
      <c r="K598" s="5">
        <v>0</v>
      </c>
      <c r="L598" s="5">
        <v>2269.6685499999999</v>
      </c>
      <c r="M598" s="6" t="str">
        <f t="shared" si="39"/>
        <v/>
      </c>
    </row>
    <row r="599" spans="1:13" x14ac:dyDescent="0.2">
      <c r="A599" s="1" t="s">
        <v>18</v>
      </c>
      <c r="B599" s="1" t="s">
        <v>61</v>
      </c>
      <c r="C599" s="5">
        <v>0</v>
      </c>
      <c r="D599" s="5">
        <v>7.9960300000000002</v>
      </c>
      <c r="E599" s="6" t="str">
        <f t="shared" si="36"/>
        <v/>
      </c>
      <c r="F599" s="5">
        <v>596.86256000000003</v>
      </c>
      <c r="G599" s="5">
        <v>646.39910999999995</v>
      </c>
      <c r="H599" s="6">
        <f t="shared" si="37"/>
        <v>8.299490254506825E-2</v>
      </c>
      <c r="I599" s="5">
        <v>595.77512000000002</v>
      </c>
      <c r="J599" s="6">
        <f t="shared" si="38"/>
        <v>8.4971641648949658E-2</v>
      </c>
      <c r="K599" s="5">
        <v>2586.50722</v>
      </c>
      <c r="L599" s="5">
        <v>3420.7505000000001</v>
      </c>
      <c r="M599" s="6">
        <f t="shared" si="39"/>
        <v>0.3225366136809007</v>
      </c>
    </row>
    <row r="600" spans="1:13" x14ac:dyDescent="0.2">
      <c r="A600" s="1" t="s">
        <v>19</v>
      </c>
      <c r="B600" s="1" t="s">
        <v>61</v>
      </c>
      <c r="C600" s="5">
        <v>0</v>
      </c>
      <c r="D600" s="5">
        <v>0</v>
      </c>
      <c r="E600" s="6" t="str">
        <f t="shared" si="36"/>
        <v/>
      </c>
      <c r="F600" s="5">
        <v>24.62548</v>
      </c>
      <c r="G600" s="5">
        <v>41.463410000000003</v>
      </c>
      <c r="H600" s="6">
        <f t="shared" si="37"/>
        <v>0.68376047898355696</v>
      </c>
      <c r="I600" s="5">
        <v>40.060200000000002</v>
      </c>
      <c r="J600" s="6">
        <f t="shared" si="38"/>
        <v>3.5027533561989177E-2</v>
      </c>
      <c r="K600" s="5">
        <v>285.39479</v>
      </c>
      <c r="L600" s="5">
        <v>129.97683000000001</v>
      </c>
      <c r="M600" s="6">
        <f t="shared" si="39"/>
        <v>-0.54457181926831955</v>
      </c>
    </row>
    <row r="601" spans="1:13" x14ac:dyDescent="0.2">
      <c r="A601" s="1" t="s">
        <v>20</v>
      </c>
      <c r="B601" s="1" t="s">
        <v>61</v>
      </c>
      <c r="C601" s="5">
        <v>98.304249999999996</v>
      </c>
      <c r="D601" s="5">
        <v>111.24009</v>
      </c>
      <c r="E601" s="6">
        <f t="shared" si="36"/>
        <v>0.13158983462057838</v>
      </c>
      <c r="F601" s="5">
        <v>1099.0472299999999</v>
      </c>
      <c r="G601" s="5">
        <v>1363.5518300000001</v>
      </c>
      <c r="H601" s="6">
        <f t="shared" si="37"/>
        <v>0.24066718224657202</v>
      </c>
      <c r="I601" s="5">
        <v>1336.1766600000001</v>
      </c>
      <c r="J601" s="6">
        <f t="shared" si="38"/>
        <v>2.0487687608613081E-2</v>
      </c>
      <c r="K601" s="5">
        <v>6943.3808600000002</v>
      </c>
      <c r="L601" s="5">
        <v>7360.7656299999999</v>
      </c>
      <c r="M601" s="6">
        <f t="shared" si="39"/>
        <v>6.011261349705066E-2</v>
      </c>
    </row>
    <row r="602" spans="1:13" x14ac:dyDescent="0.2">
      <c r="A602" s="1" t="s">
        <v>21</v>
      </c>
      <c r="B602" s="1" t="s">
        <v>61</v>
      </c>
      <c r="C602" s="5">
        <v>16.376069999999999</v>
      </c>
      <c r="D602" s="5">
        <v>112.11394</v>
      </c>
      <c r="E602" s="6">
        <f t="shared" si="36"/>
        <v>5.8462054693220056</v>
      </c>
      <c r="F602" s="5">
        <v>769.55994999999996</v>
      </c>
      <c r="G602" s="5">
        <v>1417.78224</v>
      </c>
      <c r="H602" s="6">
        <f t="shared" si="37"/>
        <v>0.84232851514687068</v>
      </c>
      <c r="I602" s="5">
        <v>468.49824000000001</v>
      </c>
      <c r="J602" s="6">
        <f t="shared" si="38"/>
        <v>2.0262274624553553</v>
      </c>
      <c r="K602" s="5">
        <v>5015.6396599999998</v>
      </c>
      <c r="L602" s="5">
        <v>3886.1485699999998</v>
      </c>
      <c r="M602" s="6">
        <f t="shared" si="39"/>
        <v>-0.22519382702225466</v>
      </c>
    </row>
    <row r="603" spans="1:13" x14ac:dyDescent="0.2">
      <c r="A603" s="1" t="s">
        <v>22</v>
      </c>
      <c r="B603" s="1" t="s">
        <v>61</v>
      </c>
      <c r="C603" s="5">
        <v>0</v>
      </c>
      <c r="D603" s="5">
        <v>0</v>
      </c>
      <c r="E603" s="6" t="str">
        <f t="shared" si="36"/>
        <v/>
      </c>
      <c r="F603" s="5">
        <v>0</v>
      </c>
      <c r="G603" s="5">
        <v>5.3585399999999996</v>
      </c>
      <c r="H603" s="6" t="str">
        <f t="shared" si="37"/>
        <v/>
      </c>
      <c r="I603" s="5">
        <v>3.9528300000000001</v>
      </c>
      <c r="J603" s="6">
        <f t="shared" si="38"/>
        <v>0.35562116255948251</v>
      </c>
      <c r="K603" s="5">
        <v>19.185649999999999</v>
      </c>
      <c r="L603" s="5">
        <v>12.73358</v>
      </c>
      <c r="M603" s="6">
        <f t="shared" si="39"/>
        <v>-0.33629665922186636</v>
      </c>
    </row>
    <row r="604" spans="1:13" x14ac:dyDescent="0.2">
      <c r="A604" s="1" t="s">
        <v>23</v>
      </c>
      <c r="B604" s="1" t="s">
        <v>61</v>
      </c>
      <c r="C604" s="5">
        <v>0</v>
      </c>
      <c r="D604" s="5">
        <v>0</v>
      </c>
      <c r="E604" s="6" t="str">
        <f t="shared" si="36"/>
        <v/>
      </c>
      <c r="F604" s="5">
        <v>4.6421900000000003</v>
      </c>
      <c r="G604" s="5">
        <v>9.0987600000000004</v>
      </c>
      <c r="H604" s="6">
        <f t="shared" si="37"/>
        <v>0.96001456209246072</v>
      </c>
      <c r="I604" s="5">
        <v>5.9908400000000004</v>
      </c>
      <c r="J604" s="6">
        <f t="shared" si="38"/>
        <v>0.51877866876765188</v>
      </c>
      <c r="K604" s="5">
        <v>96.268180000000001</v>
      </c>
      <c r="L604" s="5">
        <v>120.24927</v>
      </c>
      <c r="M604" s="6">
        <f t="shared" si="39"/>
        <v>0.24910712968708859</v>
      </c>
    </row>
    <row r="605" spans="1:13" x14ac:dyDescent="0.2">
      <c r="A605" s="1" t="s">
        <v>24</v>
      </c>
      <c r="B605" s="1" t="s">
        <v>61</v>
      </c>
      <c r="C605" s="5">
        <v>20.038229999999999</v>
      </c>
      <c r="D605" s="5">
        <v>1.19848</v>
      </c>
      <c r="E605" s="6">
        <f t="shared" si="36"/>
        <v>-0.94019032619148502</v>
      </c>
      <c r="F605" s="5">
        <v>449.64116999999999</v>
      </c>
      <c r="G605" s="5">
        <v>189.86790999999999</v>
      </c>
      <c r="H605" s="6">
        <f t="shared" si="37"/>
        <v>-0.57773459667850258</v>
      </c>
      <c r="I605" s="5">
        <v>199.25443999999999</v>
      </c>
      <c r="J605" s="6">
        <f t="shared" si="38"/>
        <v>-4.7108260172270211E-2</v>
      </c>
      <c r="K605" s="5">
        <v>1813.77782</v>
      </c>
      <c r="L605" s="5">
        <v>1456.9261200000001</v>
      </c>
      <c r="M605" s="6">
        <f t="shared" si="39"/>
        <v>-0.19674499051929084</v>
      </c>
    </row>
    <row r="606" spans="1:13" x14ac:dyDescent="0.2">
      <c r="A606" s="1" t="s">
        <v>25</v>
      </c>
      <c r="B606" s="1" t="s">
        <v>61</v>
      </c>
      <c r="C606" s="5">
        <v>0</v>
      </c>
      <c r="D606" s="5">
        <v>0</v>
      </c>
      <c r="E606" s="6" t="str">
        <f t="shared" si="36"/>
        <v/>
      </c>
      <c r="F606" s="5">
        <v>7.5070199999999998</v>
      </c>
      <c r="G606" s="5">
        <v>11.11472</v>
      </c>
      <c r="H606" s="6">
        <f t="shared" si="37"/>
        <v>0.48057684673811996</v>
      </c>
      <c r="I606" s="5">
        <v>3.9702500000000001</v>
      </c>
      <c r="J606" s="6">
        <f t="shared" si="38"/>
        <v>1.799501290850702</v>
      </c>
      <c r="K606" s="5">
        <v>34.542029999999997</v>
      </c>
      <c r="L606" s="5">
        <v>21.073119999999999</v>
      </c>
      <c r="M606" s="6">
        <f t="shared" si="39"/>
        <v>-0.38992815419360116</v>
      </c>
    </row>
    <row r="607" spans="1:13" x14ac:dyDescent="0.2">
      <c r="A607" s="1" t="s">
        <v>26</v>
      </c>
      <c r="B607" s="1" t="s">
        <v>61</v>
      </c>
      <c r="C607" s="5">
        <v>204.52391</v>
      </c>
      <c r="D607" s="5">
        <v>198.68797000000001</v>
      </c>
      <c r="E607" s="6">
        <f t="shared" si="36"/>
        <v>-2.8534267704934835E-2</v>
      </c>
      <c r="F607" s="5">
        <v>1863.1295700000001</v>
      </c>
      <c r="G607" s="5">
        <v>2037.9234100000001</v>
      </c>
      <c r="H607" s="6">
        <f t="shared" si="37"/>
        <v>9.3817329086779422E-2</v>
      </c>
      <c r="I607" s="5">
        <v>1711.0373999999999</v>
      </c>
      <c r="J607" s="6">
        <f t="shared" si="38"/>
        <v>0.1910455084149536</v>
      </c>
      <c r="K607" s="5">
        <v>10533.553180000001</v>
      </c>
      <c r="L607" s="5">
        <v>11577.49056</v>
      </c>
      <c r="M607" s="6">
        <f t="shared" si="39"/>
        <v>9.9105910623028759E-2</v>
      </c>
    </row>
    <row r="608" spans="1:13" x14ac:dyDescent="0.2">
      <c r="A608" s="1" t="s">
        <v>27</v>
      </c>
      <c r="B608" s="1" t="s">
        <v>61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28</v>
      </c>
      <c r="B609" s="1" t="s">
        <v>61</v>
      </c>
      <c r="C609" s="5">
        <v>1.3610500000000001</v>
      </c>
      <c r="D609" s="5">
        <v>100.23049</v>
      </c>
      <c r="E609" s="6">
        <f t="shared" si="36"/>
        <v>72.64203372396311</v>
      </c>
      <c r="F609" s="5">
        <v>444.18092999999999</v>
      </c>
      <c r="G609" s="5">
        <v>701.47163999999998</v>
      </c>
      <c r="H609" s="6">
        <f t="shared" si="37"/>
        <v>0.57924753770946436</v>
      </c>
      <c r="I609" s="5">
        <v>657.79321000000004</v>
      </c>
      <c r="J609" s="6">
        <f t="shared" si="38"/>
        <v>6.6401460726540407E-2</v>
      </c>
      <c r="K609" s="5">
        <v>4271.8419800000001</v>
      </c>
      <c r="L609" s="5">
        <v>4309.6954699999997</v>
      </c>
      <c r="M609" s="6">
        <f t="shared" si="39"/>
        <v>8.861163445938125E-3</v>
      </c>
    </row>
    <row r="610" spans="1:13" x14ac:dyDescent="0.2">
      <c r="A610" s="1" t="s">
        <v>29</v>
      </c>
      <c r="B610" s="1" t="s">
        <v>61</v>
      </c>
      <c r="C610" s="5">
        <v>0</v>
      </c>
      <c r="D610" s="5">
        <v>0</v>
      </c>
      <c r="E610" s="6" t="str">
        <f t="shared" si="36"/>
        <v/>
      </c>
      <c r="F610" s="5">
        <v>43.352690000000003</v>
      </c>
      <c r="G610" s="5">
        <v>19.722249999999999</v>
      </c>
      <c r="H610" s="6">
        <f t="shared" si="37"/>
        <v>-0.54507436562760003</v>
      </c>
      <c r="I610" s="5">
        <v>53.233069999999998</v>
      </c>
      <c r="J610" s="6">
        <f t="shared" si="38"/>
        <v>-0.62951131693137374</v>
      </c>
      <c r="K610" s="5">
        <v>97.60521</v>
      </c>
      <c r="L610" s="5">
        <v>204.72272000000001</v>
      </c>
      <c r="M610" s="6">
        <f t="shared" si="39"/>
        <v>1.0974568878034279</v>
      </c>
    </row>
    <row r="611" spans="1:13" x14ac:dyDescent="0.2">
      <c r="A611" s="1" t="s">
        <v>30</v>
      </c>
      <c r="B611" s="1" t="s">
        <v>61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169.10339999999999</v>
      </c>
      <c r="L611" s="5">
        <v>0</v>
      </c>
      <c r="M611" s="6">
        <f t="shared" si="39"/>
        <v>-1</v>
      </c>
    </row>
    <row r="612" spans="1:13" x14ac:dyDescent="0.2">
      <c r="A612" s="1" t="s">
        <v>31</v>
      </c>
      <c r="B612" s="1" t="s">
        <v>61</v>
      </c>
      <c r="C612" s="5">
        <v>36.346469999999997</v>
      </c>
      <c r="D612" s="5">
        <v>104.82553</v>
      </c>
      <c r="E612" s="6">
        <f t="shared" si="36"/>
        <v>1.884063569309482</v>
      </c>
      <c r="F612" s="5">
        <v>1737.2476300000001</v>
      </c>
      <c r="G612" s="5">
        <v>1418.9205300000001</v>
      </c>
      <c r="H612" s="6">
        <f t="shared" si="37"/>
        <v>-0.18323645662420618</v>
      </c>
      <c r="I612" s="5">
        <v>754.78066999999999</v>
      </c>
      <c r="J612" s="6">
        <f t="shared" si="38"/>
        <v>0.87991106078538039</v>
      </c>
      <c r="K612" s="5">
        <v>9189.3785700000008</v>
      </c>
      <c r="L612" s="5">
        <v>5560.5613999999996</v>
      </c>
      <c r="M612" s="6">
        <f t="shared" si="39"/>
        <v>-0.39489255365393017</v>
      </c>
    </row>
    <row r="613" spans="1:13" x14ac:dyDescent="0.2">
      <c r="A613" s="1" t="s">
        <v>32</v>
      </c>
      <c r="B613" s="1" t="s">
        <v>61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0.2944</v>
      </c>
      <c r="H613" s="6" t="str">
        <f t="shared" si="37"/>
        <v/>
      </c>
      <c r="I613" s="5">
        <v>0.52463000000000004</v>
      </c>
      <c r="J613" s="6">
        <f t="shared" si="38"/>
        <v>-0.43884261288908377</v>
      </c>
      <c r="K613" s="5">
        <v>9.0407499999999992</v>
      </c>
      <c r="L613" s="5">
        <v>2.2030699999999999</v>
      </c>
      <c r="M613" s="6">
        <f t="shared" si="39"/>
        <v>-0.75631778336974254</v>
      </c>
    </row>
    <row r="614" spans="1:13" x14ac:dyDescent="0.2">
      <c r="A614" s="1" t="s">
        <v>33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3.01728</v>
      </c>
      <c r="H614" s="6" t="str">
        <f t="shared" si="37"/>
        <v/>
      </c>
      <c r="I614" s="5">
        <v>0.19452</v>
      </c>
      <c r="J614" s="6">
        <f t="shared" si="38"/>
        <v>14.511412708204812</v>
      </c>
      <c r="K614" s="5">
        <v>6.3439199999999998</v>
      </c>
      <c r="L614" s="5">
        <v>5.5965999999999996</v>
      </c>
      <c r="M614" s="6">
        <f t="shared" si="39"/>
        <v>-0.11780098109686132</v>
      </c>
    </row>
    <row r="615" spans="1:13" x14ac:dyDescent="0.2">
      <c r="A615" s="2" t="s">
        <v>34</v>
      </c>
      <c r="B615" s="2" t="s">
        <v>61</v>
      </c>
      <c r="C615" s="7">
        <v>396.34694000000002</v>
      </c>
      <c r="D615" s="7">
        <v>797.54542000000004</v>
      </c>
      <c r="E615" s="8">
        <f t="shared" si="36"/>
        <v>1.0122406394761114</v>
      </c>
      <c r="F615" s="7">
        <v>8205.8823900000007</v>
      </c>
      <c r="G615" s="7">
        <v>10057.945110000001</v>
      </c>
      <c r="H615" s="8">
        <f t="shared" si="37"/>
        <v>0.22569939855060484</v>
      </c>
      <c r="I615" s="7">
        <v>7422.7543699999997</v>
      </c>
      <c r="J615" s="8">
        <f t="shared" si="38"/>
        <v>0.35501521519430268</v>
      </c>
      <c r="K615" s="7">
        <v>50775.723919999997</v>
      </c>
      <c r="L615" s="7">
        <v>52905.383670000003</v>
      </c>
      <c r="M615" s="8">
        <f t="shared" si="39"/>
        <v>4.1942479310691949E-2</v>
      </c>
    </row>
    <row r="616" spans="1:13" x14ac:dyDescent="0.2">
      <c r="A616" s="1" t="s">
        <v>8</v>
      </c>
      <c r="B616" s="1" t="s">
        <v>62</v>
      </c>
      <c r="C616" s="5">
        <v>0</v>
      </c>
      <c r="D616" s="5">
        <v>0</v>
      </c>
      <c r="E616" s="6" t="str">
        <f t="shared" si="36"/>
        <v/>
      </c>
      <c r="F616" s="5">
        <v>4.5433199999999996</v>
      </c>
      <c r="G616" s="5">
        <v>2.9849999999999999</v>
      </c>
      <c r="H616" s="6">
        <f t="shared" si="37"/>
        <v>-0.34299146879374554</v>
      </c>
      <c r="I616" s="5">
        <v>1.0389200000000001</v>
      </c>
      <c r="J616" s="6">
        <f t="shared" si="38"/>
        <v>1.8731759904516228</v>
      </c>
      <c r="K616" s="5">
        <v>113.79574</v>
      </c>
      <c r="L616" s="5">
        <v>114.27683</v>
      </c>
      <c r="M616" s="6">
        <f t="shared" si="39"/>
        <v>4.2276626523980454E-3</v>
      </c>
    </row>
    <row r="617" spans="1:13" x14ac:dyDescent="0.2">
      <c r="A617" s="1" t="s">
        <v>10</v>
      </c>
      <c r="B617" s="1" t="s">
        <v>62</v>
      </c>
      <c r="C617" s="5">
        <v>0</v>
      </c>
      <c r="D617" s="5">
        <v>0</v>
      </c>
      <c r="E617" s="6" t="str">
        <f t="shared" si="36"/>
        <v/>
      </c>
      <c r="F617" s="5">
        <v>5.5846400000000003</v>
      </c>
      <c r="G617" s="5">
        <v>18.021650000000001</v>
      </c>
      <c r="H617" s="6">
        <f t="shared" si="37"/>
        <v>2.2270029939261975</v>
      </c>
      <c r="I617" s="5">
        <v>98.044759999999997</v>
      </c>
      <c r="J617" s="6">
        <f t="shared" si="38"/>
        <v>-0.81618956484772875</v>
      </c>
      <c r="K617" s="5">
        <v>99.109170000000006</v>
      </c>
      <c r="L617" s="5">
        <v>297.82357000000002</v>
      </c>
      <c r="M617" s="6">
        <f t="shared" si="39"/>
        <v>2.0050051877137101</v>
      </c>
    </row>
    <row r="618" spans="1:13" x14ac:dyDescent="0.2">
      <c r="A618" s="1" t="s">
        <v>11</v>
      </c>
      <c r="B618" s="1" t="s">
        <v>62</v>
      </c>
      <c r="C618" s="5">
        <v>0</v>
      </c>
      <c r="D618" s="5">
        <v>0</v>
      </c>
      <c r="E618" s="6" t="str">
        <f t="shared" si="36"/>
        <v/>
      </c>
      <c r="F618" s="5">
        <v>0.47181000000000001</v>
      </c>
      <c r="G618" s="5">
        <v>3.0824199999999999</v>
      </c>
      <c r="H618" s="6">
        <f t="shared" si="37"/>
        <v>5.5331807295309554</v>
      </c>
      <c r="I618" s="5">
        <v>7.9619799999999996</v>
      </c>
      <c r="J618" s="6">
        <f t="shared" si="38"/>
        <v>-0.61285760577142878</v>
      </c>
      <c r="K618" s="5">
        <v>43.199559999999998</v>
      </c>
      <c r="L618" s="5">
        <v>27.42859</v>
      </c>
      <c r="M618" s="6">
        <f t="shared" si="39"/>
        <v>-0.36507246833069595</v>
      </c>
    </row>
    <row r="619" spans="1:13" x14ac:dyDescent="0.2">
      <c r="A619" s="1" t="s">
        <v>12</v>
      </c>
      <c r="B619" s="1" t="s">
        <v>62</v>
      </c>
      <c r="C619" s="5">
        <v>0</v>
      </c>
      <c r="D619" s="5">
        <v>0</v>
      </c>
      <c r="E619" s="6" t="str">
        <f t="shared" si="36"/>
        <v/>
      </c>
      <c r="F619" s="5">
        <v>6.77E-3</v>
      </c>
      <c r="G619" s="5">
        <v>0</v>
      </c>
      <c r="H619" s="6">
        <f t="shared" si="37"/>
        <v>-1</v>
      </c>
      <c r="I619" s="5">
        <v>0</v>
      </c>
      <c r="J619" s="6" t="str">
        <f t="shared" si="38"/>
        <v/>
      </c>
      <c r="K619" s="5">
        <v>4.0140000000000002E-2</v>
      </c>
      <c r="L619" s="5">
        <v>0.17879</v>
      </c>
      <c r="M619" s="6">
        <f t="shared" si="39"/>
        <v>3.4541604384653715</v>
      </c>
    </row>
    <row r="620" spans="1:13" x14ac:dyDescent="0.2">
      <c r="A620" s="1" t="s">
        <v>13</v>
      </c>
      <c r="B620" s="1" t="s">
        <v>62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0</v>
      </c>
      <c r="L620" s="5">
        <v>5.5465400000000002</v>
      </c>
      <c r="M620" s="6" t="str">
        <f t="shared" si="39"/>
        <v/>
      </c>
    </row>
    <row r="621" spans="1:13" x14ac:dyDescent="0.2">
      <c r="A621" s="1" t="s">
        <v>14</v>
      </c>
      <c r="B621" s="1" t="s">
        <v>62</v>
      </c>
      <c r="C621" s="5">
        <v>0</v>
      </c>
      <c r="D621" s="5">
        <v>0</v>
      </c>
      <c r="E621" s="6" t="str">
        <f t="shared" si="36"/>
        <v/>
      </c>
      <c r="F621" s="5">
        <v>18.419139999999999</v>
      </c>
      <c r="G621" s="5">
        <v>41.84816</v>
      </c>
      <c r="H621" s="6">
        <f t="shared" si="37"/>
        <v>1.2719931549464309</v>
      </c>
      <c r="I621" s="5">
        <v>39.630159999999997</v>
      </c>
      <c r="J621" s="6">
        <f t="shared" si="38"/>
        <v>5.5967475276405665E-2</v>
      </c>
      <c r="K621" s="5">
        <v>27.571020000000001</v>
      </c>
      <c r="L621" s="5">
        <v>139.58799999999999</v>
      </c>
      <c r="M621" s="6">
        <f t="shared" si="39"/>
        <v>4.0628522267221161</v>
      </c>
    </row>
    <row r="622" spans="1:13" x14ac:dyDescent="0.2">
      <c r="A622" s="1" t="s">
        <v>15</v>
      </c>
      <c r="B622" s="1" t="s">
        <v>62</v>
      </c>
      <c r="C622" s="5">
        <v>0</v>
      </c>
      <c r="D622" s="5">
        <v>0</v>
      </c>
      <c r="E622" s="6" t="str">
        <f t="shared" si="36"/>
        <v/>
      </c>
      <c r="F622" s="5">
        <v>0.95186999999999999</v>
      </c>
      <c r="G622" s="5">
        <v>0</v>
      </c>
      <c r="H622" s="6">
        <f t="shared" si="37"/>
        <v>-1</v>
      </c>
      <c r="I622" s="5">
        <v>1.5555699999999999</v>
      </c>
      <c r="J622" s="6">
        <f t="shared" si="38"/>
        <v>-1</v>
      </c>
      <c r="K622" s="5">
        <v>5.3887999999999998</v>
      </c>
      <c r="L622" s="5">
        <v>6.0859800000000002</v>
      </c>
      <c r="M622" s="6">
        <f t="shared" si="39"/>
        <v>0.12937574228028503</v>
      </c>
    </row>
    <row r="623" spans="1:13" x14ac:dyDescent="0.2">
      <c r="A623" s="1" t="s">
        <v>17</v>
      </c>
      <c r="B623" s="1" t="s">
        <v>62</v>
      </c>
      <c r="C623" s="5">
        <v>0</v>
      </c>
      <c r="D623" s="5">
        <v>0</v>
      </c>
      <c r="E623" s="6" t="str">
        <f t="shared" ref="E623:E684" si="40">IF(C623=0,"",(D623/C623-1))</f>
        <v/>
      </c>
      <c r="F623" s="5">
        <v>0</v>
      </c>
      <c r="G623" s="5">
        <v>0.22672999999999999</v>
      </c>
      <c r="H623" s="6" t="str">
        <f t="shared" ref="H623:H684" si="41">IF(F623=0,"",(G623/F623-1))</f>
        <v/>
      </c>
      <c r="I623" s="5">
        <v>0.27202999999999999</v>
      </c>
      <c r="J623" s="6">
        <f t="shared" ref="J623:J684" si="42">IF(I623=0,"",(G623/I623-1))</f>
        <v>-0.16652575083630483</v>
      </c>
      <c r="K623" s="5">
        <v>0</v>
      </c>
      <c r="L623" s="5">
        <v>0.97252000000000005</v>
      </c>
      <c r="M623" s="6" t="str">
        <f t="shared" ref="M623:M684" si="43">IF(K623=0,"",(L623/K623-1))</f>
        <v/>
      </c>
    </row>
    <row r="624" spans="1:13" x14ac:dyDescent="0.2">
      <c r="A624" s="1" t="s">
        <v>18</v>
      </c>
      <c r="B624" s="1" t="s">
        <v>62</v>
      </c>
      <c r="C624" s="5">
        <v>0</v>
      </c>
      <c r="D624" s="5">
        <v>0</v>
      </c>
      <c r="E624" s="6" t="str">
        <f t="shared" si="40"/>
        <v/>
      </c>
      <c r="F624" s="5">
        <v>148.92749000000001</v>
      </c>
      <c r="G624" s="5">
        <v>0.38239000000000001</v>
      </c>
      <c r="H624" s="6">
        <f t="shared" si="41"/>
        <v>-0.99743237464084034</v>
      </c>
      <c r="I624" s="5">
        <v>91.923749999999998</v>
      </c>
      <c r="J624" s="6">
        <f t="shared" si="42"/>
        <v>-0.99584013924584236</v>
      </c>
      <c r="K624" s="5">
        <v>2687.1758399999999</v>
      </c>
      <c r="L624" s="5">
        <v>756.47802999999999</v>
      </c>
      <c r="M624" s="6">
        <f t="shared" si="43"/>
        <v>-0.71848584720827202</v>
      </c>
    </row>
    <row r="625" spans="1:13" x14ac:dyDescent="0.2">
      <c r="A625" s="1" t="s">
        <v>19</v>
      </c>
      <c r="B625" s="1" t="s">
        <v>62</v>
      </c>
      <c r="C625" s="5">
        <v>5.8341500000000002</v>
      </c>
      <c r="D625" s="5">
        <v>307.46197000000001</v>
      </c>
      <c r="E625" s="6">
        <f t="shared" si="40"/>
        <v>51.700388231361892</v>
      </c>
      <c r="F625" s="5">
        <v>1166.2693099999999</v>
      </c>
      <c r="G625" s="5">
        <v>1938.12093</v>
      </c>
      <c r="H625" s="6">
        <f t="shared" si="41"/>
        <v>0.66181251052554946</v>
      </c>
      <c r="I625" s="5">
        <v>1484.3201799999999</v>
      </c>
      <c r="J625" s="6">
        <f t="shared" si="42"/>
        <v>0.30572969101585623</v>
      </c>
      <c r="K625" s="5">
        <v>9823.6547200000005</v>
      </c>
      <c r="L625" s="5">
        <v>9499.4856999999993</v>
      </c>
      <c r="M625" s="6">
        <f t="shared" si="43"/>
        <v>-3.2998820626301661E-2</v>
      </c>
    </row>
    <row r="626" spans="1:13" x14ac:dyDescent="0.2">
      <c r="A626" s="1" t="s">
        <v>20</v>
      </c>
      <c r="B626" s="1" t="s">
        <v>62</v>
      </c>
      <c r="C626" s="5">
        <v>0</v>
      </c>
      <c r="D626" s="5">
        <v>0</v>
      </c>
      <c r="E626" s="6" t="str">
        <f t="shared" si="40"/>
        <v/>
      </c>
      <c r="F626" s="5">
        <v>9.5725099999999994</v>
      </c>
      <c r="G626" s="5">
        <v>23.047879999999999</v>
      </c>
      <c r="H626" s="6">
        <f t="shared" si="41"/>
        <v>1.4077154267793923</v>
      </c>
      <c r="I626" s="5">
        <v>2.9689899999999998</v>
      </c>
      <c r="J626" s="6">
        <f t="shared" si="42"/>
        <v>6.7628688543915612</v>
      </c>
      <c r="K626" s="5">
        <v>82.712389999999999</v>
      </c>
      <c r="L626" s="5">
        <v>58.449469999999998</v>
      </c>
      <c r="M626" s="6">
        <f t="shared" si="43"/>
        <v>-0.29334081629124731</v>
      </c>
    </row>
    <row r="627" spans="1:13" x14ac:dyDescent="0.2">
      <c r="A627" s="1" t="s">
        <v>21</v>
      </c>
      <c r="B627" s="1" t="s">
        <v>62</v>
      </c>
      <c r="C627" s="5">
        <v>18.1478</v>
      </c>
      <c r="D627" s="5">
        <v>6.2241600000000004</v>
      </c>
      <c r="E627" s="6">
        <f t="shared" si="40"/>
        <v>-0.65702950219861367</v>
      </c>
      <c r="F627" s="5">
        <v>59.847630000000002</v>
      </c>
      <c r="G627" s="5">
        <v>143.61121</v>
      </c>
      <c r="H627" s="6">
        <f t="shared" si="41"/>
        <v>1.3996139863850914</v>
      </c>
      <c r="I627" s="5">
        <v>227.21785</v>
      </c>
      <c r="J627" s="6">
        <f t="shared" si="42"/>
        <v>-0.36795806315392909</v>
      </c>
      <c r="K627" s="5">
        <v>499.43756000000002</v>
      </c>
      <c r="L627" s="5">
        <v>950.85087999999996</v>
      </c>
      <c r="M627" s="6">
        <f t="shared" si="43"/>
        <v>0.903843355313525</v>
      </c>
    </row>
    <row r="628" spans="1:13" x14ac:dyDescent="0.2">
      <c r="A628" s="1" t="s">
        <v>22</v>
      </c>
      <c r="B628" s="1" t="s">
        <v>62</v>
      </c>
      <c r="C628" s="5">
        <v>0</v>
      </c>
      <c r="D628" s="5">
        <v>0</v>
      </c>
      <c r="E628" s="6" t="str">
        <f t="shared" si="40"/>
        <v/>
      </c>
      <c r="F628" s="5">
        <v>30.703579999999999</v>
      </c>
      <c r="G628" s="5">
        <v>62.271459999999998</v>
      </c>
      <c r="H628" s="6">
        <f t="shared" si="41"/>
        <v>1.0281498118460455</v>
      </c>
      <c r="I628" s="5">
        <v>54.3354</v>
      </c>
      <c r="J628" s="6">
        <f t="shared" si="42"/>
        <v>0.1460568984492614</v>
      </c>
      <c r="K628" s="5">
        <v>128.52105</v>
      </c>
      <c r="L628" s="5">
        <v>235.62907000000001</v>
      </c>
      <c r="M628" s="6">
        <f t="shared" si="43"/>
        <v>0.83338892733914016</v>
      </c>
    </row>
    <row r="629" spans="1:13" x14ac:dyDescent="0.2">
      <c r="A629" s="1" t="s">
        <v>23</v>
      </c>
      <c r="B629" s="1" t="s">
        <v>62</v>
      </c>
      <c r="C629" s="5">
        <v>0</v>
      </c>
      <c r="D629" s="5">
        <v>0</v>
      </c>
      <c r="E629" s="6" t="str">
        <f t="shared" si="40"/>
        <v/>
      </c>
      <c r="F629" s="5">
        <v>7.5256999999999996</v>
      </c>
      <c r="G629" s="5">
        <v>10.05189</v>
      </c>
      <c r="H629" s="6">
        <f t="shared" si="41"/>
        <v>0.33567508670289814</v>
      </c>
      <c r="I629" s="5">
        <v>3.1897000000000002</v>
      </c>
      <c r="J629" s="6">
        <f t="shared" si="42"/>
        <v>2.1513590619807506</v>
      </c>
      <c r="K629" s="5">
        <v>66.946979999999996</v>
      </c>
      <c r="L629" s="5">
        <v>33.892040000000001</v>
      </c>
      <c r="M629" s="6">
        <f t="shared" si="43"/>
        <v>-0.49374803762619313</v>
      </c>
    </row>
    <row r="630" spans="1:13" x14ac:dyDescent="0.2">
      <c r="A630" s="1" t="s">
        <v>24</v>
      </c>
      <c r="B630" s="1" t="s">
        <v>62</v>
      </c>
      <c r="C630" s="5">
        <v>0</v>
      </c>
      <c r="D630" s="5">
        <v>0</v>
      </c>
      <c r="E630" s="6" t="str">
        <f t="shared" si="40"/>
        <v/>
      </c>
      <c r="F630" s="5">
        <v>123.9812</v>
      </c>
      <c r="G630" s="5">
        <v>88.490210000000005</v>
      </c>
      <c r="H630" s="6">
        <f t="shared" si="41"/>
        <v>-0.28626106216103731</v>
      </c>
      <c r="I630" s="5">
        <v>116.43774000000001</v>
      </c>
      <c r="J630" s="6">
        <f t="shared" si="42"/>
        <v>-0.2400212336653047</v>
      </c>
      <c r="K630" s="5">
        <v>847.04583000000002</v>
      </c>
      <c r="L630" s="5">
        <v>676.40175999999997</v>
      </c>
      <c r="M630" s="6">
        <f t="shared" si="43"/>
        <v>-0.20145789514128187</v>
      </c>
    </row>
    <row r="631" spans="1:13" x14ac:dyDescent="0.2">
      <c r="A631" s="1" t="s">
        <v>25</v>
      </c>
      <c r="B631" s="1" t="s">
        <v>62</v>
      </c>
      <c r="C631" s="5">
        <v>12.94008</v>
      </c>
      <c r="D631" s="5">
        <v>11.65837</v>
      </c>
      <c r="E631" s="6">
        <f t="shared" si="40"/>
        <v>-9.9049619476850204E-2</v>
      </c>
      <c r="F631" s="5">
        <v>39.084150000000001</v>
      </c>
      <c r="G631" s="5">
        <v>127.70623999999999</v>
      </c>
      <c r="H631" s="6">
        <f t="shared" si="41"/>
        <v>2.2674687821022075</v>
      </c>
      <c r="I631" s="5">
        <v>53.740679999999998</v>
      </c>
      <c r="J631" s="6">
        <f t="shared" si="42"/>
        <v>1.376342093177831</v>
      </c>
      <c r="K631" s="5">
        <v>142.97924</v>
      </c>
      <c r="L631" s="5">
        <v>561.70923000000005</v>
      </c>
      <c r="M631" s="6">
        <f t="shared" si="43"/>
        <v>2.9286069082476591</v>
      </c>
    </row>
    <row r="632" spans="1:13" x14ac:dyDescent="0.2">
      <c r="A632" s="1" t="s">
        <v>26</v>
      </c>
      <c r="B632" s="1" t="s">
        <v>62</v>
      </c>
      <c r="C632" s="5">
        <v>0</v>
      </c>
      <c r="D632" s="5">
        <v>0</v>
      </c>
      <c r="E632" s="6" t="str">
        <f t="shared" si="40"/>
        <v/>
      </c>
      <c r="F632" s="5">
        <v>8.6142099999999999</v>
      </c>
      <c r="G632" s="5">
        <v>12.403549999999999</v>
      </c>
      <c r="H632" s="6">
        <f t="shared" si="41"/>
        <v>0.43989408198778523</v>
      </c>
      <c r="I632" s="5">
        <v>21.489650000000001</v>
      </c>
      <c r="J632" s="6">
        <f t="shared" si="42"/>
        <v>-0.42281284246137096</v>
      </c>
      <c r="K632" s="5">
        <v>246.89965000000001</v>
      </c>
      <c r="L632" s="5">
        <v>142.66556</v>
      </c>
      <c r="M632" s="6">
        <f t="shared" si="43"/>
        <v>-0.42217188238217429</v>
      </c>
    </row>
    <row r="633" spans="1:13" x14ac:dyDescent="0.2">
      <c r="A633" s="1" t="s">
        <v>28</v>
      </c>
      <c r="B633" s="1" t="s">
        <v>62</v>
      </c>
      <c r="C633" s="5">
        <v>0</v>
      </c>
      <c r="D633" s="5">
        <v>0</v>
      </c>
      <c r="E633" s="6" t="str">
        <f t="shared" si="40"/>
        <v/>
      </c>
      <c r="F633" s="5">
        <v>82.884590000000003</v>
      </c>
      <c r="G633" s="5">
        <v>143.04499999999999</v>
      </c>
      <c r="H633" s="6">
        <f t="shared" si="41"/>
        <v>0.72583347519725905</v>
      </c>
      <c r="I633" s="5">
        <v>122.84151</v>
      </c>
      <c r="J633" s="6">
        <f t="shared" si="42"/>
        <v>0.16446793921696323</v>
      </c>
      <c r="K633" s="5">
        <v>197.99297999999999</v>
      </c>
      <c r="L633" s="5">
        <v>578.04340000000002</v>
      </c>
      <c r="M633" s="6">
        <f t="shared" si="43"/>
        <v>1.9195146211749532</v>
      </c>
    </row>
    <row r="634" spans="1:13" x14ac:dyDescent="0.2">
      <c r="A634" s="1" t="s">
        <v>29</v>
      </c>
      <c r="B634" s="1" t="s">
        <v>62</v>
      </c>
      <c r="C634" s="5">
        <v>0</v>
      </c>
      <c r="D634" s="5">
        <v>0</v>
      </c>
      <c r="E634" s="6" t="str">
        <f t="shared" si="40"/>
        <v/>
      </c>
      <c r="F634" s="5">
        <v>402.69947999999999</v>
      </c>
      <c r="G634" s="5">
        <v>378.50292000000002</v>
      </c>
      <c r="H634" s="6">
        <f t="shared" si="41"/>
        <v>-6.0085898298155138E-2</v>
      </c>
      <c r="I634" s="5">
        <v>304.72129999999999</v>
      </c>
      <c r="J634" s="6">
        <f t="shared" si="42"/>
        <v>0.2421282004244536</v>
      </c>
      <c r="K634" s="5">
        <v>2686.2614699999999</v>
      </c>
      <c r="L634" s="5">
        <v>1119.6743200000001</v>
      </c>
      <c r="M634" s="6">
        <f t="shared" si="43"/>
        <v>-0.58318490865299122</v>
      </c>
    </row>
    <row r="635" spans="1:13" x14ac:dyDescent="0.2">
      <c r="A635" s="1" t="s">
        <v>31</v>
      </c>
      <c r="B635" s="1" t="s">
        <v>62</v>
      </c>
      <c r="C635" s="5">
        <v>0</v>
      </c>
      <c r="D635" s="5">
        <v>0.18859999999999999</v>
      </c>
      <c r="E635" s="6" t="str">
        <f t="shared" si="40"/>
        <v/>
      </c>
      <c r="F635" s="5">
        <v>33.429200000000002</v>
      </c>
      <c r="G635" s="5">
        <v>25.962109999999999</v>
      </c>
      <c r="H635" s="6">
        <f t="shared" si="41"/>
        <v>-0.22337028705443152</v>
      </c>
      <c r="I635" s="5">
        <v>75.817059999999998</v>
      </c>
      <c r="J635" s="6">
        <f t="shared" si="42"/>
        <v>-0.65756902206442724</v>
      </c>
      <c r="K635" s="5">
        <v>206.75396000000001</v>
      </c>
      <c r="L635" s="5">
        <v>330.09982000000002</v>
      </c>
      <c r="M635" s="6">
        <f t="shared" si="43"/>
        <v>0.59658281756731535</v>
      </c>
    </row>
    <row r="636" spans="1:13" x14ac:dyDescent="0.2">
      <c r="A636" s="1" t="s">
        <v>32</v>
      </c>
      <c r="B636" s="1" t="s">
        <v>62</v>
      </c>
      <c r="C636" s="5">
        <v>0</v>
      </c>
      <c r="D636" s="5">
        <v>10.62114</v>
      </c>
      <c r="E636" s="6" t="str">
        <f t="shared" si="40"/>
        <v/>
      </c>
      <c r="F636" s="5">
        <v>167.98633000000001</v>
      </c>
      <c r="G636" s="5">
        <v>299.43671999999998</v>
      </c>
      <c r="H636" s="6">
        <f t="shared" si="41"/>
        <v>0.78250646942522017</v>
      </c>
      <c r="I636" s="5">
        <v>562.33722999999998</v>
      </c>
      <c r="J636" s="6">
        <f t="shared" si="42"/>
        <v>-0.46751396844203252</v>
      </c>
      <c r="K636" s="5">
        <v>1145.3610900000001</v>
      </c>
      <c r="L636" s="5">
        <v>2237.2940699999999</v>
      </c>
      <c r="M636" s="6">
        <f t="shared" si="43"/>
        <v>0.95335260603273997</v>
      </c>
    </row>
    <row r="637" spans="1:13" x14ac:dyDescent="0.2">
      <c r="A637" s="1" t="s">
        <v>33</v>
      </c>
      <c r="B637" s="1" t="s">
        <v>62</v>
      </c>
      <c r="C637" s="5">
        <v>0</v>
      </c>
      <c r="D637" s="5">
        <v>0</v>
      </c>
      <c r="E637" s="6" t="str">
        <f t="shared" si="40"/>
        <v/>
      </c>
      <c r="F637" s="5">
        <v>87.994230000000002</v>
      </c>
      <c r="G637" s="5">
        <v>0</v>
      </c>
      <c r="H637" s="6">
        <f t="shared" si="41"/>
        <v>-1</v>
      </c>
      <c r="I637" s="5">
        <v>0</v>
      </c>
      <c r="J637" s="6" t="str">
        <f t="shared" si="42"/>
        <v/>
      </c>
      <c r="K637" s="5">
        <v>264.91381999999999</v>
      </c>
      <c r="L637" s="5">
        <v>30.167860000000001</v>
      </c>
      <c r="M637" s="6">
        <f t="shared" si="43"/>
        <v>-0.88612198487795013</v>
      </c>
    </row>
    <row r="638" spans="1:13" x14ac:dyDescent="0.2">
      <c r="A638" s="2" t="s">
        <v>34</v>
      </c>
      <c r="B638" s="2" t="s">
        <v>62</v>
      </c>
      <c r="C638" s="7">
        <v>36.922029999999999</v>
      </c>
      <c r="D638" s="7">
        <v>336.15424000000002</v>
      </c>
      <c r="E638" s="8">
        <f t="shared" si="40"/>
        <v>8.1044354820143969</v>
      </c>
      <c r="F638" s="7">
        <v>2444.8955000000001</v>
      </c>
      <c r="G638" s="7">
        <v>3319.3332799999998</v>
      </c>
      <c r="H638" s="8">
        <f t="shared" si="41"/>
        <v>0.35765855023251492</v>
      </c>
      <c r="I638" s="7">
        <v>3269.8864699999999</v>
      </c>
      <c r="J638" s="8">
        <f t="shared" si="42"/>
        <v>1.5121873634958316E-2</v>
      </c>
      <c r="K638" s="7">
        <v>19361.159350000002</v>
      </c>
      <c r="L638" s="7">
        <v>17803.013159999999</v>
      </c>
      <c r="M638" s="8">
        <f t="shared" si="43"/>
        <v>-8.047793842469475E-2</v>
      </c>
    </row>
    <row r="639" spans="1:13" x14ac:dyDescent="0.2">
      <c r="A639" s="1" t="s">
        <v>8</v>
      </c>
      <c r="B639" s="1" t="s">
        <v>63</v>
      </c>
      <c r="C639" s="5">
        <v>0</v>
      </c>
      <c r="D639" s="5">
        <v>0</v>
      </c>
      <c r="E639" s="6" t="str">
        <f t="shared" si="40"/>
        <v/>
      </c>
      <c r="F639" s="5">
        <v>12.536390000000001</v>
      </c>
      <c r="G639" s="5">
        <v>550.59826999999996</v>
      </c>
      <c r="H639" s="6">
        <f t="shared" si="41"/>
        <v>42.920001691076934</v>
      </c>
      <c r="I639" s="5">
        <v>9.6593</v>
      </c>
      <c r="J639" s="6">
        <f t="shared" si="42"/>
        <v>56.001881088691725</v>
      </c>
      <c r="K639" s="5">
        <v>65.29889</v>
      </c>
      <c r="L639" s="5">
        <v>632.54935</v>
      </c>
      <c r="M639" s="6">
        <f t="shared" si="43"/>
        <v>8.6869847251614836</v>
      </c>
    </row>
    <row r="640" spans="1:13" x14ac:dyDescent="0.2">
      <c r="A640" s="1" t="s">
        <v>10</v>
      </c>
      <c r="B640" s="1" t="s">
        <v>63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0.60685</v>
      </c>
      <c r="H640" s="6" t="str">
        <f t="shared" si="41"/>
        <v/>
      </c>
      <c r="I640" s="5">
        <v>0.58296000000000003</v>
      </c>
      <c r="J640" s="6">
        <f t="shared" si="42"/>
        <v>4.0980513242760974E-2</v>
      </c>
      <c r="K640" s="5">
        <v>24.293369999999999</v>
      </c>
      <c r="L640" s="5">
        <v>1.6181000000000001</v>
      </c>
      <c r="M640" s="6">
        <f t="shared" si="43"/>
        <v>-0.93339334970817145</v>
      </c>
    </row>
    <row r="641" spans="1:13" x14ac:dyDescent="0.2">
      <c r="A641" s="1" t="s">
        <v>11</v>
      </c>
      <c r="B641" s="1" t="s">
        <v>63</v>
      </c>
      <c r="C641" s="5">
        <v>0</v>
      </c>
      <c r="D641" s="5">
        <v>0</v>
      </c>
      <c r="E641" s="6" t="str">
        <f t="shared" si="40"/>
        <v/>
      </c>
      <c r="F641" s="5">
        <v>10.304220000000001</v>
      </c>
      <c r="G641" s="5">
        <v>32.764879999999998</v>
      </c>
      <c r="H641" s="6">
        <f t="shared" si="41"/>
        <v>2.1797535378708912</v>
      </c>
      <c r="I641" s="5">
        <v>168.69626</v>
      </c>
      <c r="J641" s="6">
        <f t="shared" si="42"/>
        <v>-0.80577589568375729</v>
      </c>
      <c r="K641" s="5">
        <v>125.31044</v>
      </c>
      <c r="L641" s="5">
        <v>421.43624999999997</v>
      </c>
      <c r="M641" s="6">
        <f t="shared" si="43"/>
        <v>2.3631375805559376</v>
      </c>
    </row>
    <row r="642" spans="1:13" x14ac:dyDescent="0.2">
      <c r="A642" s="1" t="s">
        <v>12</v>
      </c>
      <c r="B642" s="1" t="s">
        <v>63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0</v>
      </c>
      <c r="J642" s="6" t="str">
        <f t="shared" si="42"/>
        <v/>
      </c>
      <c r="K642" s="5">
        <v>0</v>
      </c>
      <c r="L642" s="5">
        <v>1.8270000000000002E-2</v>
      </c>
      <c r="M642" s="6" t="str">
        <f t="shared" si="43"/>
        <v/>
      </c>
    </row>
    <row r="643" spans="1:13" x14ac:dyDescent="0.2">
      <c r="A643" s="1" t="s">
        <v>13</v>
      </c>
      <c r="B643" s="1" t="s">
        <v>63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0</v>
      </c>
      <c r="J643" s="6" t="str">
        <f t="shared" si="42"/>
        <v/>
      </c>
      <c r="K643" s="5">
        <v>14.40001</v>
      </c>
      <c r="L643" s="5">
        <v>0</v>
      </c>
      <c r="M643" s="6">
        <f t="shared" si="43"/>
        <v>-1</v>
      </c>
    </row>
    <row r="644" spans="1:13" x14ac:dyDescent="0.2">
      <c r="A644" s="1" t="s">
        <v>14</v>
      </c>
      <c r="B644" s="1" t="s">
        <v>63</v>
      </c>
      <c r="C644" s="5">
        <v>0</v>
      </c>
      <c r="D644" s="5">
        <v>0</v>
      </c>
      <c r="E644" s="6" t="str">
        <f t="shared" si="40"/>
        <v/>
      </c>
      <c r="F644" s="5">
        <v>0</v>
      </c>
      <c r="G644" s="5">
        <v>0</v>
      </c>
      <c r="H644" s="6" t="str">
        <f t="shared" si="41"/>
        <v/>
      </c>
      <c r="I644" s="5">
        <v>0</v>
      </c>
      <c r="J644" s="6" t="str">
        <f t="shared" si="42"/>
        <v/>
      </c>
      <c r="K644" s="5">
        <v>139.10499999999999</v>
      </c>
      <c r="L644" s="5">
        <v>4.3695700000000004</v>
      </c>
      <c r="M644" s="6">
        <f t="shared" si="43"/>
        <v>-0.96858797311383482</v>
      </c>
    </row>
    <row r="645" spans="1:13" x14ac:dyDescent="0.2">
      <c r="A645" s="1" t="s">
        <v>15</v>
      </c>
      <c r="B645" s="1" t="s">
        <v>63</v>
      </c>
      <c r="C645" s="5">
        <v>0</v>
      </c>
      <c r="D645" s="5">
        <v>0</v>
      </c>
      <c r="E645" s="6" t="str">
        <f t="shared" si="40"/>
        <v/>
      </c>
      <c r="F645" s="5">
        <v>0</v>
      </c>
      <c r="G645" s="5">
        <v>0</v>
      </c>
      <c r="H645" s="6" t="str">
        <f t="shared" si="41"/>
        <v/>
      </c>
      <c r="I645" s="5">
        <v>0</v>
      </c>
      <c r="J645" s="6" t="str">
        <f t="shared" si="42"/>
        <v/>
      </c>
      <c r="K645" s="5">
        <v>0</v>
      </c>
      <c r="L645" s="5">
        <v>0</v>
      </c>
      <c r="M645" s="6" t="str">
        <f t="shared" si="43"/>
        <v/>
      </c>
    </row>
    <row r="646" spans="1:13" x14ac:dyDescent="0.2">
      <c r="A646" s="1" t="s">
        <v>18</v>
      </c>
      <c r="B646" s="1" t="s">
        <v>63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32.263199999999998</v>
      </c>
      <c r="H646" s="6" t="str">
        <f t="shared" si="41"/>
        <v/>
      </c>
      <c r="I646" s="5">
        <v>9.1939999999999994E-2</v>
      </c>
      <c r="J646" s="6">
        <f t="shared" si="42"/>
        <v>349.91581466173591</v>
      </c>
      <c r="K646" s="5">
        <v>44.395069999999997</v>
      </c>
      <c r="L646" s="5">
        <v>39.125039999999998</v>
      </c>
      <c r="M646" s="6">
        <f t="shared" si="43"/>
        <v>-0.11870755018518941</v>
      </c>
    </row>
    <row r="647" spans="1:13" x14ac:dyDescent="0.2">
      <c r="A647" s="1" t="s">
        <v>19</v>
      </c>
      <c r="B647" s="1" t="s">
        <v>63</v>
      </c>
      <c r="C647" s="5">
        <v>0</v>
      </c>
      <c r="D647" s="5">
        <v>0</v>
      </c>
      <c r="E647" s="6" t="str">
        <f t="shared" si="40"/>
        <v/>
      </c>
      <c r="F647" s="5">
        <v>76.704999999999998</v>
      </c>
      <c r="G647" s="5">
        <v>208.928</v>
      </c>
      <c r="H647" s="6">
        <f t="shared" si="41"/>
        <v>1.7237859331203964</v>
      </c>
      <c r="I647" s="5">
        <v>20.886130000000001</v>
      </c>
      <c r="J647" s="6">
        <f t="shared" si="42"/>
        <v>9.0031935068871061</v>
      </c>
      <c r="K647" s="5">
        <v>355.14249999999998</v>
      </c>
      <c r="L647" s="5">
        <v>543.33112000000006</v>
      </c>
      <c r="M647" s="6">
        <f t="shared" si="43"/>
        <v>0.52989608396629539</v>
      </c>
    </row>
    <row r="648" spans="1:13" x14ac:dyDescent="0.2">
      <c r="A648" s="1" t="s">
        <v>20</v>
      </c>
      <c r="B648" s="1" t="s">
        <v>63</v>
      </c>
      <c r="C648" s="5">
        <v>0</v>
      </c>
      <c r="D648" s="5">
        <v>0</v>
      </c>
      <c r="E648" s="6" t="str">
        <f t="shared" si="40"/>
        <v/>
      </c>
      <c r="F648" s="5">
        <v>41.862349999999999</v>
      </c>
      <c r="G648" s="5">
        <v>47.209890000000001</v>
      </c>
      <c r="H648" s="6">
        <f t="shared" si="41"/>
        <v>0.12774103699386208</v>
      </c>
      <c r="I648" s="5">
        <v>31.34722</v>
      </c>
      <c r="J648" s="6">
        <f t="shared" si="42"/>
        <v>0.50603115682985611</v>
      </c>
      <c r="K648" s="5">
        <v>379.8322</v>
      </c>
      <c r="L648" s="5">
        <v>185.43852999999999</v>
      </c>
      <c r="M648" s="6">
        <f t="shared" si="43"/>
        <v>-0.51178828440558755</v>
      </c>
    </row>
    <row r="649" spans="1:13" x14ac:dyDescent="0.2">
      <c r="A649" s="1" t="s">
        <v>21</v>
      </c>
      <c r="B649" s="1" t="s">
        <v>63</v>
      </c>
      <c r="C649" s="5">
        <v>0</v>
      </c>
      <c r="D649" s="5">
        <v>0</v>
      </c>
      <c r="E649" s="6" t="str">
        <f t="shared" si="40"/>
        <v/>
      </c>
      <c r="F649" s="5">
        <v>123.25816</v>
      </c>
      <c r="G649" s="5">
        <v>138.48103</v>
      </c>
      <c r="H649" s="6">
        <f t="shared" si="41"/>
        <v>0.12350395300400385</v>
      </c>
      <c r="I649" s="5">
        <v>110.57651</v>
      </c>
      <c r="J649" s="6">
        <f t="shared" si="42"/>
        <v>0.25235486270999163</v>
      </c>
      <c r="K649" s="5">
        <v>1030.4634799999999</v>
      </c>
      <c r="L649" s="5">
        <v>601.08217000000002</v>
      </c>
      <c r="M649" s="6">
        <f t="shared" si="43"/>
        <v>-0.41668755694282333</v>
      </c>
    </row>
    <row r="650" spans="1:13" x14ac:dyDescent="0.2">
      <c r="A650" s="1" t="s">
        <v>22</v>
      </c>
      <c r="B650" s="1" t="s">
        <v>63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0</v>
      </c>
      <c r="L650" s="5">
        <v>0</v>
      </c>
      <c r="M650" s="6" t="str">
        <f t="shared" si="43"/>
        <v/>
      </c>
    </row>
    <row r="651" spans="1:13" x14ac:dyDescent="0.2">
      <c r="A651" s="1" t="s">
        <v>23</v>
      </c>
      <c r="B651" s="1" t="s">
        <v>63</v>
      </c>
      <c r="C651" s="5">
        <v>456.36792000000003</v>
      </c>
      <c r="D651" s="5">
        <v>129.42500000000001</v>
      </c>
      <c r="E651" s="6">
        <f t="shared" si="40"/>
        <v>-0.71640206436946752</v>
      </c>
      <c r="F651" s="5">
        <v>11457.65763</v>
      </c>
      <c r="G651" s="5">
        <v>35177.35671</v>
      </c>
      <c r="H651" s="6">
        <f t="shared" si="41"/>
        <v>2.0702049097621709</v>
      </c>
      <c r="I651" s="5">
        <v>17221.348969999999</v>
      </c>
      <c r="J651" s="6">
        <f t="shared" si="42"/>
        <v>1.0426597690622144</v>
      </c>
      <c r="K651" s="5">
        <v>73826.478799999997</v>
      </c>
      <c r="L651" s="5">
        <v>80187.159790000005</v>
      </c>
      <c r="M651" s="6">
        <f t="shared" si="43"/>
        <v>8.6157176847502681E-2</v>
      </c>
    </row>
    <row r="652" spans="1:13" x14ac:dyDescent="0.2">
      <c r="A652" s="1" t="s">
        <v>24</v>
      </c>
      <c r="B652" s="1" t="s">
        <v>63</v>
      </c>
      <c r="C652" s="5">
        <v>0</v>
      </c>
      <c r="D652" s="5">
        <v>0</v>
      </c>
      <c r="E652" s="6" t="str">
        <f t="shared" si="40"/>
        <v/>
      </c>
      <c r="F652" s="5">
        <v>234.48444000000001</v>
      </c>
      <c r="G652" s="5">
        <v>68.548249999999996</v>
      </c>
      <c r="H652" s="6">
        <f t="shared" si="41"/>
        <v>-0.70766397122128866</v>
      </c>
      <c r="I652" s="5">
        <v>0.87</v>
      </c>
      <c r="J652" s="6">
        <f t="shared" si="42"/>
        <v>77.791091954022988</v>
      </c>
      <c r="K652" s="5">
        <v>515.28218000000004</v>
      </c>
      <c r="L652" s="5">
        <v>598.44835</v>
      </c>
      <c r="M652" s="6">
        <f t="shared" si="43"/>
        <v>0.16139927447131974</v>
      </c>
    </row>
    <row r="653" spans="1:13" x14ac:dyDescent="0.2">
      <c r="A653" s="1" t="s">
        <v>25</v>
      </c>
      <c r="B653" s="1" t="s">
        <v>63</v>
      </c>
      <c r="C653" s="5">
        <v>0</v>
      </c>
      <c r="D653" s="5">
        <v>0</v>
      </c>
      <c r="E653" s="6" t="str">
        <f t="shared" si="40"/>
        <v/>
      </c>
      <c r="F653" s="5">
        <v>0</v>
      </c>
      <c r="G653" s="5">
        <v>0</v>
      </c>
      <c r="H653" s="6" t="str">
        <f t="shared" si="41"/>
        <v/>
      </c>
      <c r="I653" s="5">
        <v>0</v>
      </c>
      <c r="J653" s="6" t="str">
        <f t="shared" si="42"/>
        <v/>
      </c>
      <c r="K653" s="5">
        <v>27.3</v>
      </c>
      <c r="L653" s="5">
        <v>0</v>
      </c>
      <c r="M653" s="6">
        <f t="shared" si="43"/>
        <v>-1</v>
      </c>
    </row>
    <row r="654" spans="1:13" x14ac:dyDescent="0.2">
      <c r="A654" s="1" t="s">
        <v>26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179.35410999999999</v>
      </c>
      <c r="G654" s="5">
        <v>796.15778999999998</v>
      </c>
      <c r="H654" s="6">
        <f t="shared" si="41"/>
        <v>3.4390272963357242</v>
      </c>
      <c r="I654" s="5">
        <v>829.57786999999996</v>
      </c>
      <c r="J654" s="6">
        <f t="shared" si="42"/>
        <v>-4.0285645517520785E-2</v>
      </c>
      <c r="K654" s="5">
        <v>1039.41743</v>
      </c>
      <c r="L654" s="5">
        <v>3127.0423000000001</v>
      </c>
      <c r="M654" s="6">
        <f t="shared" si="43"/>
        <v>2.0084566698097417</v>
      </c>
    </row>
    <row r="655" spans="1:13" x14ac:dyDescent="0.2">
      <c r="A655" s="1" t="s">
        <v>29</v>
      </c>
      <c r="B655" s="1" t="s">
        <v>63</v>
      </c>
      <c r="C655" s="5">
        <v>0</v>
      </c>
      <c r="D655" s="5">
        <v>47.58</v>
      </c>
      <c r="E655" s="6" t="str">
        <f t="shared" si="40"/>
        <v/>
      </c>
      <c r="F655" s="5">
        <v>6.8250000000000002</v>
      </c>
      <c r="G655" s="5">
        <v>1115.1043</v>
      </c>
      <c r="H655" s="6">
        <f t="shared" si="41"/>
        <v>162.3852454212454</v>
      </c>
      <c r="I655" s="5">
        <v>1116.34996</v>
      </c>
      <c r="J655" s="6">
        <f t="shared" si="42"/>
        <v>-1.1158328881025747E-3</v>
      </c>
      <c r="K655" s="5">
        <v>4721.0054899999996</v>
      </c>
      <c r="L655" s="5">
        <v>6060.54223</v>
      </c>
      <c r="M655" s="6">
        <f t="shared" si="43"/>
        <v>0.28373971240605367</v>
      </c>
    </row>
    <row r="656" spans="1:13" x14ac:dyDescent="0.2">
      <c r="A656" s="1" t="s">
        <v>31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</v>
      </c>
      <c r="J656" s="6" t="str">
        <f t="shared" si="42"/>
        <v/>
      </c>
      <c r="K656" s="5">
        <v>0.434</v>
      </c>
      <c r="L656" s="5">
        <v>0.13649</v>
      </c>
      <c r="M656" s="6">
        <f t="shared" si="43"/>
        <v>-0.68550691244239625</v>
      </c>
    </row>
    <row r="657" spans="1:13" x14ac:dyDescent="0.2">
      <c r="A657" s="2" t="s">
        <v>34</v>
      </c>
      <c r="B657" s="2" t="s">
        <v>63</v>
      </c>
      <c r="C657" s="7">
        <v>456.36792000000003</v>
      </c>
      <c r="D657" s="7">
        <v>177.005</v>
      </c>
      <c r="E657" s="8">
        <f t="shared" si="40"/>
        <v>-0.6121440788388457</v>
      </c>
      <c r="F657" s="7">
        <v>12142.987300000001</v>
      </c>
      <c r="G657" s="7">
        <v>38168.01917</v>
      </c>
      <c r="H657" s="8">
        <f t="shared" si="41"/>
        <v>2.1432149459630909</v>
      </c>
      <c r="I657" s="7">
        <v>19509.987120000002</v>
      </c>
      <c r="J657" s="8">
        <f t="shared" si="42"/>
        <v>0.95633236122812959</v>
      </c>
      <c r="K657" s="7">
        <v>82308.158859999996</v>
      </c>
      <c r="L657" s="7">
        <v>92446.862680000006</v>
      </c>
      <c r="M657" s="8">
        <f t="shared" si="43"/>
        <v>0.12317981546938972</v>
      </c>
    </row>
    <row r="658" spans="1:13" x14ac:dyDescent="0.2">
      <c r="A658" s="1" t="s">
        <v>10</v>
      </c>
      <c r="B658" s="1" t="s">
        <v>64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0.47323999999999999</v>
      </c>
      <c r="H658" s="6" t="str">
        <f t="shared" si="41"/>
        <v/>
      </c>
      <c r="I658" s="5">
        <v>24.820180000000001</v>
      </c>
      <c r="J658" s="6">
        <f t="shared" si="42"/>
        <v>-0.98093325672900034</v>
      </c>
      <c r="K658" s="5">
        <v>21.095050000000001</v>
      </c>
      <c r="L658" s="5">
        <v>62.515219999999999</v>
      </c>
      <c r="M658" s="6">
        <f t="shared" si="43"/>
        <v>1.9635018641814073</v>
      </c>
    </row>
    <row r="659" spans="1:13" x14ac:dyDescent="0.2">
      <c r="A659" s="1" t="s">
        <v>11</v>
      </c>
      <c r="B659" s="1" t="s">
        <v>64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3.0975700000000002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4.1790000000000003</v>
      </c>
      <c r="L659" s="5">
        <v>3.0975700000000002</v>
      </c>
      <c r="M659" s="6">
        <f t="shared" si="43"/>
        <v>-0.25877721943048582</v>
      </c>
    </row>
    <row r="660" spans="1:13" x14ac:dyDescent="0.2">
      <c r="A660" s="1" t="s">
        <v>18</v>
      </c>
      <c r="B660" s="1" t="s">
        <v>64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0.40784999999999999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0.40784999999999999</v>
      </c>
      <c r="M660" s="6" t="str">
        <f t="shared" si="43"/>
        <v/>
      </c>
    </row>
    <row r="661" spans="1:13" x14ac:dyDescent="0.2">
      <c r="A661" s="1" t="s">
        <v>19</v>
      </c>
      <c r="B661" s="1" t="s">
        <v>64</v>
      </c>
      <c r="C661" s="5">
        <v>0</v>
      </c>
      <c r="D661" s="5">
        <v>0</v>
      </c>
      <c r="E661" s="6" t="str">
        <f t="shared" si="40"/>
        <v/>
      </c>
      <c r="F661" s="5">
        <v>264</v>
      </c>
      <c r="G661" s="5">
        <v>0</v>
      </c>
      <c r="H661" s="6">
        <f t="shared" si="41"/>
        <v>-1</v>
      </c>
      <c r="I661" s="5">
        <v>205.2</v>
      </c>
      <c r="J661" s="6">
        <f t="shared" si="42"/>
        <v>-1</v>
      </c>
      <c r="K661" s="5">
        <v>1084.05</v>
      </c>
      <c r="L661" s="5">
        <v>482.41750000000002</v>
      </c>
      <c r="M661" s="6">
        <f t="shared" si="43"/>
        <v>-0.5549859323831926</v>
      </c>
    </row>
    <row r="662" spans="1:13" x14ac:dyDescent="0.2">
      <c r="A662" s="1" t="s">
        <v>20</v>
      </c>
      <c r="B662" s="1" t="s">
        <v>64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2.0650499999999998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2.0650499999999998</v>
      </c>
      <c r="M662" s="6" t="str">
        <f t="shared" si="43"/>
        <v/>
      </c>
    </row>
    <row r="663" spans="1:13" x14ac:dyDescent="0.2">
      <c r="A663" s="1" t="s">
        <v>21</v>
      </c>
      <c r="B663" s="1" t="s">
        <v>64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8.3153600000000001</v>
      </c>
      <c r="J663" s="6">
        <f t="shared" si="42"/>
        <v>-1</v>
      </c>
      <c r="K663" s="5">
        <v>1.355</v>
      </c>
      <c r="L663" s="5">
        <v>8.3153600000000001</v>
      </c>
      <c r="M663" s="6">
        <f t="shared" si="43"/>
        <v>5.1367970479704796</v>
      </c>
    </row>
    <row r="664" spans="1:13" x14ac:dyDescent="0.2">
      <c r="A664" s="1" t="s">
        <v>23</v>
      </c>
      <c r="B664" s="1" t="s">
        <v>64</v>
      </c>
      <c r="C664" s="5">
        <v>0</v>
      </c>
      <c r="D664" s="5">
        <v>0</v>
      </c>
      <c r="E664" s="6" t="str">
        <f t="shared" si="40"/>
        <v/>
      </c>
      <c r="F664" s="5">
        <v>18.486740000000001</v>
      </c>
      <c r="G664" s="5">
        <v>16.196280000000002</v>
      </c>
      <c r="H664" s="6">
        <f t="shared" si="41"/>
        <v>-0.1238974529852207</v>
      </c>
      <c r="I664" s="5">
        <v>5.2901100000000003</v>
      </c>
      <c r="J664" s="6">
        <f t="shared" si="42"/>
        <v>2.061614975870067</v>
      </c>
      <c r="K664" s="5">
        <v>129.19355999999999</v>
      </c>
      <c r="L664" s="5">
        <v>59.569180000000003</v>
      </c>
      <c r="M664" s="6">
        <f t="shared" si="43"/>
        <v>-0.53891525243208704</v>
      </c>
    </row>
    <row r="665" spans="1:13" x14ac:dyDescent="0.2">
      <c r="A665" s="1" t="s">
        <v>24</v>
      </c>
      <c r="B665" s="1" t="s">
        <v>64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0.39579999999999999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129.83899</v>
      </c>
      <c r="L665" s="5">
        <v>12.35041</v>
      </c>
      <c r="M665" s="6">
        <f t="shared" si="43"/>
        <v>-0.90487903518041846</v>
      </c>
    </row>
    <row r="666" spans="1:13" x14ac:dyDescent="0.2">
      <c r="A666" s="1" t="s">
        <v>25</v>
      </c>
      <c r="B666" s="1" t="s">
        <v>64</v>
      </c>
      <c r="C666" s="5">
        <v>0</v>
      </c>
      <c r="D666" s="5">
        <v>21.006810000000002</v>
      </c>
      <c r="E666" s="6" t="str">
        <f t="shared" si="40"/>
        <v/>
      </c>
      <c r="F666" s="5">
        <v>490.52408000000003</v>
      </c>
      <c r="G666" s="5">
        <v>597.78752999999995</v>
      </c>
      <c r="H666" s="6">
        <f t="shared" si="41"/>
        <v>0.21867112008038414</v>
      </c>
      <c r="I666" s="5">
        <v>792.80853000000002</v>
      </c>
      <c r="J666" s="6">
        <f t="shared" si="42"/>
        <v>-0.24598751479124481</v>
      </c>
      <c r="K666" s="5">
        <v>2551.4422599999998</v>
      </c>
      <c r="L666" s="5">
        <v>3419.0362799999998</v>
      </c>
      <c r="M666" s="6">
        <f t="shared" si="43"/>
        <v>0.34004062470925756</v>
      </c>
    </row>
    <row r="667" spans="1:13" x14ac:dyDescent="0.2">
      <c r="A667" s="1" t="s">
        <v>26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32</v>
      </c>
      <c r="B668" s="1" t="s">
        <v>64</v>
      </c>
      <c r="C668" s="5">
        <v>0</v>
      </c>
      <c r="D668" s="5">
        <v>0</v>
      </c>
      <c r="E668" s="6" t="str">
        <f t="shared" si="40"/>
        <v/>
      </c>
      <c r="F668" s="5">
        <v>30.91451</v>
      </c>
      <c r="G668" s="5">
        <v>0</v>
      </c>
      <c r="H668" s="6">
        <f t="shared" si="41"/>
        <v>-1</v>
      </c>
      <c r="I668" s="5">
        <v>0</v>
      </c>
      <c r="J668" s="6" t="str">
        <f t="shared" si="42"/>
        <v/>
      </c>
      <c r="K668" s="5">
        <v>288.67917999999997</v>
      </c>
      <c r="L668" s="5">
        <v>120.09520000000001</v>
      </c>
      <c r="M668" s="6">
        <f t="shared" si="43"/>
        <v>-0.5839838536329498</v>
      </c>
    </row>
    <row r="669" spans="1:13" x14ac:dyDescent="0.2">
      <c r="A669" s="2" t="s">
        <v>34</v>
      </c>
      <c r="B669" s="2" t="s">
        <v>64</v>
      </c>
      <c r="C669" s="7">
        <v>0</v>
      </c>
      <c r="D669" s="7">
        <v>21.006810000000002</v>
      </c>
      <c r="E669" s="8" t="str">
        <f t="shared" si="40"/>
        <v/>
      </c>
      <c r="F669" s="7">
        <v>803.92533000000003</v>
      </c>
      <c r="G669" s="7">
        <v>620.42331999999999</v>
      </c>
      <c r="H669" s="8">
        <f t="shared" si="41"/>
        <v>-0.22825752983800129</v>
      </c>
      <c r="I669" s="7">
        <v>1036.43418</v>
      </c>
      <c r="J669" s="8">
        <f t="shared" si="42"/>
        <v>-0.40138666596271455</v>
      </c>
      <c r="K669" s="7">
        <v>4209.8330400000004</v>
      </c>
      <c r="L669" s="7">
        <v>4169.8696200000004</v>
      </c>
      <c r="M669" s="8">
        <f t="shared" si="43"/>
        <v>-9.4928752803935534E-3</v>
      </c>
    </row>
    <row r="670" spans="1:13" x14ac:dyDescent="0.2">
      <c r="A670" s="1" t="s">
        <v>8</v>
      </c>
      <c r="B670" s="1" t="s">
        <v>65</v>
      </c>
      <c r="C670" s="5">
        <v>0</v>
      </c>
      <c r="D670" s="5">
        <v>0</v>
      </c>
      <c r="E670" s="6" t="str">
        <f t="shared" si="40"/>
        <v/>
      </c>
      <c r="F670" s="5">
        <v>39.183860000000003</v>
      </c>
      <c r="G670" s="5">
        <v>26.594930000000002</v>
      </c>
      <c r="H670" s="6">
        <f t="shared" si="41"/>
        <v>-0.32127845495568841</v>
      </c>
      <c r="I670" s="5">
        <v>18.67343</v>
      </c>
      <c r="J670" s="6">
        <f t="shared" si="42"/>
        <v>0.42421237019658431</v>
      </c>
      <c r="K670" s="5">
        <v>300.24804999999998</v>
      </c>
      <c r="L670" s="5">
        <v>55.063940000000002</v>
      </c>
      <c r="M670" s="6">
        <f t="shared" si="43"/>
        <v>-0.8166051702916971</v>
      </c>
    </row>
    <row r="671" spans="1:13" x14ac:dyDescent="0.2">
      <c r="A671" s="1" t="s">
        <v>10</v>
      </c>
      <c r="B671" s="1" t="s">
        <v>65</v>
      </c>
      <c r="C671" s="5">
        <v>17.7879</v>
      </c>
      <c r="D671" s="5">
        <v>12.512090000000001</v>
      </c>
      <c r="E671" s="6">
        <f t="shared" si="40"/>
        <v>-0.29659543847221992</v>
      </c>
      <c r="F671" s="5">
        <v>583.19541000000004</v>
      </c>
      <c r="G671" s="5">
        <v>180.58636000000001</v>
      </c>
      <c r="H671" s="6">
        <f t="shared" si="41"/>
        <v>-0.69035016925116066</v>
      </c>
      <c r="I671" s="5">
        <v>471.29694000000001</v>
      </c>
      <c r="J671" s="6">
        <f t="shared" si="42"/>
        <v>-0.61683103650110693</v>
      </c>
      <c r="K671" s="5">
        <v>2079.16084</v>
      </c>
      <c r="L671" s="5">
        <v>1584.67266</v>
      </c>
      <c r="M671" s="6">
        <f t="shared" si="43"/>
        <v>-0.23783065287051097</v>
      </c>
    </row>
    <row r="672" spans="1:13" x14ac:dyDescent="0.2">
      <c r="A672" s="1" t="s">
        <v>11</v>
      </c>
      <c r="B672" s="1" t="s">
        <v>65</v>
      </c>
      <c r="C672" s="5">
        <v>0</v>
      </c>
      <c r="D672" s="5">
        <v>0</v>
      </c>
      <c r="E672" s="6" t="str">
        <f t="shared" si="40"/>
        <v/>
      </c>
      <c r="F672" s="5">
        <v>174.62536</v>
      </c>
      <c r="G672" s="5">
        <v>142.38759999999999</v>
      </c>
      <c r="H672" s="6">
        <f t="shared" si="41"/>
        <v>-0.18461098662874631</v>
      </c>
      <c r="I672" s="5">
        <v>161.63095999999999</v>
      </c>
      <c r="J672" s="6">
        <f t="shared" si="42"/>
        <v>-0.11905738851022107</v>
      </c>
      <c r="K672" s="5">
        <v>1681.05818</v>
      </c>
      <c r="L672" s="5">
        <v>662.25091999999995</v>
      </c>
      <c r="M672" s="6">
        <f t="shared" si="43"/>
        <v>-0.60605115999019143</v>
      </c>
    </row>
    <row r="673" spans="1:13" x14ac:dyDescent="0.2">
      <c r="A673" s="1" t="s">
        <v>12</v>
      </c>
      <c r="B673" s="1" t="s">
        <v>65</v>
      </c>
      <c r="C673" s="5">
        <v>0</v>
      </c>
      <c r="D673" s="5">
        <v>0</v>
      </c>
      <c r="E673" s="6" t="str">
        <f t="shared" si="40"/>
        <v/>
      </c>
      <c r="F673" s="5">
        <v>0</v>
      </c>
      <c r="G673" s="5">
        <v>50.871110000000002</v>
      </c>
      <c r="H673" s="6" t="str">
        <f t="shared" si="41"/>
        <v/>
      </c>
      <c r="I673" s="5">
        <v>1.0067600000000001</v>
      </c>
      <c r="J673" s="6">
        <f t="shared" si="42"/>
        <v>49.529530374667246</v>
      </c>
      <c r="K673" s="5">
        <v>258.16737000000001</v>
      </c>
      <c r="L673" s="5">
        <v>367.96053000000001</v>
      </c>
      <c r="M673" s="6">
        <f t="shared" si="43"/>
        <v>0.42527899633481958</v>
      </c>
    </row>
    <row r="674" spans="1:13" x14ac:dyDescent="0.2">
      <c r="A674" s="1" t="s">
        <v>13</v>
      </c>
      <c r="B674" s="1" t="s">
        <v>65</v>
      </c>
      <c r="C674" s="5">
        <v>0</v>
      </c>
      <c r="D674" s="5">
        <v>0</v>
      </c>
      <c r="E674" s="6" t="str">
        <f t="shared" si="40"/>
        <v/>
      </c>
      <c r="F674" s="5">
        <v>0.91800000000000004</v>
      </c>
      <c r="G674" s="5">
        <v>0</v>
      </c>
      <c r="H674" s="6">
        <f t="shared" si="41"/>
        <v>-1</v>
      </c>
      <c r="I674" s="5">
        <v>0</v>
      </c>
      <c r="J674" s="6" t="str">
        <f t="shared" si="42"/>
        <v/>
      </c>
      <c r="K674" s="5">
        <v>2.17103</v>
      </c>
      <c r="L674" s="5">
        <v>0</v>
      </c>
      <c r="M674" s="6">
        <f t="shared" si="43"/>
        <v>-1</v>
      </c>
    </row>
    <row r="675" spans="1:13" x14ac:dyDescent="0.2">
      <c r="A675" s="1" t="s">
        <v>14</v>
      </c>
      <c r="B675" s="1" t="s">
        <v>65</v>
      </c>
      <c r="C675" s="5">
        <v>0</v>
      </c>
      <c r="D675" s="5">
        <v>0</v>
      </c>
      <c r="E675" s="6" t="str">
        <f t="shared" si="40"/>
        <v/>
      </c>
      <c r="F675" s="5">
        <v>232.32955000000001</v>
      </c>
      <c r="G675" s="5">
        <v>268.30772999999999</v>
      </c>
      <c r="H675" s="6">
        <f t="shared" si="41"/>
        <v>0.1548583897313105</v>
      </c>
      <c r="I675" s="5">
        <v>1.2852699999999999</v>
      </c>
      <c r="J675" s="6">
        <f t="shared" si="42"/>
        <v>207.75592677025062</v>
      </c>
      <c r="K675" s="5">
        <v>679.22134000000005</v>
      </c>
      <c r="L675" s="5">
        <v>507.80592999999999</v>
      </c>
      <c r="M675" s="6">
        <f t="shared" si="43"/>
        <v>-0.25237047175225691</v>
      </c>
    </row>
    <row r="676" spans="1:13" x14ac:dyDescent="0.2">
      <c r="A676" s="1" t="s">
        <v>17</v>
      </c>
      <c r="B676" s="1" t="s">
        <v>65</v>
      </c>
      <c r="C676" s="5">
        <v>0</v>
      </c>
      <c r="D676" s="5">
        <v>0</v>
      </c>
      <c r="E676" s="6" t="str">
        <f t="shared" si="40"/>
        <v/>
      </c>
      <c r="F676" s="5">
        <v>0</v>
      </c>
      <c r="G676" s="5">
        <v>0</v>
      </c>
      <c r="H676" s="6" t="str">
        <f t="shared" si="41"/>
        <v/>
      </c>
      <c r="I676" s="5">
        <v>0</v>
      </c>
      <c r="J676" s="6" t="str">
        <f t="shared" si="42"/>
        <v/>
      </c>
      <c r="K676" s="5">
        <v>0</v>
      </c>
      <c r="L676" s="5">
        <v>0</v>
      </c>
      <c r="M676" s="6" t="str">
        <f t="shared" si="43"/>
        <v/>
      </c>
    </row>
    <row r="677" spans="1:13" x14ac:dyDescent="0.2">
      <c r="A677" s="1" t="s">
        <v>18</v>
      </c>
      <c r="B677" s="1" t="s">
        <v>65</v>
      </c>
      <c r="C677" s="5">
        <v>0</v>
      </c>
      <c r="D677" s="5">
        <v>0</v>
      </c>
      <c r="E677" s="6" t="str">
        <f t="shared" si="40"/>
        <v/>
      </c>
      <c r="F677" s="5">
        <v>8.9999999999999998E-4</v>
      </c>
      <c r="G677" s="5">
        <v>75.651660000000007</v>
      </c>
      <c r="H677" s="6">
        <f t="shared" si="41"/>
        <v>84056.400000000009</v>
      </c>
      <c r="I677" s="5">
        <v>76.793430000000001</v>
      </c>
      <c r="J677" s="6">
        <f t="shared" si="42"/>
        <v>-1.4868068791822342E-2</v>
      </c>
      <c r="K677" s="5">
        <v>191.33323999999999</v>
      </c>
      <c r="L677" s="5">
        <v>220.74044000000001</v>
      </c>
      <c r="M677" s="6">
        <f t="shared" si="43"/>
        <v>0.15369624222116363</v>
      </c>
    </row>
    <row r="678" spans="1:13" x14ac:dyDescent="0.2">
      <c r="A678" s="1" t="s">
        <v>19</v>
      </c>
      <c r="B678" s="1" t="s">
        <v>65</v>
      </c>
      <c r="C678" s="5">
        <v>0</v>
      </c>
      <c r="D678" s="5">
        <v>0</v>
      </c>
      <c r="E678" s="6" t="str">
        <f t="shared" si="40"/>
        <v/>
      </c>
      <c r="F678" s="5">
        <v>292.5</v>
      </c>
      <c r="G678" s="5">
        <v>195</v>
      </c>
      <c r="H678" s="6">
        <f t="shared" si="41"/>
        <v>-0.33333333333333337</v>
      </c>
      <c r="I678" s="5">
        <v>18.741399999999999</v>
      </c>
      <c r="J678" s="6">
        <f t="shared" si="42"/>
        <v>9.4047723222384683</v>
      </c>
      <c r="K678" s="5">
        <v>729</v>
      </c>
      <c r="L678" s="5">
        <v>1134.3580999999999</v>
      </c>
      <c r="M678" s="6">
        <f t="shared" si="43"/>
        <v>0.5560467764060355</v>
      </c>
    </row>
    <row r="679" spans="1:13" x14ac:dyDescent="0.2">
      <c r="A679" s="1" t="s">
        <v>20</v>
      </c>
      <c r="B679" s="1" t="s">
        <v>65</v>
      </c>
      <c r="C679" s="5">
        <v>0</v>
      </c>
      <c r="D679" s="5">
        <v>7.1422100000000004</v>
      </c>
      <c r="E679" s="6" t="str">
        <f t="shared" si="40"/>
        <v/>
      </c>
      <c r="F679" s="5">
        <v>53.409669999999998</v>
      </c>
      <c r="G679" s="5">
        <v>34.975430000000003</v>
      </c>
      <c r="H679" s="6">
        <f t="shared" si="41"/>
        <v>-0.34514798537418401</v>
      </c>
      <c r="I679" s="5">
        <v>25.84759</v>
      </c>
      <c r="J679" s="6">
        <f t="shared" si="42"/>
        <v>0.35314085375077542</v>
      </c>
      <c r="K679" s="5">
        <v>219.46154999999999</v>
      </c>
      <c r="L679" s="5">
        <v>91.019199999999998</v>
      </c>
      <c r="M679" s="6">
        <f t="shared" si="43"/>
        <v>-0.58526129064521781</v>
      </c>
    </row>
    <row r="680" spans="1:13" x14ac:dyDescent="0.2">
      <c r="A680" s="1" t="s">
        <v>21</v>
      </c>
      <c r="B680" s="1" t="s">
        <v>65</v>
      </c>
      <c r="C680" s="5">
        <v>0</v>
      </c>
      <c r="D680" s="5">
        <v>0.62236999999999998</v>
      </c>
      <c r="E680" s="6" t="str">
        <f t="shared" si="40"/>
        <v/>
      </c>
      <c r="F680" s="5">
        <v>357.43851999999998</v>
      </c>
      <c r="G680" s="5">
        <v>555.22329999999999</v>
      </c>
      <c r="H680" s="6">
        <f t="shared" si="41"/>
        <v>0.55333929874150112</v>
      </c>
      <c r="I680" s="5">
        <v>645.97815000000003</v>
      </c>
      <c r="J680" s="6">
        <f t="shared" si="42"/>
        <v>-0.14049213584081754</v>
      </c>
      <c r="K680" s="5">
        <v>2086.02279</v>
      </c>
      <c r="L680" s="5">
        <v>2826.7270600000002</v>
      </c>
      <c r="M680" s="6">
        <f t="shared" si="43"/>
        <v>0.35507966334346719</v>
      </c>
    </row>
    <row r="681" spans="1:13" x14ac:dyDescent="0.2">
      <c r="A681" s="1" t="s">
        <v>22</v>
      </c>
      <c r="B681" s="1" t="s">
        <v>65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">
      <c r="A682" s="1" t="s">
        <v>23</v>
      </c>
      <c r="B682" s="1" t="s">
        <v>65</v>
      </c>
      <c r="C682" s="5">
        <v>0</v>
      </c>
      <c r="D682" s="5">
        <v>48.269779999999997</v>
      </c>
      <c r="E682" s="6" t="str">
        <f t="shared" si="40"/>
        <v/>
      </c>
      <c r="F682" s="5">
        <v>86.80301</v>
      </c>
      <c r="G682" s="5">
        <v>230.72896</v>
      </c>
      <c r="H682" s="6">
        <f t="shared" si="41"/>
        <v>1.6580755667343792</v>
      </c>
      <c r="I682" s="5">
        <v>341.30763999999999</v>
      </c>
      <c r="J682" s="6">
        <f t="shared" si="42"/>
        <v>-0.32398536405455203</v>
      </c>
      <c r="K682" s="5">
        <v>1274.6188299999999</v>
      </c>
      <c r="L682" s="5">
        <v>1441.4966099999999</v>
      </c>
      <c r="M682" s="6">
        <f t="shared" si="43"/>
        <v>0.13092367386413084</v>
      </c>
    </row>
    <row r="683" spans="1:13" x14ac:dyDescent="0.2">
      <c r="A683" s="1" t="s">
        <v>24</v>
      </c>
      <c r="B683" s="1" t="s">
        <v>65</v>
      </c>
      <c r="C683" s="5">
        <v>0</v>
      </c>
      <c r="D683" s="5">
        <v>0.38361000000000001</v>
      </c>
      <c r="E683" s="6" t="str">
        <f t="shared" si="40"/>
        <v/>
      </c>
      <c r="F683" s="5">
        <v>20.98385</v>
      </c>
      <c r="G683" s="5">
        <v>86.435990000000004</v>
      </c>
      <c r="H683" s="6">
        <f t="shared" si="41"/>
        <v>3.1191673596599294</v>
      </c>
      <c r="I683" s="5">
        <v>36.013950000000001</v>
      </c>
      <c r="J683" s="6">
        <f t="shared" si="42"/>
        <v>1.4000696952153264</v>
      </c>
      <c r="K683" s="5">
        <v>533.66690000000006</v>
      </c>
      <c r="L683" s="5">
        <v>390.78575000000001</v>
      </c>
      <c r="M683" s="6">
        <f t="shared" si="43"/>
        <v>-0.26773470492548823</v>
      </c>
    </row>
    <row r="684" spans="1:13" x14ac:dyDescent="0.2">
      <c r="A684" s="1" t="s">
        <v>25</v>
      </c>
      <c r="B684" s="1" t="s">
        <v>65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4.1139999999999999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</v>
      </c>
      <c r="L684" s="5">
        <v>12.33211</v>
      </c>
      <c r="M684" s="6" t="str">
        <f t="shared" si="43"/>
        <v/>
      </c>
    </row>
    <row r="685" spans="1:13" x14ac:dyDescent="0.2">
      <c r="A685" s="1" t="s">
        <v>26</v>
      </c>
      <c r="B685" s="1" t="s">
        <v>65</v>
      </c>
      <c r="C685" s="5">
        <v>0</v>
      </c>
      <c r="D685" s="5">
        <v>10.465</v>
      </c>
      <c r="E685" s="6" t="str">
        <f t="shared" ref="E685:E745" si="44">IF(C685=0,"",(D685/C685-1))</f>
        <v/>
      </c>
      <c r="F685" s="5">
        <v>19.11073</v>
      </c>
      <c r="G685" s="5">
        <v>162.16177999999999</v>
      </c>
      <c r="H685" s="6">
        <f t="shared" ref="H685:H745" si="45">IF(F685=0,"",(G685/F685-1))</f>
        <v>7.485378632841341</v>
      </c>
      <c r="I685" s="5">
        <v>50.339689999999997</v>
      </c>
      <c r="J685" s="6">
        <f t="shared" ref="J685:J745" si="46">IF(I685=0,"",(G685/I685-1))</f>
        <v>2.2213503897223048</v>
      </c>
      <c r="K685" s="5">
        <v>407.08616999999998</v>
      </c>
      <c r="L685" s="5">
        <v>445.79442</v>
      </c>
      <c r="M685" s="6">
        <f t="shared" ref="M685:M745" si="47">IF(K685=0,"",(L685/K685-1))</f>
        <v>9.5086133729377353E-2</v>
      </c>
    </row>
    <row r="686" spans="1:13" x14ac:dyDescent="0.2">
      <c r="A686" s="1" t="s">
        <v>27</v>
      </c>
      <c r="B686" s="1" t="s">
        <v>65</v>
      </c>
      <c r="C686" s="5">
        <v>0</v>
      </c>
      <c r="D686" s="5">
        <v>0</v>
      </c>
      <c r="E686" s="6" t="str">
        <f t="shared" si="44"/>
        <v/>
      </c>
      <c r="F686" s="5">
        <v>0</v>
      </c>
      <c r="G686" s="5">
        <v>0.67123999999999995</v>
      </c>
      <c r="H686" s="6" t="str">
        <f t="shared" si="45"/>
        <v/>
      </c>
      <c r="I686" s="5">
        <v>0</v>
      </c>
      <c r="J686" s="6" t="str">
        <f t="shared" si="46"/>
        <v/>
      </c>
      <c r="K686" s="5">
        <v>2.64174</v>
      </c>
      <c r="L686" s="5">
        <v>0.67123999999999995</v>
      </c>
      <c r="M686" s="6">
        <f t="shared" si="47"/>
        <v>-0.74590989272222097</v>
      </c>
    </row>
    <row r="687" spans="1:13" x14ac:dyDescent="0.2">
      <c r="A687" s="1" t="s">
        <v>28</v>
      </c>
      <c r="B687" s="1" t="s">
        <v>65</v>
      </c>
      <c r="C687" s="5">
        <v>0</v>
      </c>
      <c r="D687" s="5">
        <v>0</v>
      </c>
      <c r="E687" s="6" t="str">
        <f t="shared" si="44"/>
        <v/>
      </c>
      <c r="F687" s="5">
        <v>0</v>
      </c>
      <c r="G687" s="5">
        <v>0.94042000000000003</v>
      </c>
      <c r="H687" s="6" t="str">
        <f t="shared" si="45"/>
        <v/>
      </c>
      <c r="I687" s="5">
        <v>1.08</v>
      </c>
      <c r="J687" s="6">
        <f t="shared" si="46"/>
        <v>-0.12924074074074077</v>
      </c>
      <c r="K687" s="5">
        <v>7.9909999999999997</v>
      </c>
      <c r="L687" s="5">
        <v>52.135420000000003</v>
      </c>
      <c r="M687" s="6">
        <f t="shared" si="47"/>
        <v>5.5242673007133032</v>
      </c>
    </row>
    <row r="688" spans="1:13" x14ac:dyDescent="0.2">
      <c r="A688" s="1" t="s">
        <v>29</v>
      </c>
      <c r="B688" s="1" t="s">
        <v>65</v>
      </c>
      <c r="C688" s="5">
        <v>0</v>
      </c>
      <c r="D688" s="5">
        <v>0</v>
      </c>
      <c r="E688" s="6" t="str">
        <f t="shared" si="44"/>
        <v/>
      </c>
      <c r="F688" s="5">
        <v>0</v>
      </c>
      <c r="G688" s="5">
        <v>0</v>
      </c>
      <c r="H688" s="6" t="str">
        <f t="shared" si="45"/>
        <v/>
      </c>
      <c r="I688" s="5">
        <v>0</v>
      </c>
      <c r="J688" s="6" t="str">
        <f t="shared" si="46"/>
        <v/>
      </c>
      <c r="K688" s="5">
        <v>23.277999999999999</v>
      </c>
      <c r="L688" s="5">
        <v>0</v>
      </c>
      <c r="M688" s="6">
        <f t="shared" si="47"/>
        <v>-1</v>
      </c>
    </row>
    <row r="689" spans="1:13" x14ac:dyDescent="0.2">
      <c r="A689" s="1" t="s">
        <v>31</v>
      </c>
      <c r="B689" s="1" t="s">
        <v>65</v>
      </c>
      <c r="C689" s="5">
        <v>0</v>
      </c>
      <c r="D689" s="5">
        <v>0</v>
      </c>
      <c r="E689" s="6" t="str">
        <f t="shared" si="44"/>
        <v/>
      </c>
      <c r="F689" s="5">
        <v>11.71001</v>
      </c>
      <c r="G689" s="5">
        <v>14.918939999999999</v>
      </c>
      <c r="H689" s="6">
        <f t="shared" si="45"/>
        <v>0.27403307085134854</v>
      </c>
      <c r="I689" s="5">
        <v>1.5</v>
      </c>
      <c r="J689" s="6">
        <f t="shared" si="46"/>
        <v>8.9459599999999995</v>
      </c>
      <c r="K689" s="5">
        <v>697.88435000000004</v>
      </c>
      <c r="L689" s="5">
        <v>53.827660000000002</v>
      </c>
      <c r="M689" s="6">
        <f t="shared" si="47"/>
        <v>-0.92287022914326711</v>
      </c>
    </row>
    <row r="690" spans="1:13" x14ac:dyDescent="0.2">
      <c r="A690" s="1" t="s">
        <v>33</v>
      </c>
      <c r="B690" s="1" t="s">
        <v>65</v>
      </c>
      <c r="C690" s="5">
        <v>0</v>
      </c>
      <c r="D690" s="5">
        <v>0</v>
      </c>
      <c r="E690" s="6" t="str">
        <f t="shared" si="44"/>
        <v/>
      </c>
      <c r="F690" s="5">
        <v>0</v>
      </c>
      <c r="G690" s="5">
        <v>0</v>
      </c>
      <c r="H690" s="6" t="str">
        <f t="shared" si="45"/>
        <v/>
      </c>
      <c r="I690" s="5">
        <v>0</v>
      </c>
      <c r="J690" s="6" t="str">
        <f t="shared" si="46"/>
        <v/>
      </c>
      <c r="K690" s="5">
        <v>0</v>
      </c>
      <c r="L690" s="5">
        <v>22.318919999999999</v>
      </c>
      <c r="M690" s="6" t="str">
        <f t="shared" si="47"/>
        <v/>
      </c>
    </row>
    <row r="691" spans="1:13" x14ac:dyDescent="0.2">
      <c r="A691" s="2" t="s">
        <v>34</v>
      </c>
      <c r="B691" s="2" t="s">
        <v>65</v>
      </c>
      <c r="C691" s="7">
        <v>17.7879</v>
      </c>
      <c r="D691" s="7">
        <v>79.395060000000001</v>
      </c>
      <c r="E691" s="8">
        <f t="shared" si="44"/>
        <v>3.4634307591115308</v>
      </c>
      <c r="F691" s="7">
        <v>1872.2088699999999</v>
      </c>
      <c r="G691" s="7">
        <v>2029.56945</v>
      </c>
      <c r="H691" s="8">
        <f t="shared" si="45"/>
        <v>8.4050760853408457E-2</v>
      </c>
      <c r="I691" s="7">
        <v>1851.49521</v>
      </c>
      <c r="J691" s="8">
        <f t="shared" si="46"/>
        <v>9.6178612311937917E-2</v>
      </c>
      <c r="K691" s="7">
        <v>11173.01138</v>
      </c>
      <c r="L691" s="7">
        <v>9869.9609099999998</v>
      </c>
      <c r="M691" s="8">
        <f t="shared" si="47"/>
        <v>-0.11662482259102469</v>
      </c>
    </row>
    <row r="692" spans="1:13" x14ac:dyDescent="0.2">
      <c r="A692" s="1" t="s">
        <v>8</v>
      </c>
      <c r="B692" s="1" t="s">
        <v>66</v>
      </c>
      <c r="C692" s="5">
        <v>1.74325</v>
      </c>
      <c r="D692" s="5">
        <v>4.9521499999999996</v>
      </c>
      <c r="E692" s="6">
        <f t="shared" si="44"/>
        <v>1.8407572063674169</v>
      </c>
      <c r="F692" s="5">
        <v>1161.6793</v>
      </c>
      <c r="G692" s="5">
        <v>1243.6191799999999</v>
      </c>
      <c r="H692" s="6">
        <f t="shared" si="45"/>
        <v>7.0535714977446817E-2</v>
      </c>
      <c r="I692" s="5">
        <v>561.34015999999997</v>
      </c>
      <c r="J692" s="6">
        <f t="shared" si="46"/>
        <v>1.2154466553755925</v>
      </c>
      <c r="K692" s="5">
        <v>4688.9012499999999</v>
      </c>
      <c r="L692" s="5">
        <v>4630.64347</v>
      </c>
      <c r="M692" s="6">
        <f t="shared" si="47"/>
        <v>-1.2424612269238966E-2</v>
      </c>
    </row>
    <row r="693" spans="1:13" x14ac:dyDescent="0.2">
      <c r="A693" s="1" t="s">
        <v>10</v>
      </c>
      <c r="B693" s="1" t="s">
        <v>66</v>
      </c>
      <c r="C693" s="5">
        <v>81.87688</v>
      </c>
      <c r="D693" s="5">
        <v>386.19227000000001</v>
      </c>
      <c r="E693" s="6">
        <f t="shared" si="44"/>
        <v>3.7167438475916521</v>
      </c>
      <c r="F693" s="5">
        <v>3784.4134899999999</v>
      </c>
      <c r="G693" s="5">
        <v>5175.8001000000004</v>
      </c>
      <c r="H693" s="6">
        <f t="shared" si="45"/>
        <v>0.36766241682538769</v>
      </c>
      <c r="I693" s="5">
        <v>4768.55746</v>
      </c>
      <c r="J693" s="6">
        <f t="shared" si="46"/>
        <v>8.5401642617513929E-2</v>
      </c>
      <c r="K693" s="5">
        <v>21264.782910000002</v>
      </c>
      <c r="L693" s="5">
        <v>26380.362880000001</v>
      </c>
      <c r="M693" s="6">
        <f t="shared" si="47"/>
        <v>0.2405658215111306</v>
      </c>
    </row>
    <row r="694" spans="1:13" x14ac:dyDescent="0.2">
      <c r="A694" s="1" t="s">
        <v>11</v>
      </c>
      <c r="B694" s="1" t="s">
        <v>66</v>
      </c>
      <c r="C694" s="5">
        <v>304.34938</v>
      </c>
      <c r="D694" s="5">
        <v>355.98917999999998</v>
      </c>
      <c r="E694" s="6">
        <f t="shared" si="44"/>
        <v>0.16967276227078232</v>
      </c>
      <c r="F694" s="5">
        <v>6850.3398200000001</v>
      </c>
      <c r="G694" s="5">
        <v>7024.9201199999998</v>
      </c>
      <c r="H694" s="6">
        <f t="shared" si="45"/>
        <v>2.5484910907675129E-2</v>
      </c>
      <c r="I694" s="5">
        <v>6466.3298599999998</v>
      </c>
      <c r="J694" s="6">
        <f t="shared" si="46"/>
        <v>8.638443631763626E-2</v>
      </c>
      <c r="K694" s="5">
        <v>39123.737079999999</v>
      </c>
      <c r="L694" s="5">
        <v>40708.907959999997</v>
      </c>
      <c r="M694" s="6">
        <f t="shared" si="47"/>
        <v>4.0516857496477154E-2</v>
      </c>
    </row>
    <row r="695" spans="1:13" x14ac:dyDescent="0.2">
      <c r="A695" s="1" t="s">
        <v>12</v>
      </c>
      <c r="B695" s="1" t="s">
        <v>66</v>
      </c>
      <c r="C695" s="5">
        <v>159.86748</v>
      </c>
      <c r="D695" s="5">
        <v>0</v>
      </c>
      <c r="E695" s="6">
        <f t="shared" si="44"/>
        <v>-1</v>
      </c>
      <c r="F695" s="5">
        <v>314.82801999999998</v>
      </c>
      <c r="G695" s="5">
        <v>335.69733000000002</v>
      </c>
      <c r="H695" s="6">
        <f t="shared" si="45"/>
        <v>6.6287968904419792E-2</v>
      </c>
      <c r="I695" s="5">
        <v>227.72377</v>
      </c>
      <c r="J695" s="6">
        <f t="shared" si="46"/>
        <v>0.47414268611484878</v>
      </c>
      <c r="K695" s="5">
        <v>2413.6285200000002</v>
      </c>
      <c r="L695" s="5">
        <v>1582.4201499999999</v>
      </c>
      <c r="M695" s="6">
        <f t="shared" si="47"/>
        <v>-0.3443812347726154</v>
      </c>
    </row>
    <row r="696" spans="1:13" x14ac:dyDescent="0.2">
      <c r="A696" s="1" t="s">
        <v>13</v>
      </c>
      <c r="B696" s="1" t="s">
        <v>66</v>
      </c>
      <c r="C696" s="5">
        <v>0</v>
      </c>
      <c r="D696" s="5">
        <v>0</v>
      </c>
      <c r="E696" s="6" t="str">
        <f t="shared" si="44"/>
        <v/>
      </c>
      <c r="F696" s="5">
        <v>64.724100000000007</v>
      </c>
      <c r="G696" s="5">
        <v>2.6200000000000001E-2</v>
      </c>
      <c r="H696" s="6">
        <f t="shared" si="45"/>
        <v>-0.99959520487731768</v>
      </c>
      <c r="I696" s="5">
        <v>35.713679999999997</v>
      </c>
      <c r="J696" s="6">
        <f t="shared" si="46"/>
        <v>-0.99926638755793296</v>
      </c>
      <c r="K696" s="5">
        <v>255.56950000000001</v>
      </c>
      <c r="L696" s="5">
        <v>188.64631</v>
      </c>
      <c r="M696" s="6">
        <f t="shared" si="47"/>
        <v>-0.26185906377717216</v>
      </c>
    </row>
    <row r="697" spans="1:13" x14ac:dyDescent="0.2">
      <c r="A697" s="1" t="s">
        <v>14</v>
      </c>
      <c r="B697" s="1" t="s">
        <v>66</v>
      </c>
      <c r="C697" s="5">
        <v>84.185190000000006</v>
      </c>
      <c r="D697" s="5">
        <v>395.80038000000002</v>
      </c>
      <c r="E697" s="6">
        <f t="shared" si="44"/>
        <v>3.7015440601844576</v>
      </c>
      <c r="F697" s="5">
        <v>2716.2111300000001</v>
      </c>
      <c r="G697" s="5">
        <v>3622.7180199999998</v>
      </c>
      <c r="H697" s="6">
        <f t="shared" si="45"/>
        <v>0.33373947996450459</v>
      </c>
      <c r="I697" s="5">
        <v>3030.7395700000002</v>
      </c>
      <c r="J697" s="6">
        <f t="shared" si="46"/>
        <v>0.19532475038757613</v>
      </c>
      <c r="K697" s="5">
        <v>18303.7533</v>
      </c>
      <c r="L697" s="5">
        <v>19389.727200000001</v>
      </c>
      <c r="M697" s="6">
        <f t="shared" si="47"/>
        <v>5.9330667442944574E-2</v>
      </c>
    </row>
    <row r="698" spans="1:13" x14ac:dyDescent="0.2">
      <c r="A698" s="1" t="s">
        <v>15</v>
      </c>
      <c r="B698" s="1" t="s">
        <v>66</v>
      </c>
      <c r="C698" s="5">
        <v>8.5940600000000007</v>
      </c>
      <c r="D698" s="5">
        <v>0</v>
      </c>
      <c r="E698" s="6">
        <f t="shared" si="44"/>
        <v>-1</v>
      </c>
      <c r="F698" s="5">
        <v>58.5334</v>
      </c>
      <c r="G698" s="5">
        <v>27.49259</v>
      </c>
      <c r="H698" s="6">
        <f t="shared" si="45"/>
        <v>-0.53030936183443989</v>
      </c>
      <c r="I698" s="5">
        <v>39.609749999999998</v>
      </c>
      <c r="J698" s="6">
        <f t="shared" si="46"/>
        <v>-0.30591356926009372</v>
      </c>
      <c r="K698" s="5">
        <v>167.73706000000001</v>
      </c>
      <c r="L698" s="5">
        <v>151.31338</v>
      </c>
      <c r="M698" s="6">
        <f t="shared" si="47"/>
        <v>-9.791324588615069E-2</v>
      </c>
    </row>
    <row r="699" spans="1:13" x14ac:dyDescent="0.2">
      <c r="A699" s="1" t="s">
        <v>16</v>
      </c>
      <c r="B699" s="1" t="s">
        <v>66</v>
      </c>
      <c r="C699" s="5">
        <v>0</v>
      </c>
      <c r="D699" s="5">
        <v>14.348990000000001</v>
      </c>
      <c r="E699" s="6" t="str">
        <f t="shared" si="44"/>
        <v/>
      </c>
      <c r="F699" s="5">
        <v>278.59217000000001</v>
      </c>
      <c r="G699" s="5">
        <v>436.87718999999998</v>
      </c>
      <c r="H699" s="6">
        <f t="shared" si="45"/>
        <v>0.56816033271861155</v>
      </c>
      <c r="I699" s="5">
        <v>355.93315000000001</v>
      </c>
      <c r="J699" s="6">
        <f t="shared" si="46"/>
        <v>0.22741360280715628</v>
      </c>
      <c r="K699" s="5">
        <v>1435.97658</v>
      </c>
      <c r="L699" s="5">
        <v>1934.7138600000001</v>
      </c>
      <c r="M699" s="6">
        <f t="shared" si="47"/>
        <v>0.34731574800474818</v>
      </c>
    </row>
    <row r="700" spans="1:13" x14ac:dyDescent="0.2">
      <c r="A700" s="1" t="s">
        <v>17</v>
      </c>
      <c r="B700" s="1" t="s">
        <v>66</v>
      </c>
      <c r="C700" s="5">
        <v>0</v>
      </c>
      <c r="D700" s="5">
        <v>0</v>
      </c>
      <c r="E700" s="6" t="str">
        <f t="shared" si="44"/>
        <v/>
      </c>
      <c r="F700" s="5">
        <v>2.9675799999999999</v>
      </c>
      <c r="G700" s="5">
        <v>2.6062799999999999</v>
      </c>
      <c r="H700" s="6">
        <f t="shared" si="45"/>
        <v>-0.12174903456688613</v>
      </c>
      <c r="I700" s="5">
        <v>4.5358099999999997</v>
      </c>
      <c r="J700" s="6">
        <f t="shared" si="46"/>
        <v>-0.4253992120481237</v>
      </c>
      <c r="K700" s="5">
        <v>38.01164</v>
      </c>
      <c r="L700" s="5">
        <v>26.964739999999999</v>
      </c>
      <c r="M700" s="6">
        <f t="shared" si="47"/>
        <v>-0.29061887358714333</v>
      </c>
    </row>
    <row r="701" spans="1:13" x14ac:dyDescent="0.2">
      <c r="A701" s="1" t="s">
        <v>18</v>
      </c>
      <c r="B701" s="1" t="s">
        <v>66</v>
      </c>
      <c r="C701" s="5">
        <v>5.28E-2</v>
      </c>
      <c r="D701" s="5">
        <v>1132.4394</v>
      </c>
      <c r="E701" s="6">
        <f t="shared" si="44"/>
        <v>21446.715909090908</v>
      </c>
      <c r="F701" s="5">
        <v>3380.3452600000001</v>
      </c>
      <c r="G701" s="5">
        <v>4746.1262999999999</v>
      </c>
      <c r="H701" s="6">
        <f t="shared" si="45"/>
        <v>0.40403595933274583</v>
      </c>
      <c r="I701" s="5">
        <v>3169.65281</v>
      </c>
      <c r="J701" s="6">
        <f t="shared" si="46"/>
        <v>0.49736472241576513</v>
      </c>
      <c r="K701" s="5">
        <v>19572.091199999999</v>
      </c>
      <c r="L701" s="5">
        <v>17071.548129999999</v>
      </c>
      <c r="M701" s="6">
        <f t="shared" si="47"/>
        <v>-0.12776064879566884</v>
      </c>
    </row>
    <row r="702" spans="1:13" x14ac:dyDescent="0.2">
      <c r="A702" s="1" t="s">
        <v>19</v>
      </c>
      <c r="B702" s="1" t="s">
        <v>66</v>
      </c>
      <c r="C702" s="5">
        <v>44.854309999999998</v>
      </c>
      <c r="D702" s="5">
        <v>149.00756000000001</v>
      </c>
      <c r="E702" s="6">
        <f t="shared" si="44"/>
        <v>2.322034381980238</v>
      </c>
      <c r="F702" s="5">
        <v>2995.0529499999998</v>
      </c>
      <c r="G702" s="5">
        <v>2458.0581299999999</v>
      </c>
      <c r="H702" s="6">
        <f t="shared" si="45"/>
        <v>-0.17929393201545896</v>
      </c>
      <c r="I702" s="5">
        <v>2944.2386000000001</v>
      </c>
      <c r="J702" s="6">
        <f t="shared" si="46"/>
        <v>-0.1651294395773496</v>
      </c>
      <c r="K702" s="5">
        <v>27555.376660000002</v>
      </c>
      <c r="L702" s="5">
        <v>18999.459930000001</v>
      </c>
      <c r="M702" s="6">
        <f t="shared" si="47"/>
        <v>-0.31049899391939573</v>
      </c>
    </row>
    <row r="703" spans="1:13" x14ac:dyDescent="0.2">
      <c r="A703" s="1" t="s">
        <v>20</v>
      </c>
      <c r="B703" s="1" t="s">
        <v>66</v>
      </c>
      <c r="C703" s="5">
        <v>77.451080000000005</v>
      </c>
      <c r="D703" s="5">
        <v>301.83219000000003</v>
      </c>
      <c r="E703" s="6">
        <f t="shared" si="44"/>
        <v>2.8970688336431203</v>
      </c>
      <c r="F703" s="5">
        <v>3405.23684</v>
      </c>
      <c r="G703" s="5">
        <v>3865.1507799999999</v>
      </c>
      <c r="H703" s="6">
        <f t="shared" si="45"/>
        <v>0.13506077891486679</v>
      </c>
      <c r="I703" s="5">
        <v>2941.52943</v>
      </c>
      <c r="J703" s="6">
        <f t="shared" si="46"/>
        <v>0.31399357782390092</v>
      </c>
      <c r="K703" s="5">
        <v>17444.72911</v>
      </c>
      <c r="L703" s="5">
        <v>20186.774119999998</v>
      </c>
      <c r="M703" s="6">
        <f t="shared" si="47"/>
        <v>0.15718472856240284</v>
      </c>
    </row>
    <row r="704" spans="1:13" x14ac:dyDescent="0.2">
      <c r="A704" s="1" t="s">
        <v>21</v>
      </c>
      <c r="B704" s="1" t="s">
        <v>66</v>
      </c>
      <c r="C704" s="5">
        <v>406.29228000000001</v>
      </c>
      <c r="D704" s="5">
        <v>377.21386000000001</v>
      </c>
      <c r="E704" s="6">
        <f t="shared" si="44"/>
        <v>-7.1570200644718085E-2</v>
      </c>
      <c r="F704" s="5">
        <v>4869.5556200000001</v>
      </c>
      <c r="G704" s="5">
        <v>5617.5504799999999</v>
      </c>
      <c r="H704" s="6">
        <f t="shared" si="45"/>
        <v>0.15360639006316545</v>
      </c>
      <c r="I704" s="5">
        <v>4611.2559600000004</v>
      </c>
      <c r="J704" s="6">
        <f t="shared" si="46"/>
        <v>0.21822569137975134</v>
      </c>
      <c r="K704" s="5">
        <v>31333.640739999999</v>
      </c>
      <c r="L704" s="5">
        <v>28295.640650000001</v>
      </c>
      <c r="M704" s="6">
        <f t="shared" si="47"/>
        <v>-9.6956498455085027E-2</v>
      </c>
    </row>
    <row r="705" spans="1:13" x14ac:dyDescent="0.2">
      <c r="A705" s="1" t="s">
        <v>22</v>
      </c>
      <c r="B705" s="1" t="s">
        <v>66</v>
      </c>
      <c r="C705" s="5">
        <v>63.770969999999998</v>
      </c>
      <c r="D705" s="5">
        <v>33.549720000000001</v>
      </c>
      <c r="E705" s="6">
        <f t="shared" si="44"/>
        <v>-0.47390293733967037</v>
      </c>
      <c r="F705" s="5">
        <v>631.75963999999999</v>
      </c>
      <c r="G705" s="5">
        <v>652.27967999999998</v>
      </c>
      <c r="H705" s="6">
        <f t="shared" si="45"/>
        <v>3.2480770693107175E-2</v>
      </c>
      <c r="I705" s="5">
        <v>550.81599000000006</v>
      </c>
      <c r="J705" s="6">
        <f t="shared" si="46"/>
        <v>0.18420614477804098</v>
      </c>
      <c r="K705" s="5">
        <v>3313.9951900000001</v>
      </c>
      <c r="L705" s="5">
        <v>2916.2730900000001</v>
      </c>
      <c r="M705" s="6">
        <f t="shared" si="47"/>
        <v>-0.12001287787023007</v>
      </c>
    </row>
    <row r="706" spans="1:13" x14ac:dyDescent="0.2">
      <c r="A706" s="1" t="s">
        <v>23</v>
      </c>
      <c r="B706" s="1" t="s">
        <v>66</v>
      </c>
      <c r="C706" s="5">
        <v>16.028860000000002</v>
      </c>
      <c r="D706" s="5">
        <v>381.78419000000002</v>
      </c>
      <c r="E706" s="6">
        <f t="shared" si="44"/>
        <v>22.81854916694013</v>
      </c>
      <c r="F706" s="5">
        <v>4449.3023300000004</v>
      </c>
      <c r="G706" s="5">
        <v>5665.8618500000002</v>
      </c>
      <c r="H706" s="6">
        <f t="shared" si="45"/>
        <v>0.27342702962601328</v>
      </c>
      <c r="I706" s="5">
        <v>4443.8309300000001</v>
      </c>
      <c r="J706" s="6">
        <f t="shared" si="46"/>
        <v>0.27499491750465865</v>
      </c>
      <c r="K706" s="5">
        <v>31262.65596</v>
      </c>
      <c r="L706" s="5">
        <v>32718.296600000001</v>
      </c>
      <c r="M706" s="6">
        <f t="shared" si="47"/>
        <v>4.6561643446496159E-2</v>
      </c>
    </row>
    <row r="707" spans="1:13" x14ac:dyDescent="0.2">
      <c r="A707" s="1" t="s">
        <v>24</v>
      </c>
      <c r="B707" s="1" t="s">
        <v>66</v>
      </c>
      <c r="C707" s="5">
        <v>160.78397000000001</v>
      </c>
      <c r="D707" s="5">
        <v>538.06931999999995</v>
      </c>
      <c r="E707" s="6">
        <f t="shared" si="44"/>
        <v>2.3465358518016437</v>
      </c>
      <c r="F707" s="5">
        <v>5553.9213300000001</v>
      </c>
      <c r="G707" s="5">
        <v>6527.6035499999998</v>
      </c>
      <c r="H707" s="6">
        <f t="shared" si="45"/>
        <v>0.17531437018032081</v>
      </c>
      <c r="I707" s="5">
        <v>8204.7996000000003</v>
      </c>
      <c r="J707" s="6">
        <f t="shared" si="46"/>
        <v>-0.20441645521726093</v>
      </c>
      <c r="K707" s="5">
        <v>33353.547400000003</v>
      </c>
      <c r="L707" s="5">
        <v>39580.977870000002</v>
      </c>
      <c r="M707" s="6">
        <f t="shared" si="47"/>
        <v>0.18670968923683362</v>
      </c>
    </row>
    <row r="708" spans="1:13" x14ac:dyDescent="0.2">
      <c r="A708" s="1" t="s">
        <v>25</v>
      </c>
      <c r="B708" s="1" t="s">
        <v>66</v>
      </c>
      <c r="C708" s="5">
        <v>0.54893000000000003</v>
      </c>
      <c r="D708" s="5">
        <v>24.506810000000002</v>
      </c>
      <c r="E708" s="6">
        <f t="shared" si="44"/>
        <v>43.644690579855357</v>
      </c>
      <c r="F708" s="5">
        <v>600.01214000000004</v>
      </c>
      <c r="G708" s="5">
        <v>471.70693999999997</v>
      </c>
      <c r="H708" s="6">
        <f t="shared" si="45"/>
        <v>-0.21383767335107595</v>
      </c>
      <c r="I708" s="5">
        <v>305.42570000000001</v>
      </c>
      <c r="J708" s="6">
        <f t="shared" si="46"/>
        <v>0.544424519613117</v>
      </c>
      <c r="K708" s="5">
        <v>1298.81908</v>
      </c>
      <c r="L708" s="5">
        <v>1614.67939</v>
      </c>
      <c r="M708" s="6">
        <f t="shared" si="47"/>
        <v>0.24319038337502707</v>
      </c>
    </row>
    <row r="709" spans="1:13" x14ac:dyDescent="0.2">
      <c r="A709" s="1" t="s">
        <v>26</v>
      </c>
      <c r="B709" s="1" t="s">
        <v>66</v>
      </c>
      <c r="C709" s="5">
        <v>97.155829999999995</v>
      </c>
      <c r="D709" s="5">
        <v>30.725069999999999</v>
      </c>
      <c r="E709" s="6">
        <f t="shared" si="44"/>
        <v>-0.68375474739910103</v>
      </c>
      <c r="F709" s="5">
        <v>500.74610000000001</v>
      </c>
      <c r="G709" s="5">
        <v>604.40092000000004</v>
      </c>
      <c r="H709" s="6">
        <f t="shared" si="45"/>
        <v>0.20700075347566371</v>
      </c>
      <c r="I709" s="5">
        <v>594.98406999999997</v>
      </c>
      <c r="J709" s="6">
        <f t="shared" si="46"/>
        <v>1.5827062395132874E-2</v>
      </c>
      <c r="K709" s="5">
        <v>2938.5373300000001</v>
      </c>
      <c r="L709" s="5">
        <v>3036.8775599999999</v>
      </c>
      <c r="M709" s="6">
        <f t="shared" si="47"/>
        <v>3.3465707240138975E-2</v>
      </c>
    </row>
    <row r="710" spans="1:13" x14ac:dyDescent="0.2">
      <c r="A710" s="1" t="s">
        <v>27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12.82023</v>
      </c>
      <c r="G710" s="5">
        <v>2.7206899999999998</v>
      </c>
      <c r="H710" s="6">
        <f t="shared" si="45"/>
        <v>-0.78778149845985601</v>
      </c>
      <c r="I710" s="5">
        <v>26.002130000000001</v>
      </c>
      <c r="J710" s="6">
        <f t="shared" si="46"/>
        <v>-0.89536664880915529</v>
      </c>
      <c r="K710" s="5">
        <v>65.156649999999999</v>
      </c>
      <c r="L710" s="5">
        <v>43.209919999999997</v>
      </c>
      <c r="M710" s="6">
        <f t="shared" si="47"/>
        <v>-0.33683023912371191</v>
      </c>
    </row>
    <row r="711" spans="1:13" x14ac:dyDescent="0.2">
      <c r="A711" s="1" t="s">
        <v>28</v>
      </c>
      <c r="B711" s="1" t="s">
        <v>66</v>
      </c>
      <c r="C711" s="5">
        <v>408.17827999999997</v>
      </c>
      <c r="D711" s="5">
        <v>755.05130999999994</v>
      </c>
      <c r="E711" s="6">
        <f t="shared" si="44"/>
        <v>0.84980766247532813</v>
      </c>
      <c r="F711" s="5">
        <v>6216.2060000000001</v>
      </c>
      <c r="G711" s="5">
        <v>5271.6734200000001</v>
      </c>
      <c r="H711" s="6">
        <f t="shared" si="45"/>
        <v>-0.15194679519951559</v>
      </c>
      <c r="I711" s="5">
        <v>4267.4795199999999</v>
      </c>
      <c r="J711" s="6">
        <f t="shared" si="46"/>
        <v>0.2353131152226362</v>
      </c>
      <c r="K711" s="5">
        <v>25390.657019999999</v>
      </c>
      <c r="L711" s="5">
        <v>28016.4283</v>
      </c>
      <c r="M711" s="6">
        <f t="shared" si="47"/>
        <v>0.10341486153476476</v>
      </c>
    </row>
    <row r="712" spans="1:13" x14ac:dyDescent="0.2">
      <c r="A712" s="1" t="s">
        <v>29</v>
      </c>
      <c r="B712" s="1" t="s">
        <v>66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119.04</v>
      </c>
      <c r="H712" s="6" t="str">
        <f t="shared" si="45"/>
        <v/>
      </c>
      <c r="I712" s="5">
        <v>187.5</v>
      </c>
      <c r="J712" s="6">
        <f t="shared" si="46"/>
        <v>-0.36512</v>
      </c>
      <c r="K712" s="5">
        <v>0</v>
      </c>
      <c r="L712" s="5">
        <v>489.32</v>
      </c>
      <c r="M712" s="6" t="str">
        <f t="shared" si="47"/>
        <v/>
      </c>
    </row>
    <row r="713" spans="1:13" x14ac:dyDescent="0.2">
      <c r="A713" s="1" t="s">
        <v>31</v>
      </c>
      <c r="B713" s="1" t="s">
        <v>66</v>
      </c>
      <c r="C713" s="5">
        <v>3.5286300000000002</v>
      </c>
      <c r="D713" s="5">
        <v>0</v>
      </c>
      <c r="E713" s="6">
        <f t="shared" si="44"/>
        <v>-1</v>
      </c>
      <c r="F713" s="5">
        <v>123.00471</v>
      </c>
      <c r="G713" s="5">
        <v>77.586960000000005</v>
      </c>
      <c r="H713" s="6">
        <f t="shared" si="45"/>
        <v>-0.36923586096825067</v>
      </c>
      <c r="I713" s="5">
        <v>98.238370000000003</v>
      </c>
      <c r="J713" s="6">
        <f t="shared" si="46"/>
        <v>-0.21021735193692648</v>
      </c>
      <c r="K713" s="5">
        <v>319.14911999999998</v>
      </c>
      <c r="L713" s="5">
        <v>350.94391000000002</v>
      </c>
      <c r="M713" s="6">
        <f t="shared" si="47"/>
        <v>9.9623617950129528E-2</v>
      </c>
    </row>
    <row r="714" spans="1:13" x14ac:dyDescent="0.2">
      <c r="A714" s="1" t="s">
        <v>32</v>
      </c>
      <c r="B714" s="1" t="s">
        <v>66</v>
      </c>
      <c r="C714" s="5">
        <v>0</v>
      </c>
      <c r="D714" s="5">
        <v>0</v>
      </c>
      <c r="E714" s="6" t="str">
        <f t="shared" si="44"/>
        <v/>
      </c>
      <c r="F714" s="5">
        <v>11.081189999999999</v>
      </c>
      <c r="G714" s="5">
        <v>3.1833300000000002</v>
      </c>
      <c r="H714" s="6">
        <f t="shared" si="45"/>
        <v>-0.71272670173510244</v>
      </c>
      <c r="I714" s="5">
        <v>5.2686999999999999</v>
      </c>
      <c r="J714" s="6">
        <f t="shared" si="46"/>
        <v>-0.39580351889460397</v>
      </c>
      <c r="K714" s="5">
        <v>32.196069999999999</v>
      </c>
      <c r="L714" s="5">
        <v>35.421979999999998</v>
      </c>
      <c r="M714" s="6">
        <f t="shared" si="47"/>
        <v>0.10019576923518914</v>
      </c>
    </row>
    <row r="715" spans="1:13" x14ac:dyDescent="0.2">
      <c r="A715" s="1" t="s">
        <v>33</v>
      </c>
      <c r="B715" s="1" t="s">
        <v>66</v>
      </c>
      <c r="C715" s="5">
        <v>0</v>
      </c>
      <c r="D715" s="5">
        <v>0</v>
      </c>
      <c r="E715" s="6" t="str">
        <f t="shared" si="44"/>
        <v/>
      </c>
      <c r="F715" s="5">
        <v>9.5887799999999999</v>
      </c>
      <c r="G715" s="5">
        <v>18.324200000000001</v>
      </c>
      <c r="H715" s="6">
        <f t="shared" si="45"/>
        <v>0.91100431963190331</v>
      </c>
      <c r="I715" s="5">
        <v>0</v>
      </c>
      <c r="J715" s="6" t="str">
        <f t="shared" si="46"/>
        <v/>
      </c>
      <c r="K715" s="5">
        <v>9.5887799999999999</v>
      </c>
      <c r="L715" s="5">
        <v>35.672310000000003</v>
      </c>
      <c r="M715" s="6">
        <f t="shared" si="47"/>
        <v>2.7202136246738378</v>
      </c>
    </row>
    <row r="716" spans="1:13" x14ac:dyDescent="0.2">
      <c r="A716" s="2" t="s">
        <v>34</v>
      </c>
      <c r="B716" s="2" t="s">
        <v>66</v>
      </c>
      <c r="C716" s="7">
        <v>2176.6143000000002</v>
      </c>
      <c r="D716" s="7">
        <v>6273.90589</v>
      </c>
      <c r="E716" s="8">
        <f t="shared" si="44"/>
        <v>1.8824150838299647</v>
      </c>
      <c r="F716" s="7">
        <v>70903.583509999997</v>
      </c>
      <c r="G716" s="7">
        <v>78656.888829999996</v>
      </c>
      <c r="H716" s="8">
        <f t="shared" si="45"/>
        <v>0.10934997832523519</v>
      </c>
      <c r="I716" s="7">
        <v>74684.518689999997</v>
      </c>
      <c r="J716" s="8">
        <f t="shared" si="46"/>
        <v>5.318866894608365E-2</v>
      </c>
      <c r="K716" s="7">
        <v>419336.59568000003</v>
      </c>
      <c r="L716" s="7">
        <v>432949.28902000003</v>
      </c>
      <c r="M716" s="8">
        <f t="shared" si="47"/>
        <v>3.2462450165899659E-2</v>
      </c>
    </row>
    <row r="717" spans="1:13" x14ac:dyDescent="0.2">
      <c r="A717" s="1" t="s">
        <v>8</v>
      </c>
      <c r="B717" s="1" t="s">
        <v>67</v>
      </c>
      <c r="C717" s="5">
        <v>1307.2190900000001</v>
      </c>
      <c r="D717" s="5">
        <v>683.29522999999995</v>
      </c>
      <c r="E717" s="6">
        <f t="shared" si="44"/>
        <v>-0.47729096428663698</v>
      </c>
      <c r="F717" s="5">
        <v>17412.984680000001</v>
      </c>
      <c r="G717" s="5">
        <v>8457.8846400000002</v>
      </c>
      <c r="H717" s="6">
        <f t="shared" si="45"/>
        <v>-0.51427714458886209</v>
      </c>
      <c r="I717" s="5">
        <v>13549.979799999999</v>
      </c>
      <c r="J717" s="6">
        <f t="shared" si="46"/>
        <v>-0.37580094104642126</v>
      </c>
      <c r="K717" s="5">
        <v>113600.80267999999</v>
      </c>
      <c r="L717" s="5">
        <v>79170.137990000003</v>
      </c>
      <c r="M717" s="6">
        <f t="shared" si="47"/>
        <v>-0.30308469551035744</v>
      </c>
    </row>
    <row r="718" spans="1:13" x14ac:dyDescent="0.2">
      <c r="A718" s="1" t="s">
        <v>10</v>
      </c>
      <c r="B718" s="1" t="s">
        <v>67</v>
      </c>
      <c r="C718" s="5">
        <v>25.976710000000001</v>
      </c>
      <c r="D718" s="5">
        <v>7.9897099999999996</v>
      </c>
      <c r="E718" s="6">
        <f t="shared" si="44"/>
        <v>-0.69242794795799778</v>
      </c>
      <c r="F718" s="5">
        <v>1565.04178</v>
      </c>
      <c r="G718" s="5">
        <v>5698.2177000000001</v>
      </c>
      <c r="H718" s="6">
        <f t="shared" si="45"/>
        <v>2.6409364739131758</v>
      </c>
      <c r="I718" s="5">
        <v>5318.5807999999997</v>
      </c>
      <c r="J718" s="6">
        <f t="shared" si="46"/>
        <v>7.1379361201018288E-2</v>
      </c>
      <c r="K718" s="5">
        <v>23058.083439999999</v>
      </c>
      <c r="L718" s="5">
        <v>36189.686399999999</v>
      </c>
      <c r="M718" s="6">
        <f t="shared" si="47"/>
        <v>0.56950105997187772</v>
      </c>
    </row>
    <row r="719" spans="1:13" x14ac:dyDescent="0.2">
      <c r="A719" s="1" t="s">
        <v>11</v>
      </c>
      <c r="B719" s="1" t="s">
        <v>67</v>
      </c>
      <c r="C719" s="5">
        <v>134.14684</v>
      </c>
      <c r="D719" s="5">
        <v>207.49583999999999</v>
      </c>
      <c r="E719" s="6">
        <f t="shared" si="44"/>
        <v>0.54678142250685879</v>
      </c>
      <c r="F719" s="5">
        <v>4445.1051399999997</v>
      </c>
      <c r="G719" s="5">
        <v>4660.58115</v>
      </c>
      <c r="H719" s="6">
        <f t="shared" si="45"/>
        <v>4.847489614160172E-2</v>
      </c>
      <c r="I719" s="5">
        <v>4509.2506599999997</v>
      </c>
      <c r="J719" s="6">
        <f t="shared" si="46"/>
        <v>3.3560008393944685E-2</v>
      </c>
      <c r="K719" s="5">
        <v>24634.064630000001</v>
      </c>
      <c r="L719" s="5">
        <v>24063.781879999999</v>
      </c>
      <c r="M719" s="6">
        <f t="shared" si="47"/>
        <v>-2.3150168620792555E-2</v>
      </c>
    </row>
    <row r="720" spans="1:13" x14ac:dyDescent="0.2">
      <c r="A720" s="1" t="s">
        <v>12</v>
      </c>
      <c r="B720" s="1" t="s">
        <v>67</v>
      </c>
      <c r="C720" s="5">
        <v>320.72086000000002</v>
      </c>
      <c r="D720" s="5">
        <v>489.41131000000001</v>
      </c>
      <c r="E720" s="6">
        <f t="shared" si="44"/>
        <v>0.52597280388933854</v>
      </c>
      <c r="F720" s="5">
        <v>11435.51158</v>
      </c>
      <c r="G720" s="5">
        <v>12317.88838</v>
      </c>
      <c r="H720" s="6">
        <f t="shared" si="45"/>
        <v>7.7161112891811712E-2</v>
      </c>
      <c r="I720" s="5">
        <v>11657.593339999999</v>
      </c>
      <c r="J720" s="6">
        <f t="shared" si="46"/>
        <v>5.6640768016359866E-2</v>
      </c>
      <c r="K720" s="5">
        <v>70021.118319999994</v>
      </c>
      <c r="L720" s="5">
        <v>69177.686189999993</v>
      </c>
      <c r="M720" s="6">
        <f t="shared" si="47"/>
        <v>-1.204539644947511E-2</v>
      </c>
    </row>
    <row r="721" spans="1:13" x14ac:dyDescent="0.2">
      <c r="A721" s="1" t="s">
        <v>13</v>
      </c>
      <c r="B721" s="1" t="s">
        <v>67</v>
      </c>
      <c r="C721" s="5">
        <v>0.38685999999999998</v>
      </c>
      <c r="D721" s="5">
        <v>0.11074000000000001</v>
      </c>
      <c r="E721" s="6">
        <f t="shared" si="44"/>
        <v>-0.7137465749883678</v>
      </c>
      <c r="F721" s="5">
        <v>34.168529999999997</v>
      </c>
      <c r="G721" s="5">
        <v>1.9141600000000001</v>
      </c>
      <c r="H721" s="6">
        <f t="shared" si="45"/>
        <v>-0.94397886007972831</v>
      </c>
      <c r="I721" s="5">
        <v>8.1583500000000004</v>
      </c>
      <c r="J721" s="6">
        <f t="shared" si="46"/>
        <v>-0.76537412589555487</v>
      </c>
      <c r="K721" s="5">
        <v>330.37218000000001</v>
      </c>
      <c r="L721" s="5">
        <v>102.66723</v>
      </c>
      <c r="M721" s="6">
        <f t="shared" si="47"/>
        <v>-0.6892376652295602</v>
      </c>
    </row>
    <row r="722" spans="1:13" x14ac:dyDescent="0.2">
      <c r="A722" s="1" t="s">
        <v>14</v>
      </c>
      <c r="B722" s="1" t="s">
        <v>67</v>
      </c>
      <c r="C722" s="5">
        <v>56.589080000000003</v>
      </c>
      <c r="D722" s="5">
        <v>179.37191999999999</v>
      </c>
      <c r="E722" s="6">
        <f t="shared" si="44"/>
        <v>2.1697267387983685</v>
      </c>
      <c r="F722" s="5">
        <v>2264.6854400000002</v>
      </c>
      <c r="G722" s="5">
        <v>2708.5983000000001</v>
      </c>
      <c r="H722" s="6">
        <f t="shared" si="45"/>
        <v>0.19601523997964154</v>
      </c>
      <c r="I722" s="5">
        <v>2947.9577800000002</v>
      </c>
      <c r="J722" s="6">
        <f t="shared" si="46"/>
        <v>-8.1195016300403045E-2</v>
      </c>
      <c r="K722" s="5">
        <v>14677.57596</v>
      </c>
      <c r="L722" s="5">
        <v>12467.716060000001</v>
      </c>
      <c r="M722" s="6">
        <f t="shared" si="47"/>
        <v>-0.1505602768483304</v>
      </c>
    </row>
    <row r="723" spans="1:13" x14ac:dyDescent="0.2">
      <c r="A723" s="1" t="s">
        <v>15</v>
      </c>
      <c r="B723" s="1" t="s">
        <v>67</v>
      </c>
      <c r="C723" s="5">
        <v>0.5</v>
      </c>
      <c r="D723" s="5">
        <v>0</v>
      </c>
      <c r="E723" s="6">
        <f t="shared" si="44"/>
        <v>-1</v>
      </c>
      <c r="F723" s="5">
        <v>405.66311999999999</v>
      </c>
      <c r="G723" s="5">
        <v>399.13821000000002</v>
      </c>
      <c r="H723" s="6">
        <f t="shared" si="45"/>
        <v>-1.608455311392365E-2</v>
      </c>
      <c r="I723" s="5">
        <v>545.72217999999998</v>
      </c>
      <c r="J723" s="6">
        <f t="shared" si="46"/>
        <v>-0.26860548347146151</v>
      </c>
      <c r="K723" s="5">
        <v>5248.02009</v>
      </c>
      <c r="L723" s="5">
        <v>3176.96308</v>
      </c>
      <c r="M723" s="6">
        <f t="shared" si="47"/>
        <v>-0.39463587686075341</v>
      </c>
    </row>
    <row r="724" spans="1:13" x14ac:dyDescent="0.2">
      <c r="A724" s="1" t="s">
        <v>16</v>
      </c>
      <c r="B724" s="1" t="s">
        <v>67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2.81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0</v>
      </c>
      <c r="L724" s="5">
        <v>5.7300399999999998</v>
      </c>
      <c r="M724" s="6" t="str">
        <f t="shared" si="47"/>
        <v/>
      </c>
    </row>
    <row r="725" spans="1:13" x14ac:dyDescent="0.2">
      <c r="A725" s="1" t="s">
        <v>17</v>
      </c>
      <c r="B725" s="1" t="s">
        <v>67</v>
      </c>
      <c r="C725" s="5">
        <v>7064.4603200000001</v>
      </c>
      <c r="D725" s="5">
        <v>6268.0336699999998</v>
      </c>
      <c r="E725" s="6">
        <f t="shared" si="44"/>
        <v>-0.11273708307841412</v>
      </c>
      <c r="F725" s="5">
        <v>134115.50492000001</v>
      </c>
      <c r="G725" s="5">
        <v>117472.76897999999</v>
      </c>
      <c r="H725" s="6">
        <f t="shared" si="45"/>
        <v>-0.12409255700843402</v>
      </c>
      <c r="I725" s="5">
        <v>112857.149</v>
      </c>
      <c r="J725" s="6">
        <f t="shared" si="46"/>
        <v>4.0897896330873929E-2</v>
      </c>
      <c r="K725" s="5">
        <v>679035.51818000001</v>
      </c>
      <c r="L725" s="5">
        <v>651882.50997999997</v>
      </c>
      <c r="M725" s="6">
        <f t="shared" si="47"/>
        <v>-3.9987611064554507E-2</v>
      </c>
    </row>
    <row r="726" spans="1:13" x14ac:dyDescent="0.2">
      <c r="A726" s="1" t="s">
        <v>18</v>
      </c>
      <c r="B726" s="1" t="s">
        <v>67</v>
      </c>
      <c r="C726" s="5">
        <v>340.59965</v>
      </c>
      <c r="D726" s="5">
        <v>493.26459999999997</v>
      </c>
      <c r="E726" s="6">
        <f t="shared" si="44"/>
        <v>0.4482240366365613</v>
      </c>
      <c r="F726" s="5">
        <v>9990.9836500000001</v>
      </c>
      <c r="G726" s="5">
        <v>11591.04005</v>
      </c>
      <c r="H726" s="6">
        <f t="shared" si="45"/>
        <v>0.16015003687850093</v>
      </c>
      <c r="I726" s="5">
        <v>7860.2065000000002</v>
      </c>
      <c r="J726" s="6">
        <f t="shared" si="46"/>
        <v>0.47464828691205496</v>
      </c>
      <c r="K726" s="5">
        <v>63663.202929999999</v>
      </c>
      <c r="L726" s="5">
        <v>60322.719570000001</v>
      </c>
      <c r="M726" s="6">
        <f t="shared" si="47"/>
        <v>-5.2471179680874336E-2</v>
      </c>
    </row>
    <row r="727" spans="1:13" x14ac:dyDescent="0.2">
      <c r="A727" s="1" t="s">
        <v>19</v>
      </c>
      <c r="B727" s="1" t="s">
        <v>67</v>
      </c>
      <c r="C727" s="5">
        <v>6517.3508599999996</v>
      </c>
      <c r="D727" s="5">
        <v>7749.5344699999996</v>
      </c>
      <c r="E727" s="6">
        <f t="shared" si="44"/>
        <v>0.18906203401791388</v>
      </c>
      <c r="F727" s="5">
        <v>121935.99672</v>
      </c>
      <c r="G727" s="5">
        <v>130979.87992000001</v>
      </c>
      <c r="H727" s="6">
        <f t="shared" si="45"/>
        <v>7.4169100538599375E-2</v>
      </c>
      <c r="I727" s="5">
        <v>132278.88075000001</v>
      </c>
      <c r="J727" s="6">
        <f t="shared" si="46"/>
        <v>-9.8201679862641722E-3</v>
      </c>
      <c r="K727" s="5">
        <v>791006.13136999996</v>
      </c>
      <c r="L727" s="5">
        <v>812478.43717000005</v>
      </c>
      <c r="M727" s="6">
        <f t="shared" si="47"/>
        <v>2.7145561770565152E-2</v>
      </c>
    </row>
    <row r="728" spans="1:13" x14ac:dyDescent="0.2">
      <c r="A728" s="1" t="s">
        <v>20</v>
      </c>
      <c r="B728" s="1" t="s">
        <v>67</v>
      </c>
      <c r="C728" s="5">
        <v>1003.2366500000001</v>
      </c>
      <c r="D728" s="5">
        <v>662.99134000000004</v>
      </c>
      <c r="E728" s="6">
        <f t="shared" si="44"/>
        <v>-0.33914760789490694</v>
      </c>
      <c r="F728" s="5">
        <v>6792.6979600000004</v>
      </c>
      <c r="G728" s="5">
        <v>8834.2806199999995</v>
      </c>
      <c r="H728" s="6">
        <f t="shared" si="45"/>
        <v>0.30055548944207722</v>
      </c>
      <c r="I728" s="5">
        <v>7552.0526499999996</v>
      </c>
      <c r="J728" s="6">
        <f t="shared" si="46"/>
        <v>0.1697853589513838</v>
      </c>
      <c r="K728" s="5">
        <v>23183.865669999999</v>
      </c>
      <c r="L728" s="5">
        <v>44064.146670000002</v>
      </c>
      <c r="M728" s="6">
        <f t="shared" si="47"/>
        <v>0.90063845681348798</v>
      </c>
    </row>
    <row r="729" spans="1:13" x14ac:dyDescent="0.2">
      <c r="A729" s="1" t="s">
        <v>21</v>
      </c>
      <c r="B729" s="1" t="s">
        <v>67</v>
      </c>
      <c r="C729" s="5">
        <v>3423.2177900000002</v>
      </c>
      <c r="D729" s="5">
        <v>3206.6066999999998</v>
      </c>
      <c r="E729" s="6">
        <f t="shared" si="44"/>
        <v>-6.3277040284369535E-2</v>
      </c>
      <c r="F729" s="5">
        <v>67185.435190000004</v>
      </c>
      <c r="G729" s="5">
        <v>60333.43993</v>
      </c>
      <c r="H729" s="6">
        <f t="shared" si="45"/>
        <v>-0.10198631951437986</v>
      </c>
      <c r="I729" s="5">
        <v>53805.350769999997</v>
      </c>
      <c r="J729" s="6">
        <f t="shared" si="46"/>
        <v>0.12132788034233655</v>
      </c>
      <c r="K729" s="5">
        <v>343200.55791999999</v>
      </c>
      <c r="L729" s="5">
        <v>332618.93527000002</v>
      </c>
      <c r="M729" s="6">
        <f t="shared" si="47"/>
        <v>-3.0832183706608562E-2</v>
      </c>
    </row>
    <row r="730" spans="1:13" x14ac:dyDescent="0.2">
      <c r="A730" s="1" t="s">
        <v>22</v>
      </c>
      <c r="B730" s="1" t="s">
        <v>67</v>
      </c>
      <c r="C730" s="5">
        <v>4.1524999999999999</v>
      </c>
      <c r="D730" s="5">
        <v>446.80603000000002</v>
      </c>
      <c r="E730" s="6">
        <f t="shared" si="44"/>
        <v>106.59928476821193</v>
      </c>
      <c r="F730" s="5">
        <v>8271.8289399999994</v>
      </c>
      <c r="G730" s="5">
        <v>9094.7106600000006</v>
      </c>
      <c r="H730" s="6">
        <f t="shared" si="45"/>
        <v>9.9480021403827612E-2</v>
      </c>
      <c r="I730" s="5">
        <v>8927.60952</v>
      </c>
      <c r="J730" s="6">
        <f t="shared" si="46"/>
        <v>1.8717344169864703E-2</v>
      </c>
      <c r="K730" s="5">
        <v>44594.314850000002</v>
      </c>
      <c r="L730" s="5">
        <v>60740.424599999998</v>
      </c>
      <c r="M730" s="6">
        <f t="shared" si="47"/>
        <v>0.36206655050783887</v>
      </c>
    </row>
    <row r="731" spans="1:13" x14ac:dyDescent="0.2">
      <c r="A731" s="1" t="s">
        <v>23</v>
      </c>
      <c r="B731" s="1" t="s">
        <v>67</v>
      </c>
      <c r="C731" s="5">
        <v>1.8552500000000001</v>
      </c>
      <c r="D731" s="5">
        <v>0</v>
      </c>
      <c r="E731" s="6">
        <f t="shared" si="44"/>
        <v>-1</v>
      </c>
      <c r="F731" s="5">
        <v>345.31146000000001</v>
      </c>
      <c r="G731" s="5">
        <v>506.37797</v>
      </c>
      <c r="H731" s="6">
        <f t="shared" si="45"/>
        <v>0.46643835683877977</v>
      </c>
      <c r="I731" s="5">
        <v>420.57585</v>
      </c>
      <c r="J731" s="6">
        <f t="shared" si="46"/>
        <v>0.20401104818548199</v>
      </c>
      <c r="K731" s="5">
        <v>2465.3877699999998</v>
      </c>
      <c r="L731" s="5">
        <v>2622.8930500000001</v>
      </c>
      <c r="M731" s="6">
        <f t="shared" si="47"/>
        <v>6.3886615288920812E-2</v>
      </c>
    </row>
    <row r="732" spans="1:13" x14ac:dyDescent="0.2">
      <c r="A732" s="1" t="s">
        <v>24</v>
      </c>
      <c r="B732" s="1" t="s">
        <v>67</v>
      </c>
      <c r="C732" s="5">
        <v>25.245039999999999</v>
      </c>
      <c r="D732" s="5">
        <v>308.68862000000001</v>
      </c>
      <c r="E732" s="6">
        <f t="shared" si="44"/>
        <v>11.227693836096121</v>
      </c>
      <c r="F732" s="5">
        <v>5425.1945999999998</v>
      </c>
      <c r="G732" s="5">
        <v>9862.2459899999994</v>
      </c>
      <c r="H732" s="6">
        <f t="shared" si="45"/>
        <v>0.81786031970171158</v>
      </c>
      <c r="I732" s="5">
        <v>5644.2807400000002</v>
      </c>
      <c r="J732" s="6">
        <f t="shared" si="46"/>
        <v>0.74729898180082355</v>
      </c>
      <c r="K732" s="5">
        <v>32476.409100000001</v>
      </c>
      <c r="L732" s="5">
        <v>43217.359510000002</v>
      </c>
      <c r="M732" s="6">
        <f t="shared" si="47"/>
        <v>0.33073085072080843</v>
      </c>
    </row>
    <row r="733" spans="1:13" x14ac:dyDescent="0.2">
      <c r="A733" s="1" t="s">
        <v>25</v>
      </c>
      <c r="B733" s="1" t="s">
        <v>67</v>
      </c>
      <c r="C733" s="5">
        <v>369.05245000000002</v>
      </c>
      <c r="D733" s="5">
        <v>819.40097000000003</v>
      </c>
      <c r="E733" s="6">
        <f t="shared" si="44"/>
        <v>1.220283241582599</v>
      </c>
      <c r="F733" s="5">
        <v>14800.696480000001</v>
      </c>
      <c r="G733" s="5">
        <v>14591.314420000001</v>
      </c>
      <c r="H733" s="6">
        <f t="shared" si="45"/>
        <v>-1.4146770747102022E-2</v>
      </c>
      <c r="I733" s="5">
        <v>8978.1180999999997</v>
      </c>
      <c r="J733" s="6">
        <f t="shared" si="46"/>
        <v>0.62520856347389775</v>
      </c>
      <c r="K733" s="5">
        <v>65741.954270000002</v>
      </c>
      <c r="L733" s="5">
        <v>70853.716279999993</v>
      </c>
      <c r="M733" s="6">
        <f t="shared" si="47"/>
        <v>7.7754944567150375E-2</v>
      </c>
    </row>
    <row r="734" spans="1:13" x14ac:dyDescent="0.2">
      <c r="A734" s="1" t="s">
        <v>26</v>
      </c>
      <c r="B734" s="1" t="s">
        <v>67</v>
      </c>
      <c r="C734" s="5">
        <v>450.10253999999998</v>
      </c>
      <c r="D734" s="5">
        <v>1511.55116</v>
      </c>
      <c r="E734" s="6">
        <f t="shared" si="44"/>
        <v>2.358237347427544</v>
      </c>
      <c r="F734" s="5">
        <v>14197.70138</v>
      </c>
      <c r="G734" s="5">
        <v>25189.268049999999</v>
      </c>
      <c r="H734" s="6">
        <f t="shared" si="45"/>
        <v>0.77417931084841562</v>
      </c>
      <c r="I734" s="5">
        <v>21726.280490000001</v>
      </c>
      <c r="J734" s="6">
        <f t="shared" si="46"/>
        <v>0.1593916437557692</v>
      </c>
      <c r="K734" s="5">
        <v>95212.204960000003</v>
      </c>
      <c r="L734" s="5">
        <v>123336.45623</v>
      </c>
      <c r="M734" s="6">
        <f t="shared" si="47"/>
        <v>0.29538493811602606</v>
      </c>
    </row>
    <row r="735" spans="1:13" x14ac:dyDescent="0.2">
      <c r="A735" s="1" t="s">
        <v>27</v>
      </c>
      <c r="B735" s="1" t="s">
        <v>67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0.79557999999999995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533.54147999999998</v>
      </c>
      <c r="L735" s="5">
        <v>14.072329999999999</v>
      </c>
      <c r="M735" s="6">
        <f t="shared" si="47"/>
        <v>-0.97362467488001125</v>
      </c>
    </row>
    <row r="736" spans="1:13" x14ac:dyDescent="0.2">
      <c r="A736" s="1" t="s">
        <v>28</v>
      </c>
      <c r="B736" s="1" t="s">
        <v>67</v>
      </c>
      <c r="C736" s="5">
        <v>13.03612</v>
      </c>
      <c r="D736" s="5">
        <v>68.09581</v>
      </c>
      <c r="E736" s="6">
        <f t="shared" si="44"/>
        <v>4.2236255879817</v>
      </c>
      <c r="F736" s="5">
        <v>1467.8346899999999</v>
      </c>
      <c r="G736" s="5">
        <v>2153.7239800000002</v>
      </c>
      <c r="H736" s="6">
        <f t="shared" si="45"/>
        <v>0.4672796566757802</v>
      </c>
      <c r="I736" s="5">
        <v>1212.4837500000001</v>
      </c>
      <c r="J736" s="6">
        <f t="shared" si="46"/>
        <v>0.77629100596193568</v>
      </c>
      <c r="K736" s="5">
        <v>9925.8960900000002</v>
      </c>
      <c r="L736" s="5">
        <v>11591.9696</v>
      </c>
      <c r="M736" s="6">
        <f t="shared" si="47"/>
        <v>0.16785119397718784</v>
      </c>
    </row>
    <row r="737" spans="1:13" x14ac:dyDescent="0.2">
      <c r="A737" s="1" t="s">
        <v>29</v>
      </c>
      <c r="B737" s="1" t="s">
        <v>67</v>
      </c>
      <c r="C737" s="5">
        <v>0</v>
      </c>
      <c r="D737" s="5">
        <v>105.86309</v>
      </c>
      <c r="E737" s="6" t="str">
        <f t="shared" si="44"/>
        <v/>
      </c>
      <c r="F737" s="5">
        <v>213.78103999999999</v>
      </c>
      <c r="G737" s="5">
        <v>2815.52916</v>
      </c>
      <c r="H737" s="6">
        <f t="shared" si="45"/>
        <v>12.170153723641723</v>
      </c>
      <c r="I737" s="5">
        <v>2701.96434</v>
      </c>
      <c r="J737" s="6">
        <f t="shared" si="46"/>
        <v>4.2030465879501655E-2</v>
      </c>
      <c r="K737" s="5">
        <v>20771.61709</v>
      </c>
      <c r="L737" s="5">
        <v>15857.544029999999</v>
      </c>
      <c r="M737" s="6">
        <f t="shared" si="47"/>
        <v>-0.23657633580997239</v>
      </c>
    </row>
    <row r="738" spans="1:13" x14ac:dyDescent="0.2">
      <c r="A738" s="1" t="s">
        <v>30</v>
      </c>
      <c r="B738" s="1" t="s">
        <v>67</v>
      </c>
      <c r="C738" s="5">
        <v>0</v>
      </c>
      <c r="D738" s="5">
        <v>0</v>
      </c>
      <c r="E738" s="6" t="str">
        <f t="shared" si="44"/>
        <v/>
      </c>
      <c r="F738" s="5">
        <v>0</v>
      </c>
      <c r="G738" s="5">
        <v>0</v>
      </c>
      <c r="H738" s="6" t="str">
        <f t="shared" si="45"/>
        <v/>
      </c>
      <c r="I738" s="5">
        <v>0</v>
      </c>
      <c r="J738" s="6" t="str">
        <f t="shared" si="46"/>
        <v/>
      </c>
      <c r="K738" s="5">
        <v>21.552409999999998</v>
      </c>
      <c r="L738" s="5">
        <v>551.15932999999995</v>
      </c>
      <c r="M738" s="6">
        <f t="shared" si="47"/>
        <v>24.572979077513835</v>
      </c>
    </row>
    <row r="739" spans="1:13" x14ac:dyDescent="0.2">
      <c r="A739" s="1" t="s">
        <v>31</v>
      </c>
      <c r="B739" s="1" t="s">
        <v>67</v>
      </c>
      <c r="C739" s="5">
        <v>2867.5689000000002</v>
      </c>
      <c r="D739" s="5">
        <v>6966.0390299999999</v>
      </c>
      <c r="E739" s="6">
        <f t="shared" si="44"/>
        <v>1.4292490513479899</v>
      </c>
      <c r="F739" s="5">
        <v>109940.01579</v>
      </c>
      <c r="G739" s="5">
        <v>120177.52097</v>
      </c>
      <c r="H739" s="6">
        <f t="shared" si="45"/>
        <v>9.3119007728314163E-2</v>
      </c>
      <c r="I739" s="5">
        <v>112843.21879</v>
      </c>
      <c r="J739" s="6">
        <f t="shared" si="46"/>
        <v>6.4995506674167647E-2</v>
      </c>
      <c r="K739" s="5">
        <v>651065.40012000001</v>
      </c>
      <c r="L739" s="5">
        <v>670015.83152999997</v>
      </c>
      <c r="M739" s="6">
        <f t="shared" si="47"/>
        <v>2.9106801569407814E-2</v>
      </c>
    </row>
    <row r="740" spans="1:13" x14ac:dyDescent="0.2">
      <c r="A740" s="1" t="s">
        <v>36</v>
      </c>
      <c r="B740" s="1" t="s">
        <v>67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0</v>
      </c>
      <c r="H740" s="6" t="str">
        <f t="shared" si="45"/>
        <v/>
      </c>
      <c r="I740" s="5">
        <v>0</v>
      </c>
      <c r="J740" s="6" t="str">
        <f t="shared" si="46"/>
        <v/>
      </c>
      <c r="K740" s="5">
        <v>57.870570000000001</v>
      </c>
      <c r="L740" s="5">
        <v>0</v>
      </c>
      <c r="M740" s="6">
        <f t="shared" si="47"/>
        <v>-1</v>
      </c>
    </row>
    <row r="741" spans="1:13" x14ac:dyDescent="0.2">
      <c r="A741" s="1" t="s">
        <v>32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34.124099999999999</v>
      </c>
      <c r="G741" s="5">
        <v>23.29505</v>
      </c>
      <c r="H741" s="6">
        <f t="shared" si="45"/>
        <v>-0.31734316802494422</v>
      </c>
      <c r="I741" s="5">
        <v>44.190269999999998</v>
      </c>
      <c r="J741" s="6">
        <f t="shared" si="46"/>
        <v>-0.47284662438134006</v>
      </c>
      <c r="K741" s="5">
        <v>474.18526000000003</v>
      </c>
      <c r="L741" s="5">
        <v>444.60951</v>
      </c>
      <c r="M741" s="6">
        <f t="shared" si="47"/>
        <v>-6.237171944146902E-2</v>
      </c>
    </row>
    <row r="742" spans="1:13" x14ac:dyDescent="0.2">
      <c r="A742" s="1" t="s">
        <v>33</v>
      </c>
      <c r="B742" s="1" t="s">
        <v>67</v>
      </c>
      <c r="C742" s="5">
        <v>53.561999999999998</v>
      </c>
      <c r="D742" s="5">
        <v>14.4458</v>
      </c>
      <c r="E742" s="6">
        <f t="shared" si="44"/>
        <v>-0.73029759904409841</v>
      </c>
      <c r="F742" s="5">
        <v>1465.8760500000001</v>
      </c>
      <c r="G742" s="5">
        <v>1466.8984800000001</v>
      </c>
      <c r="H742" s="6">
        <f t="shared" si="45"/>
        <v>6.9748734894736764E-4</v>
      </c>
      <c r="I742" s="5">
        <v>2038.86582</v>
      </c>
      <c r="J742" s="6">
        <f t="shared" si="46"/>
        <v>-0.28053211466363193</v>
      </c>
      <c r="K742" s="5">
        <v>12505.54725</v>
      </c>
      <c r="L742" s="5">
        <v>11057.785239999999</v>
      </c>
      <c r="M742" s="6">
        <f t="shared" si="47"/>
        <v>-0.11576958457375786</v>
      </c>
    </row>
    <row r="743" spans="1:13" x14ac:dyDescent="0.2">
      <c r="A743" s="2" t="s">
        <v>34</v>
      </c>
      <c r="B743" s="2" t="s">
        <v>67</v>
      </c>
      <c r="C743" s="7">
        <v>23985.400979999999</v>
      </c>
      <c r="D743" s="7">
        <v>30207.89344</v>
      </c>
      <c r="E743" s="8">
        <f t="shared" si="44"/>
        <v>0.25942832747255573</v>
      </c>
      <c r="F743" s="7">
        <v>534981.34149000002</v>
      </c>
      <c r="G743" s="7">
        <v>550063.16307000001</v>
      </c>
      <c r="H743" s="8">
        <f t="shared" si="45"/>
        <v>2.8191303902291187E-2</v>
      </c>
      <c r="I743" s="7">
        <v>518026.33480999997</v>
      </c>
      <c r="J743" s="8">
        <f t="shared" si="46"/>
        <v>6.1844014690392912E-2</v>
      </c>
      <c r="K743" s="7">
        <v>3091999.6556500001</v>
      </c>
      <c r="L743" s="7">
        <v>3140863.43927</v>
      </c>
      <c r="M743" s="8">
        <f t="shared" si="47"/>
        <v>1.5803295298145059E-2</v>
      </c>
    </row>
    <row r="744" spans="1:13" x14ac:dyDescent="0.2">
      <c r="A744" s="1" t="s">
        <v>8</v>
      </c>
      <c r="B744" s="1" t="s">
        <v>68</v>
      </c>
      <c r="C744" s="5">
        <v>0</v>
      </c>
      <c r="D744" s="5">
        <v>0</v>
      </c>
      <c r="E744" s="6" t="str">
        <f t="shared" si="44"/>
        <v/>
      </c>
      <c r="F744" s="5">
        <v>12.610379999999999</v>
      </c>
      <c r="G744" s="5">
        <v>0</v>
      </c>
      <c r="H744" s="6">
        <f t="shared" si="45"/>
        <v>-1</v>
      </c>
      <c r="I744" s="5">
        <v>0</v>
      </c>
      <c r="J744" s="6" t="str">
        <f t="shared" si="46"/>
        <v/>
      </c>
      <c r="K744" s="5">
        <v>32.861199999999997</v>
      </c>
      <c r="L744" s="5">
        <v>1.3841000000000001</v>
      </c>
      <c r="M744" s="6">
        <f t="shared" si="47"/>
        <v>-0.95788041824400816</v>
      </c>
    </row>
    <row r="745" spans="1:13" x14ac:dyDescent="0.2">
      <c r="A745" s="1" t="s">
        <v>10</v>
      </c>
      <c r="B745" s="1" t="s">
        <v>68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3.12</v>
      </c>
      <c r="H745" s="6" t="str">
        <f t="shared" si="45"/>
        <v/>
      </c>
      <c r="I745" s="5">
        <v>25.385000000000002</v>
      </c>
      <c r="J745" s="6">
        <f t="shared" si="46"/>
        <v>-0.87709277132164665</v>
      </c>
      <c r="K745" s="5">
        <v>38.103839999999998</v>
      </c>
      <c r="L745" s="5">
        <v>28.515000000000001</v>
      </c>
      <c r="M745" s="6">
        <f t="shared" si="47"/>
        <v>-0.25165022737865783</v>
      </c>
    </row>
    <row r="746" spans="1:13" x14ac:dyDescent="0.2">
      <c r="A746" s="1" t="s">
        <v>11</v>
      </c>
      <c r="B746" s="1" t="s">
        <v>68</v>
      </c>
      <c r="C746" s="5">
        <v>0</v>
      </c>
      <c r="D746" s="5">
        <v>0</v>
      </c>
      <c r="E746" s="6" t="str">
        <f t="shared" ref="E746:E808" si="48">IF(C746=0,"",(D746/C746-1))</f>
        <v/>
      </c>
      <c r="F746" s="5">
        <v>20.21855</v>
      </c>
      <c r="G746" s="5">
        <v>2.954E-2</v>
      </c>
      <c r="H746" s="6">
        <f t="shared" ref="H746:H808" si="49">IF(F746=0,"",(G746/F746-1))</f>
        <v>-0.99853896545499055</v>
      </c>
      <c r="I746" s="5">
        <v>1.78884</v>
      </c>
      <c r="J746" s="6">
        <f t="shared" ref="J746:J808" si="50">IF(I746=0,"",(G746/I746-1))</f>
        <v>-0.98348650522126069</v>
      </c>
      <c r="K746" s="5">
        <v>660.26409999999998</v>
      </c>
      <c r="L746" s="5">
        <v>13.282080000000001</v>
      </c>
      <c r="M746" s="6">
        <f t="shared" ref="M746:M808" si="51">IF(K746=0,"",(L746/K746-1))</f>
        <v>-0.97988368593718789</v>
      </c>
    </row>
    <row r="747" spans="1:13" x14ac:dyDescent="0.2">
      <c r="A747" s="1" t="s">
        <v>12</v>
      </c>
      <c r="B747" s="1" t="s">
        <v>68</v>
      </c>
      <c r="C747" s="5">
        <v>0</v>
      </c>
      <c r="D747" s="5">
        <v>0</v>
      </c>
      <c r="E747" s="6" t="str">
        <f t="shared" si="48"/>
        <v/>
      </c>
      <c r="F747" s="5">
        <v>0.94011999999999996</v>
      </c>
      <c r="G747" s="5">
        <v>0</v>
      </c>
      <c r="H747" s="6">
        <f t="shared" si="49"/>
        <v>-1</v>
      </c>
      <c r="I747" s="5">
        <v>0</v>
      </c>
      <c r="J747" s="6" t="str">
        <f t="shared" si="50"/>
        <v/>
      </c>
      <c r="K747" s="5">
        <v>1.1338699999999999</v>
      </c>
      <c r="L747" s="5">
        <v>0</v>
      </c>
      <c r="M747" s="6">
        <f t="shared" si="51"/>
        <v>-1</v>
      </c>
    </row>
    <row r="748" spans="1:13" x14ac:dyDescent="0.2">
      <c r="A748" s="1" t="s">
        <v>13</v>
      </c>
      <c r="B748" s="1" t="s">
        <v>68</v>
      </c>
      <c r="C748" s="5">
        <v>0</v>
      </c>
      <c r="D748" s="5">
        <v>0</v>
      </c>
      <c r="E748" s="6" t="str">
        <f t="shared" si="48"/>
        <v/>
      </c>
      <c r="F748" s="5">
        <v>0</v>
      </c>
      <c r="G748" s="5">
        <v>1.7999999999999999E-2</v>
      </c>
      <c r="H748" s="6" t="str">
        <f t="shared" si="49"/>
        <v/>
      </c>
      <c r="I748" s="5">
        <v>0.35502</v>
      </c>
      <c r="J748" s="6">
        <f t="shared" si="50"/>
        <v>-0.94929863106303869</v>
      </c>
      <c r="K748" s="5">
        <v>0</v>
      </c>
      <c r="L748" s="5">
        <v>0.94072999999999996</v>
      </c>
      <c r="M748" s="6" t="str">
        <f t="shared" si="51"/>
        <v/>
      </c>
    </row>
    <row r="749" spans="1:13" x14ac:dyDescent="0.2">
      <c r="A749" s="1" t="s">
        <v>14</v>
      </c>
      <c r="B749" s="1" t="s">
        <v>68</v>
      </c>
      <c r="C749" s="5">
        <v>0</v>
      </c>
      <c r="D749" s="5">
        <v>0</v>
      </c>
      <c r="E749" s="6" t="str">
        <f t="shared" si="48"/>
        <v/>
      </c>
      <c r="F749" s="5">
        <v>0</v>
      </c>
      <c r="G749" s="5">
        <v>2.0156299999999998</v>
      </c>
      <c r="H749" s="6" t="str">
        <f t="shared" si="49"/>
        <v/>
      </c>
      <c r="I749" s="5">
        <v>1.758</v>
      </c>
      <c r="J749" s="6">
        <f t="shared" si="50"/>
        <v>0.14654721274175198</v>
      </c>
      <c r="K749" s="5">
        <v>55.769979999999997</v>
      </c>
      <c r="L749" s="5">
        <v>7.5855800000000002</v>
      </c>
      <c r="M749" s="6">
        <f t="shared" si="51"/>
        <v>-0.86398453074575243</v>
      </c>
    </row>
    <row r="750" spans="1:13" x14ac:dyDescent="0.2">
      <c r="A750" s="1" t="s">
        <v>15</v>
      </c>
      <c r="B750" s="1" t="s">
        <v>68</v>
      </c>
      <c r="C750" s="5">
        <v>957.45372999999995</v>
      </c>
      <c r="D750" s="5">
        <v>434.11908</v>
      </c>
      <c r="E750" s="6">
        <f t="shared" si="48"/>
        <v>-0.54659001641781679</v>
      </c>
      <c r="F750" s="5">
        <v>11356.361510000001</v>
      </c>
      <c r="G750" s="5">
        <v>7705.3741900000005</v>
      </c>
      <c r="H750" s="6">
        <f t="shared" si="49"/>
        <v>-0.3214926996454871</v>
      </c>
      <c r="I750" s="5">
        <v>7297.0475299999998</v>
      </c>
      <c r="J750" s="6">
        <f t="shared" si="50"/>
        <v>5.5957790917664507E-2</v>
      </c>
      <c r="K750" s="5">
        <v>76164.331219999993</v>
      </c>
      <c r="L750" s="5">
        <v>47407.775280000002</v>
      </c>
      <c r="M750" s="6">
        <f t="shared" si="51"/>
        <v>-0.3775593572395054</v>
      </c>
    </row>
    <row r="751" spans="1:13" x14ac:dyDescent="0.2">
      <c r="A751" s="1" t="s">
        <v>16</v>
      </c>
      <c r="B751" s="1" t="s">
        <v>68</v>
      </c>
      <c r="C751" s="5">
        <v>0</v>
      </c>
      <c r="D751" s="5">
        <v>0</v>
      </c>
      <c r="E751" s="6" t="str">
        <f t="shared" si="48"/>
        <v/>
      </c>
      <c r="F751" s="5">
        <v>0</v>
      </c>
      <c r="G751" s="5">
        <v>0</v>
      </c>
      <c r="H751" s="6" t="str">
        <f t="shared" si="49"/>
        <v/>
      </c>
      <c r="I751" s="5">
        <v>0</v>
      </c>
      <c r="J751" s="6" t="str">
        <f t="shared" si="50"/>
        <v/>
      </c>
      <c r="K751" s="5">
        <v>300</v>
      </c>
      <c r="L751" s="5">
        <v>0</v>
      </c>
      <c r="M751" s="6">
        <f t="shared" si="51"/>
        <v>-1</v>
      </c>
    </row>
    <row r="752" spans="1:13" x14ac:dyDescent="0.2">
      <c r="A752" s="1" t="s">
        <v>17</v>
      </c>
      <c r="B752" s="1" t="s">
        <v>68</v>
      </c>
      <c r="C752" s="5">
        <v>0</v>
      </c>
      <c r="D752" s="5">
        <v>0</v>
      </c>
      <c r="E752" s="6" t="str">
        <f t="shared" si="48"/>
        <v/>
      </c>
      <c r="F752" s="5">
        <v>0</v>
      </c>
      <c r="G752" s="5">
        <v>0</v>
      </c>
      <c r="H752" s="6" t="str">
        <f t="shared" si="49"/>
        <v/>
      </c>
      <c r="I752" s="5">
        <v>0</v>
      </c>
      <c r="J752" s="6" t="str">
        <f t="shared" si="50"/>
        <v/>
      </c>
      <c r="K752" s="5">
        <v>0.71682000000000001</v>
      </c>
      <c r="L752" s="5">
        <v>0</v>
      </c>
      <c r="M752" s="6">
        <f t="shared" si="51"/>
        <v>-1</v>
      </c>
    </row>
    <row r="753" spans="1:13" x14ac:dyDescent="0.2">
      <c r="A753" s="1" t="s">
        <v>18</v>
      </c>
      <c r="B753" s="1" t="s">
        <v>68</v>
      </c>
      <c r="C753" s="5">
        <v>0</v>
      </c>
      <c r="D753" s="5">
        <v>300.31948</v>
      </c>
      <c r="E753" s="6" t="str">
        <f t="shared" si="48"/>
        <v/>
      </c>
      <c r="F753" s="5">
        <v>1382.43119</v>
      </c>
      <c r="G753" s="5">
        <v>2853.9393399999999</v>
      </c>
      <c r="H753" s="6">
        <f t="shared" si="49"/>
        <v>1.064435004537188</v>
      </c>
      <c r="I753" s="5">
        <v>2692.4311400000001</v>
      </c>
      <c r="J753" s="6">
        <f t="shared" si="50"/>
        <v>5.9986009521491246E-2</v>
      </c>
      <c r="K753" s="5">
        <v>8299.5393600000007</v>
      </c>
      <c r="L753" s="5">
        <v>16178.70263</v>
      </c>
      <c r="M753" s="6">
        <f t="shared" si="51"/>
        <v>0.94934946726971114</v>
      </c>
    </row>
    <row r="754" spans="1:13" x14ac:dyDescent="0.2">
      <c r="A754" s="1" t="s">
        <v>19</v>
      </c>
      <c r="B754" s="1" t="s">
        <v>68</v>
      </c>
      <c r="C754" s="5">
        <v>0</v>
      </c>
      <c r="D754" s="5">
        <v>0</v>
      </c>
      <c r="E754" s="6" t="str">
        <f t="shared" si="48"/>
        <v/>
      </c>
      <c r="F754" s="5">
        <v>0</v>
      </c>
      <c r="G754" s="5">
        <v>0</v>
      </c>
      <c r="H754" s="6" t="str">
        <f t="shared" si="49"/>
        <v/>
      </c>
      <c r="I754" s="5">
        <v>0</v>
      </c>
      <c r="J754" s="6" t="str">
        <f t="shared" si="50"/>
        <v/>
      </c>
      <c r="K754" s="5">
        <v>35.138739999999999</v>
      </c>
      <c r="L754" s="5">
        <v>24.218720000000001</v>
      </c>
      <c r="M754" s="6">
        <f t="shared" si="51"/>
        <v>-0.31076868436375349</v>
      </c>
    </row>
    <row r="755" spans="1:13" x14ac:dyDescent="0.2">
      <c r="A755" s="1" t="s">
        <v>20</v>
      </c>
      <c r="B755" s="1" t="s">
        <v>68</v>
      </c>
      <c r="C755" s="5">
        <v>0</v>
      </c>
      <c r="D755" s="5">
        <v>0</v>
      </c>
      <c r="E755" s="6" t="str">
        <f t="shared" si="48"/>
        <v/>
      </c>
      <c r="F755" s="5">
        <v>0.47315000000000002</v>
      </c>
      <c r="G755" s="5">
        <v>2.5223</v>
      </c>
      <c r="H755" s="6">
        <f t="shared" si="49"/>
        <v>4.330867589559336</v>
      </c>
      <c r="I755" s="5">
        <v>0.33046999999999999</v>
      </c>
      <c r="J755" s="6">
        <f t="shared" si="50"/>
        <v>6.6324628559324603</v>
      </c>
      <c r="K755" s="5">
        <v>130.89838</v>
      </c>
      <c r="L755" s="5">
        <v>5.2508299999999997</v>
      </c>
      <c r="M755" s="6">
        <f t="shared" si="51"/>
        <v>-0.95988621096762239</v>
      </c>
    </row>
    <row r="756" spans="1:13" x14ac:dyDescent="0.2">
      <c r="A756" s="1" t="s">
        <v>21</v>
      </c>
      <c r="B756" s="1" t="s">
        <v>68</v>
      </c>
      <c r="C756" s="5">
        <v>0</v>
      </c>
      <c r="D756" s="5">
        <v>0</v>
      </c>
      <c r="E756" s="6" t="str">
        <f t="shared" si="48"/>
        <v/>
      </c>
      <c r="F756" s="5">
        <v>29.0593</v>
      </c>
      <c r="G756" s="5">
        <v>38.731639999999999</v>
      </c>
      <c r="H756" s="6">
        <f t="shared" si="49"/>
        <v>0.33284834803315966</v>
      </c>
      <c r="I756" s="5">
        <v>69.68159</v>
      </c>
      <c r="J756" s="6">
        <f t="shared" si="50"/>
        <v>-0.44416251121709482</v>
      </c>
      <c r="K756" s="5">
        <v>92.070040000000006</v>
      </c>
      <c r="L756" s="5">
        <v>181.57381000000001</v>
      </c>
      <c r="M756" s="6">
        <f t="shared" si="51"/>
        <v>0.97212698072032988</v>
      </c>
    </row>
    <row r="757" spans="1:13" x14ac:dyDescent="0.2">
      <c r="A757" s="1" t="s">
        <v>22</v>
      </c>
      <c r="B757" s="1" t="s">
        <v>68</v>
      </c>
      <c r="C757" s="5">
        <v>0</v>
      </c>
      <c r="D757" s="5">
        <v>0</v>
      </c>
      <c r="E757" s="6" t="str">
        <f t="shared" si="48"/>
        <v/>
      </c>
      <c r="F757" s="5">
        <v>61.774290000000001</v>
      </c>
      <c r="G757" s="5">
        <v>0</v>
      </c>
      <c r="H757" s="6">
        <f t="shared" si="49"/>
        <v>-1</v>
      </c>
      <c r="I757" s="5">
        <v>0</v>
      </c>
      <c r="J757" s="6" t="str">
        <f t="shared" si="50"/>
        <v/>
      </c>
      <c r="K757" s="5">
        <v>784.03896999999995</v>
      </c>
      <c r="L757" s="5">
        <v>82.480230000000006</v>
      </c>
      <c r="M757" s="6">
        <f t="shared" si="51"/>
        <v>-0.89480085409530086</v>
      </c>
    </row>
    <row r="758" spans="1:13" x14ac:dyDescent="0.2">
      <c r="A758" s="1" t="s">
        <v>23</v>
      </c>
      <c r="B758" s="1" t="s">
        <v>68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11.724600000000001</v>
      </c>
      <c r="H758" s="6" t="str">
        <f t="shared" si="49"/>
        <v/>
      </c>
      <c r="I758" s="5">
        <v>6.3337000000000003</v>
      </c>
      <c r="J758" s="6">
        <f t="shared" si="50"/>
        <v>0.85114545999968416</v>
      </c>
      <c r="K758" s="5">
        <v>17.999079999999999</v>
      </c>
      <c r="L758" s="5">
        <v>58.01914</v>
      </c>
      <c r="M758" s="6">
        <f t="shared" si="51"/>
        <v>2.2234503096824949</v>
      </c>
    </row>
    <row r="759" spans="1:13" x14ac:dyDescent="0.2">
      <c r="A759" s="1" t="s">
        <v>24</v>
      </c>
      <c r="B759" s="1" t="s">
        <v>68</v>
      </c>
      <c r="C759" s="5">
        <v>0</v>
      </c>
      <c r="D759" s="5">
        <v>0</v>
      </c>
      <c r="E759" s="6" t="str">
        <f t="shared" si="48"/>
        <v/>
      </c>
      <c r="F759" s="5">
        <v>1448.56611</v>
      </c>
      <c r="G759" s="5">
        <v>1006.67819</v>
      </c>
      <c r="H759" s="6">
        <f t="shared" si="49"/>
        <v>-0.30505195237516636</v>
      </c>
      <c r="I759" s="5">
        <v>615.57776000000001</v>
      </c>
      <c r="J759" s="6">
        <f t="shared" si="50"/>
        <v>0.63533879131695725</v>
      </c>
      <c r="K759" s="5">
        <v>4104.3977299999997</v>
      </c>
      <c r="L759" s="5">
        <v>5525.4705199999999</v>
      </c>
      <c r="M759" s="6">
        <f t="shared" si="51"/>
        <v>0.3462317454307724</v>
      </c>
    </row>
    <row r="760" spans="1:13" x14ac:dyDescent="0.2">
      <c r="A760" s="1" t="s">
        <v>25</v>
      </c>
      <c r="B760" s="1" t="s">
        <v>68</v>
      </c>
      <c r="C760" s="5">
        <v>0</v>
      </c>
      <c r="D760" s="5">
        <v>0</v>
      </c>
      <c r="E760" s="6" t="str">
        <f t="shared" si="48"/>
        <v/>
      </c>
      <c r="F760" s="5">
        <v>896.15008999999998</v>
      </c>
      <c r="G760" s="5">
        <v>1549.58123</v>
      </c>
      <c r="H760" s="6">
        <f t="shared" si="49"/>
        <v>0.72915368451282525</v>
      </c>
      <c r="I760" s="5">
        <v>599.08501000000001</v>
      </c>
      <c r="J760" s="6">
        <f t="shared" si="50"/>
        <v>1.5865798745323305</v>
      </c>
      <c r="K760" s="5">
        <v>4635.9688900000001</v>
      </c>
      <c r="L760" s="5">
        <v>4244.7804900000001</v>
      </c>
      <c r="M760" s="6">
        <f t="shared" si="51"/>
        <v>-8.4381152954630778E-2</v>
      </c>
    </row>
    <row r="761" spans="1:13" x14ac:dyDescent="0.2">
      <c r="A761" s="1" t="s">
        <v>26</v>
      </c>
      <c r="B761" s="1" t="s">
        <v>68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1.7552700000000001</v>
      </c>
      <c r="H761" s="6" t="str">
        <f t="shared" si="49"/>
        <v/>
      </c>
      <c r="I761" s="5">
        <v>13.7295</v>
      </c>
      <c r="J761" s="6">
        <f t="shared" si="50"/>
        <v>-0.87215339233038347</v>
      </c>
      <c r="K761" s="5">
        <v>175.44310999999999</v>
      </c>
      <c r="L761" s="5">
        <v>37.586640000000003</v>
      </c>
      <c r="M761" s="6">
        <f t="shared" si="51"/>
        <v>-0.7857616637096777</v>
      </c>
    </row>
    <row r="762" spans="1:13" x14ac:dyDescent="0.2">
      <c r="A762" s="1" t="s">
        <v>27</v>
      </c>
      <c r="B762" s="1" t="s">
        <v>68</v>
      </c>
      <c r="C762" s="5">
        <v>0</v>
      </c>
      <c r="D762" s="5">
        <v>0</v>
      </c>
      <c r="E762" s="6" t="str">
        <f t="shared" si="48"/>
        <v/>
      </c>
      <c r="F762" s="5">
        <v>198.37729999999999</v>
      </c>
      <c r="G762" s="5">
        <v>0</v>
      </c>
      <c r="H762" s="6">
        <f t="shared" si="49"/>
        <v>-1</v>
      </c>
      <c r="I762" s="5">
        <v>0</v>
      </c>
      <c r="J762" s="6" t="str">
        <f t="shared" si="50"/>
        <v/>
      </c>
      <c r="K762" s="5">
        <v>198.37729999999999</v>
      </c>
      <c r="L762" s="5">
        <v>0</v>
      </c>
      <c r="M762" s="6">
        <f t="shared" si="51"/>
        <v>-1</v>
      </c>
    </row>
    <row r="763" spans="1:13" x14ac:dyDescent="0.2">
      <c r="A763" s="1" t="s">
        <v>28</v>
      </c>
      <c r="B763" s="1" t="s">
        <v>68</v>
      </c>
      <c r="C763" s="5">
        <v>0</v>
      </c>
      <c r="D763" s="5">
        <v>0</v>
      </c>
      <c r="E763" s="6" t="str">
        <f t="shared" si="48"/>
        <v/>
      </c>
      <c r="F763" s="5">
        <v>0.81188000000000005</v>
      </c>
      <c r="G763" s="5">
        <v>957.5367</v>
      </c>
      <c r="H763" s="6">
        <f t="shared" si="49"/>
        <v>1178.406685717101</v>
      </c>
      <c r="I763" s="5">
        <v>6.7053099999999999</v>
      </c>
      <c r="J763" s="6">
        <f t="shared" si="50"/>
        <v>141.80274886619708</v>
      </c>
      <c r="K763" s="5">
        <v>50.82067</v>
      </c>
      <c r="L763" s="5">
        <v>1984.84286</v>
      </c>
      <c r="M763" s="6">
        <f t="shared" si="51"/>
        <v>38.055818429784573</v>
      </c>
    </row>
    <row r="764" spans="1:13" x14ac:dyDescent="0.2">
      <c r="A764" s="1" t="s">
        <v>31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0.19459000000000001</v>
      </c>
      <c r="H764" s="6" t="str">
        <f t="shared" si="49"/>
        <v/>
      </c>
      <c r="I764" s="5">
        <v>0</v>
      </c>
      <c r="J764" s="6" t="str">
        <f t="shared" si="50"/>
        <v/>
      </c>
      <c r="K764" s="5">
        <v>80.361059999999995</v>
      </c>
      <c r="L764" s="5">
        <v>2.8765900000000002</v>
      </c>
      <c r="M764" s="6">
        <f t="shared" si="51"/>
        <v>-0.96420418048243761</v>
      </c>
    </row>
    <row r="765" spans="1:13" x14ac:dyDescent="0.2">
      <c r="A765" s="1" t="s">
        <v>32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27.482500000000002</v>
      </c>
      <c r="H765" s="6" t="str">
        <f t="shared" si="49"/>
        <v/>
      </c>
      <c r="I765" s="5">
        <v>60.555999999999997</v>
      </c>
      <c r="J765" s="6">
        <f t="shared" si="50"/>
        <v>-0.54616388136600835</v>
      </c>
      <c r="K765" s="5">
        <v>0</v>
      </c>
      <c r="L765" s="5">
        <v>110.756</v>
      </c>
      <c r="M765" s="6" t="str">
        <f t="shared" si="51"/>
        <v/>
      </c>
    </row>
    <row r="766" spans="1:13" x14ac:dyDescent="0.2">
      <c r="A766" s="1" t="s">
        <v>33</v>
      </c>
      <c r="B766" s="1" t="s">
        <v>68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23.529129999999999</v>
      </c>
      <c r="J766" s="6">
        <f t="shared" si="50"/>
        <v>-1</v>
      </c>
      <c r="K766" s="5">
        <v>0</v>
      </c>
      <c r="L766" s="5">
        <v>142.57407000000001</v>
      </c>
      <c r="M766" s="6" t="str">
        <f t="shared" si="51"/>
        <v/>
      </c>
    </row>
    <row r="767" spans="1:13" x14ac:dyDescent="0.2">
      <c r="A767" s="2" t="s">
        <v>34</v>
      </c>
      <c r="B767" s="2" t="s">
        <v>68</v>
      </c>
      <c r="C767" s="7">
        <v>957.45372999999995</v>
      </c>
      <c r="D767" s="7">
        <v>734.43856000000005</v>
      </c>
      <c r="E767" s="8">
        <f t="shared" si="48"/>
        <v>-0.232925271490665</v>
      </c>
      <c r="F767" s="7">
        <v>15661.202310000001</v>
      </c>
      <c r="G767" s="7">
        <v>14217.61872</v>
      </c>
      <c r="H767" s="8">
        <f t="shared" si="49"/>
        <v>-9.2175783278033663E-2</v>
      </c>
      <c r="I767" s="7">
        <v>11424.994000000001</v>
      </c>
      <c r="J767" s="8">
        <f t="shared" si="50"/>
        <v>0.24443117606888887</v>
      </c>
      <c r="K767" s="7">
        <v>97148.906480000005</v>
      </c>
      <c r="L767" s="7">
        <v>77270.886299999998</v>
      </c>
      <c r="M767" s="8">
        <f t="shared" si="51"/>
        <v>-0.20461393648411563</v>
      </c>
    </row>
    <row r="768" spans="1:13" x14ac:dyDescent="0.2">
      <c r="A768" s="1" t="s">
        <v>18</v>
      </c>
      <c r="B768" s="1" t="s">
        <v>69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1.39</v>
      </c>
      <c r="M768" s="6" t="str">
        <f t="shared" si="51"/>
        <v/>
      </c>
    </row>
    <row r="769" spans="1:13" x14ac:dyDescent="0.2">
      <c r="A769" s="1" t="s">
        <v>19</v>
      </c>
      <c r="B769" s="1" t="s">
        <v>69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0</v>
      </c>
      <c r="H769" s="6" t="str">
        <f t="shared" si="49"/>
        <v/>
      </c>
      <c r="I769" s="5">
        <v>0</v>
      </c>
      <c r="J769" s="6" t="str">
        <f t="shared" si="50"/>
        <v/>
      </c>
      <c r="K769" s="5">
        <v>0</v>
      </c>
      <c r="L769" s="5">
        <v>0</v>
      </c>
      <c r="M769" s="6" t="str">
        <f t="shared" si="51"/>
        <v/>
      </c>
    </row>
    <row r="770" spans="1:13" x14ac:dyDescent="0.2">
      <c r="A770" s="1" t="s">
        <v>20</v>
      </c>
      <c r="B770" s="1" t="s">
        <v>69</v>
      </c>
      <c r="C770" s="5">
        <v>0</v>
      </c>
      <c r="D770" s="5">
        <v>0</v>
      </c>
      <c r="E770" s="6" t="str">
        <f t="shared" si="48"/>
        <v/>
      </c>
      <c r="F770" s="5">
        <v>0</v>
      </c>
      <c r="G770" s="5">
        <v>0</v>
      </c>
      <c r="H770" s="6" t="str">
        <f t="shared" si="49"/>
        <v/>
      </c>
      <c r="I770" s="5">
        <v>1.84</v>
      </c>
      <c r="J770" s="6">
        <f t="shared" si="50"/>
        <v>-1</v>
      </c>
      <c r="K770" s="5">
        <v>0</v>
      </c>
      <c r="L770" s="5">
        <v>1.84</v>
      </c>
      <c r="M770" s="6" t="str">
        <f t="shared" si="51"/>
        <v/>
      </c>
    </row>
    <row r="771" spans="1:13" x14ac:dyDescent="0.2">
      <c r="A771" s="1" t="s">
        <v>21</v>
      </c>
      <c r="B771" s="1" t="s">
        <v>69</v>
      </c>
      <c r="C771" s="5">
        <v>0</v>
      </c>
      <c r="D771" s="5">
        <v>0</v>
      </c>
      <c r="E771" s="6" t="str">
        <f t="shared" si="48"/>
        <v/>
      </c>
      <c r="F771" s="5">
        <v>0</v>
      </c>
      <c r="G771" s="5">
        <v>0</v>
      </c>
      <c r="H771" s="6" t="str">
        <f t="shared" si="49"/>
        <v/>
      </c>
      <c r="I771" s="5">
        <v>0.1</v>
      </c>
      <c r="J771" s="6">
        <f t="shared" si="50"/>
        <v>-1</v>
      </c>
      <c r="K771" s="5">
        <v>0</v>
      </c>
      <c r="L771" s="5">
        <v>0.1</v>
      </c>
      <c r="M771" s="6" t="str">
        <f t="shared" si="51"/>
        <v/>
      </c>
    </row>
    <row r="772" spans="1:13" x14ac:dyDescent="0.2">
      <c r="A772" s="1" t="s">
        <v>22</v>
      </c>
      <c r="B772" s="1" t="s">
        <v>69</v>
      </c>
      <c r="C772" s="5">
        <v>0</v>
      </c>
      <c r="D772" s="5">
        <v>0</v>
      </c>
      <c r="E772" s="6" t="str">
        <f t="shared" si="48"/>
        <v/>
      </c>
      <c r="F772" s="5">
        <v>0</v>
      </c>
      <c r="G772" s="5">
        <v>0</v>
      </c>
      <c r="H772" s="6" t="str">
        <f t="shared" si="49"/>
        <v/>
      </c>
      <c r="I772" s="5">
        <v>0</v>
      </c>
      <c r="J772" s="6" t="str">
        <f t="shared" si="50"/>
        <v/>
      </c>
      <c r="K772" s="5">
        <v>0</v>
      </c>
      <c r="L772" s="5">
        <v>13.88977</v>
      </c>
      <c r="M772" s="6" t="str">
        <f t="shared" si="51"/>
        <v/>
      </c>
    </row>
    <row r="773" spans="1:13" x14ac:dyDescent="0.2">
      <c r="A773" s="1" t="s">
        <v>26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0</v>
      </c>
      <c r="G773" s="5">
        <v>0</v>
      </c>
      <c r="H773" s="6" t="str">
        <f t="shared" si="49"/>
        <v/>
      </c>
      <c r="I773" s="5">
        <v>29.581</v>
      </c>
      <c r="J773" s="6">
        <f t="shared" si="50"/>
        <v>-1</v>
      </c>
      <c r="K773" s="5">
        <v>114.419</v>
      </c>
      <c r="L773" s="5">
        <v>41.015999999999998</v>
      </c>
      <c r="M773" s="6">
        <f t="shared" si="51"/>
        <v>-0.6415280678908224</v>
      </c>
    </row>
    <row r="774" spans="1:13" x14ac:dyDescent="0.2">
      <c r="A774" s="2" t="s">
        <v>34</v>
      </c>
      <c r="B774" s="2" t="s">
        <v>69</v>
      </c>
      <c r="C774" s="7">
        <v>0</v>
      </c>
      <c r="D774" s="7">
        <v>0</v>
      </c>
      <c r="E774" s="8" t="str">
        <f t="shared" si="48"/>
        <v/>
      </c>
      <c r="F774" s="7">
        <v>0</v>
      </c>
      <c r="G774" s="7">
        <v>0</v>
      </c>
      <c r="H774" s="8" t="str">
        <f t="shared" si="49"/>
        <v/>
      </c>
      <c r="I774" s="7">
        <v>31.521000000000001</v>
      </c>
      <c r="J774" s="8">
        <f t="shared" si="50"/>
        <v>-1</v>
      </c>
      <c r="K774" s="7">
        <v>114.419</v>
      </c>
      <c r="L774" s="7">
        <v>58.235770000000002</v>
      </c>
      <c r="M774" s="8">
        <f t="shared" si="51"/>
        <v>-0.49103059806500671</v>
      </c>
    </row>
    <row r="775" spans="1:13" x14ac:dyDescent="0.2">
      <c r="A775" s="1" t="s">
        <v>8</v>
      </c>
      <c r="B775" s="1" t="s">
        <v>70</v>
      </c>
      <c r="C775" s="5">
        <v>107.29298</v>
      </c>
      <c r="D775" s="5">
        <v>44.252969999999998</v>
      </c>
      <c r="E775" s="6">
        <f t="shared" si="48"/>
        <v>-0.58755018268669579</v>
      </c>
      <c r="F775" s="5">
        <v>2105.1220600000001</v>
      </c>
      <c r="G775" s="5">
        <v>729.68596000000002</v>
      </c>
      <c r="H775" s="6">
        <f t="shared" si="49"/>
        <v>-0.65337593773541092</v>
      </c>
      <c r="I775" s="5">
        <v>741.11274000000003</v>
      </c>
      <c r="J775" s="6">
        <f t="shared" si="50"/>
        <v>-1.5418409889971674E-2</v>
      </c>
      <c r="K775" s="5">
        <v>17439.5556</v>
      </c>
      <c r="L775" s="5">
        <v>6624.6271299999999</v>
      </c>
      <c r="M775" s="6">
        <f t="shared" si="51"/>
        <v>-0.62013784743459865</v>
      </c>
    </row>
    <row r="776" spans="1:13" x14ac:dyDescent="0.2">
      <c r="A776" s="1" t="s">
        <v>10</v>
      </c>
      <c r="B776" s="1" t="s">
        <v>70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0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1126.5503000000001</v>
      </c>
      <c r="L776" s="5">
        <v>2.9642300000000001</v>
      </c>
      <c r="M776" s="6">
        <f t="shared" si="51"/>
        <v>-0.99736875486163379</v>
      </c>
    </row>
    <row r="777" spans="1:13" x14ac:dyDescent="0.2">
      <c r="A777" s="1" t="s">
        <v>11</v>
      </c>
      <c r="B777" s="1" t="s">
        <v>70</v>
      </c>
      <c r="C777" s="5">
        <v>0</v>
      </c>
      <c r="D777" s="5">
        <v>0</v>
      </c>
      <c r="E777" s="6" t="str">
        <f t="shared" si="48"/>
        <v/>
      </c>
      <c r="F777" s="5">
        <v>4053.2276099999999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23119.880659999999</v>
      </c>
      <c r="L777" s="5">
        <v>24.050090000000001</v>
      </c>
      <c r="M777" s="6">
        <f t="shared" si="51"/>
        <v>-0.99895976582432755</v>
      </c>
    </row>
    <row r="778" spans="1:13" x14ac:dyDescent="0.2">
      <c r="A778" s="1" t="s">
        <v>12</v>
      </c>
      <c r="B778" s="1" t="s">
        <v>70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3506.7566099999999</v>
      </c>
      <c r="L778" s="5">
        <v>0</v>
      </c>
      <c r="M778" s="6">
        <f t="shared" si="51"/>
        <v>-1</v>
      </c>
    </row>
    <row r="779" spans="1:13" x14ac:dyDescent="0.2">
      <c r="A779" s="1" t="s">
        <v>13</v>
      </c>
      <c r="B779" s="1" t="s">
        <v>70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">
      <c r="A780" s="1" t="s">
        <v>14</v>
      </c>
      <c r="B780" s="1" t="s">
        <v>70</v>
      </c>
      <c r="C780" s="5">
        <v>0</v>
      </c>
      <c r="D780" s="5">
        <v>0</v>
      </c>
      <c r="E780" s="6" t="str">
        <f t="shared" si="48"/>
        <v/>
      </c>
      <c r="F780" s="5">
        <v>4598.96857</v>
      </c>
      <c r="G780" s="5">
        <v>0</v>
      </c>
      <c r="H780" s="6">
        <f t="shared" si="49"/>
        <v>-1</v>
      </c>
      <c r="I780" s="5">
        <v>9.2359899999999993</v>
      </c>
      <c r="J780" s="6">
        <f t="shared" si="50"/>
        <v>-1</v>
      </c>
      <c r="K780" s="5">
        <v>7976.0551100000002</v>
      </c>
      <c r="L780" s="5">
        <v>16.628990000000002</v>
      </c>
      <c r="M780" s="6">
        <f t="shared" si="51"/>
        <v>-0.99791513602016724</v>
      </c>
    </row>
    <row r="781" spans="1:13" x14ac:dyDescent="0.2">
      <c r="A781" s="1" t="s">
        <v>17</v>
      </c>
      <c r="B781" s="1" t="s">
        <v>70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10.580080000000001</v>
      </c>
      <c r="J781" s="6">
        <f t="shared" si="50"/>
        <v>-1</v>
      </c>
      <c r="K781" s="5">
        <v>120.15405</v>
      </c>
      <c r="L781" s="5">
        <v>10.580080000000001</v>
      </c>
      <c r="M781" s="6">
        <f t="shared" si="51"/>
        <v>-0.91194570636611916</v>
      </c>
    </row>
    <row r="782" spans="1:13" x14ac:dyDescent="0.2">
      <c r="A782" s="1" t="s">
        <v>18</v>
      </c>
      <c r="B782" s="1" t="s">
        <v>70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34.717109999999998</v>
      </c>
      <c r="L782" s="5">
        <v>0</v>
      </c>
      <c r="M782" s="6">
        <f t="shared" si="51"/>
        <v>-1</v>
      </c>
    </row>
    <row r="783" spans="1:13" x14ac:dyDescent="0.2">
      <c r="A783" s="1" t="s">
        <v>19</v>
      </c>
      <c r="B783" s="1" t="s">
        <v>70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335.98021</v>
      </c>
      <c r="L783" s="5">
        <v>14.647489999999999</v>
      </c>
      <c r="M783" s="6">
        <f t="shared" si="51"/>
        <v>-0.95640371199244145</v>
      </c>
    </row>
    <row r="784" spans="1:13" x14ac:dyDescent="0.2">
      <c r="A784" s="1" t="s">
        <v>20</v>
      </c>
      <c r="B784" s="1" t="s">
        <v>70</v>
      </c>
      <c r="C784" s="5">
        <v>0</v>
      </c>
      <c r="D784" s="5">
        <v>0</v>
      </c>
      <c r="E784" s="6" t="str">
        <f t="shared" si="48"/>
        <v/>
      </c>
      <c r="F784" s="5">
        <v>0.97314000000000001</v>
      </c>
      <c r="G784" s="5">
        <v>0</v>
      </c>
      <c r="H784" s="6">
        <f t="shared" si="49"/>
        <v>-1</v>
      </c>
      <c r="I784" s="5">
        <v>0</v>
      </c>
      <c r="J784" s="6" t="str">
        <f t="shared" si="50"/>
        <v/>
      </c>
      <c r="K784" s="5">
        <v>4452.26386</v>
      </c>
      <c r="L784" s="5">
        <v>0</v>
      </c>
      <c r="M784" s="6">
        <f t="shared" si="51"/>
        <v>-1</v>
      </c>
    </row>
    <row r="785" spans="1:13" x14ac:dyDescent="0.2">
      <c r="A785" s="1" t="s">
        <v>21</v>
      </c>
      <c r="B785" s="1" t="s">
        <v>70</v>
      </c>
      <c r="C785" s="5">
        <v>322.13974999999999</v>
      </c>
      <c r="D785" s="5">
        <v>0</v>
      </c>
      <c r="E785" s="6">
        <f t="shared" si="48"/>
        <v>-1</v>
      </c>
      <c r="F785" s="5">
        <v>6103.1409800000001</v>
      </c>
      <c r="G785" s="5">
        <v>442.93883</v>
      </c>
      <c r="H785" s="6">
        <f t="shared" si="49"/>
        <v>-0.92742444727206674</v>
      </c>
      <c r="I785" s="5">
        <v>85.052130000000005</v>
      </c>
      <c r="J785" s="6">
        <f t="shared" si="50"/>
        <v>4.2078511143695048</v>
      </c>
      <c r="K785" s="5">
        <v>35438.310420000002</v>
      </c>
      <c r="L785" s="5">
        <v>1340.0250000000001</v>
      </c>
      <c r="M785" s="6">
        <f t="shared" si="51"/>
        <v>-0.96218710812906749</v>
      </c>
    </row>
    <row r="786" spans="1:13" x14ac:dyDescent="0.2">
      <c r="A786" s="1" t="s">
        <v>23</v>
      </c>
      <c r="B786" s="1" t="s">
        <v>70</v>
      </c>
      <c r="C786" s="5">
        <v>38.118000000000002</v>
      </c>
      <c r="D786" s="5">
        <v>0</v>
      </c>
      <c r="E786" s="6">
        <f t="shared" si="48"/>
        <v>-1</v>
      </c>
      <c r="F786" s="5">
        <v>1762.4573399999999</v>
      </c>
      <c r="G786" s="5">
        <v>371.96776</v>
      </c>
      <c r="H786" s="6">
        <f t="shared" si="49"/>
        <v>-0.78894935408762856</v>
      </c>
      <c r="I786" s="5">
        <v>1421.4348500000001</v>
      </c>
      <c r="J786" s="6">
        <f t="shared" si="50"/>
        <v>-0.73831529457716616</v>
      </c>
      <c r="K786" s="5">
        <v>8368.3378799999991</v>
      </c>
      <c r="L786" s="5">
        <v>3323.7813500000002</v>
      </c>
      <c r="M786" s="6">
        <f t="shared" si="51"/>
        <v>-0.60281463324470819</v>
      </c>
    </row>
    <row r="787" spans="1:13" x14ac:dyDescent="0.2">
      <c r="A787" s="1" t="s">
        <v>24</v>
      </c>
      <c r="B787" s="1" t="s">
        <v>70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15.72644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2248.60041</v>
      </c>
      <c r="L787" s="5">
        <v>15.72644</v>
      </c>
      <c r="M787" s="6">
        <f t="shared" si="51"/>
        <v>-0.993006120638393</v>
      </c>
    </row>
    <row r="788" spans="1:13" x14ac:dyDescent="0.2">
      <c r="A788" s="1" t="s">
        <v>25</v>
      </c>
      <c r="B788" s="1" t="s">
        <v>70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29.114599999999999</v>
      </c>
      <c r="L788" s="5">
        <v>0</v>
      </c>
      <c r="M788" s="6">
        <f t="shared" si="51"/>
        <v>-1</v>
      </c>
    </row>
    <row r="789" spans="1:13" x14ac:dyDescent="0.2">
      <c r="A789" s="1" t="s">
        <v>26</v>
      </c>
      <c r="B789" s="1" t="s">
        <v>70</v>
      </c>
      <c r="C789" s="5">
        <v>0</v>
      </c>
      <c r="D789" s="5">
        <v>0</v>
      </c>
      <c r="E789" s="6" t="str">
        <f t="shared" si="48"/>
        <v/>
      </c>
      <c r="F789" s="5">
        <v>577.18312000000003</v>
      </c>
      <c r="G789" s="5">
        <v>88.781670000000005</v>
      </c>
      <c r="H789" s="6">
        <f t="shared" si="49"/>
        <v>-0.84618110453403417</v>
      </c>
      <c r="I789" s="5">
        <v>0</v>
      </c>
      <c r="J789" s="6" t="str">
        <f t="shared" si="50"/>
        <v/>
      </c>
      <c r="K789" s="5">
        <v>3216.9854700000001</v>
      </c>
      <c r="L789" s="5">
        <v>88.832490000000007</v>
      </c>
      <c r="M789" s="6">
        <f t="shared" si="51"/>
        <v>-0.97238641864304098</v>
      </c>
    </row>
    <row r="790" spans="1:13" x14ac:dyDescent="0.2">
      <c r="A790" s="1" t="s">
        <v>27</v>
      </c>
      <c r="B790" s="1" t="s">
        <v>70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0</v>
      </c>
      <c r="M790" s="6" t="str">
        <f t="shared" si="51"/>
        <v/>
      </c>
    </row>
    <row r="791" spans="1:13" x14ac:dyDescent="0.2">
      <c r="A791" s="1" t="s">
        <v>28</v>
      </c>
      <c r="B791" s="1" t="s">
        <v>70</v>
      </c>
      <c r="C791" s="5">
        <v>0</v>
      </c>
      <c r="D791" s="5">
        <v>0</v>
      </c>
      <c r="E791" s="6" t="str">
        <f t="shared" si="48"/>
        <v/>
      </c>
      <c r="F791" s="5">
        <v>0.19747999999999999</v>
      </c>
      <c r="G791" s="5">
        <v>0</v>
      </c>
      <c r="H791" s="6">
        <f t="shared" si="49"/>
        <v>-1</v>
      </c>
      <c r="I791" s="5">
        <v>0</v>
      </c>
      <c r="J791" s="6" t="str">
        <f t="shared" si="50"/>
        <v/>
      </c>
      <c r="K791" s="5">
        <v>13106.94736</v>
      </c>
      <c r="L791" s="5">
        <v>0</v>
      </c>
      <c r="M791" s="6">
        <f t="shared" si="51"/>
        <v>-1</v>
      </c>
    </row>
    <row r="792" spans="1:13" x14ac:dyDescent="0.2">
      <c r="A792" s="1" t="s">
        <v>31</v>
      </c>
      <c r="B792" s="1" t="s">
        <v>70</v>
      </c>
      <c r="C792" s="5">
        <v>46.830210000000001</v>
      </c>
      <c r="D792" s="5">
        <v>0</v>
      </c>
      <c r="E792" s="6">
        <f t="shared" si="48"/>
        <v>-1</v>
      </c>
      <c r="F792" s="5">
        <v>237.01963000000001</v>
      </c>
      <c r="G792" s="5">
        <v>0.87490000000000001</v>
      </c>
      <c r="H792" s="6">
        <f t="shared" si="49"/>
        <v>-0.99630874455419582</v>
      </c>
      <c r="I792" s="5">
        <v>0</v>
      </c>
      <c r="J792" s="6" t="str">
        <f t="shared" si="50"/>
        <v/>
      </c>
      <c r="K792" s="5">
        <v>2593.0612000000001</v>
      </c>
      <c r="L792" s="5">
        <v>35.580660000000002</v>
      </c>
      <c r="M792" s="6">
        <f t="shared" si="51"/>
        <v>-0.98627851128234079</v>
      </c>
    </row>
    <row r="793" spans="1:13" x14ac:dyDescent="0.2">
      <c r="A793" s="1" t="s">
        <v>32</v>
      </c>
      <c r="B793" s="1" t="s">
        <v>70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2" t="s">
        <v>34</v>
      </c>
      <c r="B794" s="2" t="s">
        <v>70</v>
      </c>
      <c r="C794" s="7">
        <v>514.38094000000001</v>
      </c>
      <c r="D794" s="7">
        <v>44.252969999999998</v>
      </c>
      <c r="E794" s="8">
        <f t="shared" si="48"/>
        <v>-0.91396848802368147</v>
      </c>
      <c r="F794" s="7">
        <v>19438.289929999999</v>
      </c>
      <c r="G794" s="7">
        <v>1649.9755600000001</v>
      </c>
      <c r="H794" s="8">
        <f t="shared" si="49"/>
        <v>-0.91511724714767639</v>
      </c>
      <c r="I794" s="7">
        <v>2267.41579</v>
      </c>
      <c r="J794" s="8">
        <f t="shared" si="50"/>
        <v>-0.27231010418252399</v>
      </c>
      <c r="K794" s="7">
        <v>123113.27085</v>
      </c>
      <c r="L794" s="7">
        <v>11497.443950000001</v>
      </c>
      <c r="M794" s="8">
        <f t="shared" si="51"/>
        <v>-0.90661084811881598</v>
      </c>
    </row>
    <row r="795" spans="1:13" x14ac:dyDescent="0.2">
      <c r="A795" s="1" t="s">
        <v>8</v>
      </c>
      <c r="B795" s="1" t="s">
        <v>71</v>
      </c>
      <c r="C795" s="5">
        <v>3207.04169</v>
      </c>
      <c r="D795" s="5">
        <v>736.72317999999996</v>
      </c>
      <c r="E795" s="6">
        <f t="shared" si="48"/>
        <v>-0.77027951264331707</v>
      </c>
      <c r="F795" s="5">
        <v>54298.283689999997</v>
      </c>
      <c r="G795" s="5">
        <v>52048.145940000002</v>
      </c>
      <c r="H795" s="6">
        <f t="shared" si="49"/>
        <v>-4.1440310762794863E-2</v>
      </c>
      <c r="I795" s="5">
        <v>43141.171629999997</v>
      </c>
      <c r="J795" s="6">
        <f t="shared" si="50"/>
        <v>0.20646111298020875</v>
      </c>
      <c r="K795" s="5">
        <v>373903.43868999998</v>
      </c>
      <c r="L795" s="5">
        <v>271953.96133999998</v>
      </c>
      <c r="M795" s="6">
        <f t="shared" si="51"/>
        <v>-0.27266258290425993</v>
      </c>
    </row>
    <row r="796" spans="1:13" x14ac:dyDescent="0.2">
      <c r="A796" s="1" t="s">
        <v>10</v>
      </c>
      <c r="B796" s="1" t="s">
        <v>71</v>
      </c>
      <c r="C796" s="5">
        <v>0</v>
      </c>
      <c r="D796" s="5">
        <v>7.9321000000000002</v>
      </c>
      <c r="E796" s="6" t="str">
        <f t="shared" si="48"/>
        <v/>
      </c>
      <c r="F796" s="5">
        <v>859.95425999999998</v>
      </c>
      <c r="G796" s="5">
        <v>1154.9150299999999</v>
      </c>
      <c r="H796" s="6">
        <f t="shared" si="49"/>
        <v>0.34299588212982379</v>
      </c>
      <c r="I796" s="5">
        <v>1563.3553899999999</v>
      </c>
      <c r="J796" s="6">
        <f t="shared" si="50"/>
        <v>-0.26125880437205007</v>
      </c>
      <c r="K796" s="5">
        <v>8527.6797399999996</v>
      </c>
      <c r="L796" s="5">
        <v>7940.4466000000002</v>
      </c>
      <c r="M796" s="6">
        <f t="shared" si="51"/>
        <v>-6.8862006771375217E-2</v>
      </c>
    </row>
    <row r="797" spans="1:13" x14ac:dyDescent="0.2">
      <c r="A797" s="1" t="s">
        <v>11</v>
      </c>
      <c r="B797" s="1" t="s">
        <v>71</v>
      </c>
      <c r="C797" s="5">
        <v>7.8248899999999999</v>
      </c>
      <c r="D797" s="5">
        <v>6.5944799999999999</v>
      </c>
      <c r="E797" s="6">
        <f t="shared" si="48"/>
        <v>-0.1572431050148948</v>
      </c>
      <c r="F797" s="5">
        <v>792.33091000000002</v>
      </c>
      <c r="G797" s="5">
        <v>853.30678</v>
      </c>
      <c r="H797" s="6">
        <f t="shared" si="49"/>
        <v>7.6957580766349176E-2</v>
      </c>
      <c r="I797" s="5">
        <v>842.01960999999994</v>
      </c>
      <c r="J797" s="6">
        <f t="shared" si="50"/>
        <v>1.3404877827014161E-2</v>
      </c>
      <c r="K797" s="5">
        <v>6267.5250299999998</v>
      </c>
      <c r="L797" s="5">
        <v>5083.8055199999999</v>
      </c>
      <c r="M797" s="6">
        <f t="shared" si="51"/>
        <v>-0.188865541714478</v>
      </c>
    </row>
    <row r="798" spans="1:13" x14ac:dyDescent="0.2">
      <c r="A798" s="1" t="s">
        <v>12</v>
      </c>
      <c r="B798" s="1" t="s">
        <v>71</v>
      </c>
      <c r="C798" s="5">
        <v>0</v>
      </c>
      <c r="D798" s="5">
        <v>24.15297</v>
      </c>
      <c r="E798" s="6" t="str">
        <f t="shared" si="48"/>
        <v/>
      </c>
      <c r="F798" s="5">
        <v>335.88866999999999</v>
      </c>
      <c r="G798" s="5">
        <v>337.62175000000002</v>
      </c>
      <c r="H798" s="6">
        <f t="shared" si="49"/>
        <v>5.1596857970828136E-3</v>
      </c>
      <c r="I798" s="5">
        <v>554.89959999999996</v>
      </c>
      <c r="J798" s="6">
        <f t="shared" si="50"/>
        <v>-0.39156245562260261</v>
      </c>
      <c r="K798" s="5">
        <v>1531.1476399999999</v>
      </c>
      <c r="L798" s="5">
        <v>2281.12059</v>
      </c>
      <c r="M798" s="6">
        <f t="shared" si="51"/>
        <v>0.48981099562678376</v>
      </c>
    </row>
    <row r="799" spans="1:13" x14ac:dyDescent="0.2">
      <c r="A799" s="1" t="s">
        <v>13</v>
      </c>
      <c r="B799" s="1" t="s">
        <v>71</v>
      </c>
      <c r="C799" s="5">
        <v>0</v>
      </c>
      <c r="D799" s="5">
        <v>0</v>
      </c>
      <c r="E799" s="6" t="str">
        <f t="shared" si="48"/>
        <v/>
      </c>
      <c r="F799" s="5">
        <v>5.5943899999999998</v>
      </c>
      <c r="G799" s="5">
        <v>8.4239300000000004</v>
      </c>
      <c r="H799" s="6">
        <f t="shared" si="49"/>
        <v>0.5057816848664467</v>
      </c>
      <c r="I799" s="5">
        <v>48.018990000000002</v>
      </c>
      <c r="J799" s="6">
        <f t="shared" si="50"/>
        <v>-0.82457086248586231</v>
      </c>
      <c r="K799" s="5">
        <v>97.578209999999999</v>
      </c>
      <c r="L799" s="5">
        <v>109.49930999999999</v>
      </c>
      <c r="M799" s="6">
        <f t="shared" si="51"/>
        <v>0.12216969341823347</v>
      </c>
    </row>
    <row r="800" spans="1:13" x14ac:dyDescent="0.2">
      <c r="A800" s="1" t="s">
        <v>14</v>
      </c>
      <c r="B800" s="1" t="s">
        <v>71</v>
      </c>
      <c r="C800" s="5">
        <v>31.6495</v>
      </c>
      <c r="D800" s="5">
        <v>0.1147</v>
      </c>
      <c r="E800" s="6">
        <f t="shared" si="48"/>
        <v>-0.99637593010948045</v>
      </c>
      <c r="F800" s="5">
        <v>1919.67785</v>
      </c>
      <c r="G800" s="5">
        <v>1351.1622600000001</v>
      </c>
      <c r="H800" s="6">
        <f t="shared" si="49"/>
        <v>-0.2961515600130511</v>
      </c>
      <c r="I800" s="5">
        <v>1072.07501</v>
      </c>
      <c r="J800" s="6">
        <f t="shared" si="50"/>
        <v>0.26032436853462326</v>
      </c>
      <c r="K800" s="5">
        <v>6513.8569299999999</v>
      </c>
      <c r="L800" s="5">
        <v>5228.24406</v>
      </c>
      <c r="M800" s="6">
        <f t="shared" si="51"/>
        <v>-0.19736584389488576</v>
      </c>
    </row>
    <row r="801" spans="1:13" x14ac:dyDescent="0.2">
      <c r="A801" s="1" t="s">
        <v>15</v>
      </c>
      <c r="B801" s="1" t="s">
        <v>71</v>
      </c>
      <c r="C801" s="5">
        <v>0</v>
      </c>
      <c r="D801" s="5">
        <v>0</v>
      </c>
      <c r="E801" s="6" t="str">
        <f t="shared" si="48"/>
        <v/>
      </c>
      <c r="F801" s="5">
        <v>1537.4320399999999</v>
      </c>
      <c r="G801" s="5">
        <v>1190.7239999999999</v>
      </c>
      <c r="H801" s="6">
        <f t="shared" si="49"/>
        <v>-0.22551113218636964</v>
      </c>
      <c r="I801" s="5">
        <v>2166.3551000000002</v>
      </c>
      <c r="J801" s="6">
        <f t="shared" si="50"/>
        <v>-0.45035603812135883</v>
      </c>
      <c r="K801" s="5">
        <v>16699.32302</v>
      </c>
      <c r="L801" s="5">
        <v>16477.194039999998</v>
      </c>
      <c r="M801" s="6">
        <f t="shared" si="51"/>
        <v>-1.3301675746613673E-2</v>
      </c>
    </row>
    <row r="802" spans="1:13" x14ac:dyDescent="0.2">
      <c r="A802" s="1" t="s">
        <v>16</v>
      </c>
      <c r="B802" s="1" t="s">
        <v>71</v>
      </c>
      <c r="C802" s="5">
        <v>0</v>
      </c>
      <c r="D802" s="5">
        <v>0</v>
      </c>
      <c r="E802" s="6" t="str">
        <f t="shared" si="48"/>
        <v/>
      </c>
      <c r="F802" s="5">
        <v>4.5380000000000003</v>
      </c>
      <c r="G802" s="5">
        <v>0</v>
      </c>
      <c r="H802" s="6">
        <f t="shared" si="49"/>
        <v>-1</v>
      </c>
      <c r="I802" s="5">
        <v>7.1249999999999994E-2</v>
      </c>
      <c r="J802" s="6">
        <f t="shared" si="50"/>
        <v>-1</v>
      </c>
      <c r="K802" s="5">
        <v>282.39353</v>
      </c>
      <c r="L802" s="5">
        <v>0.94845000000000002</v>
      </c>
      <c r="M802" s="6">
        <f t="shared" si="51"/>
        <v>-0.99664138905732014</v>
      </c>
    </row>
    <row r="803" spans="1:13" x14ac:dyDescent="0.2">
      <c r="A803" s="1" t="s">
        <v>17</v>
      </c>
      <c r="B803" s="1" t="s">
        <v>71</v>
      </c>
      <c r="C803" s="5">
        <v>0</v>
      </c>
      <c r="D803" s="5">
        <v>55.610059999999997</v>
      </c>
      <c r="E803" s="6" t="str">
        <f t="shared" si="48"/>
        <v/>
      </c>
      <c r="F803" s="5">
        <v>575.14963999999998</v>
      </c>
      <c r="G803" s="5">
        <v>352.43221</v>
      </c>
      <c r="H803" s="6">
        <f t="shared" si="49"/>
        <v>-0.3872338857762303</v>
      </c>
      <c r="I803" s="5">
        <v>342.37716</v>
      </c>
      <c r="J803" s="6">
        <f t="shared" si="50"/>
        <v>2.9368343378979977E-2</v>
      </c>
      <c r="K803" s="5">
        <v>3203.8307199999999</v>
      </c>
      <c r="L803" s="5">
        <v>2533.5512699999999</v>
      </c>
      <c r="M803" s="6">
        <f t="shared" si="51"/>
        <v>-0.20921188058275442</v>
      </c>
    </row>
    <row r="804" spans="1:13" x14ac:dyDescent="0.2">
      <c r="A804" s="1" t="s">
        <v>18</v>
      </c>
      <c r="B804" s="1" t="s">
        <v>71</v>
      </c>
      <c r="C804" s="5">
        <v>7.7758099999999999</v>
      </c>
      <c r="D804" s="5">
        <v>278.09163999999998</v>
      </c>
      <c r="E804" s="6">
        <f t="shared" si="48"/>
        <v>34.763687641544735</v>
      </c>
      <c r="F804" s="5">
        <v>3813.8660100000002</v>
      </c>
      <c r="G804" s="5">
        <v>2866.28838</v>
      </c>
      <c r="H804" s="6">
        <f t="shared" si="49"/>
        <v>-0.24845593094131802</v>
      </c>
      <c r="I804" s="5">
        <v>2453.3874000000001</v>
      </c>
      <c r="J804" s="6">
        <f t="shared" si="50"/>
        <v>0.16829832092559038</v>
      </c>
      <c r="K804" s="5">
        <v>21713.874889999999</v>
      </c>
      <c r="L804" s="5">
        <v>17140.097280000002</v>
      </c>
      <c r="M804" s="6">
        <f t="shared" si="51"/>
        <v>-0.21063848038041255</v>
      </c>
    </row>
    <row r="805" spans="1:13" x14ac:dyDescent="0.2">
      <c r="A805" s="1" t="s">
        <v>19</v>
      </c>
      <c r="B805" s="1" t="s">
        <v>71</v>
      </c>
      <c r="C805" s="5">
        <v>178.80500000000001</v>
      </c>
      <c r="D805" s="5">
        <v>248.07049000000001</v>
      </c>
      <c r="E805" s="6">
        <f t="shared" si="48"/>
        <v>0.3873800508934313</v>
      </c>
      <c r="F805" s="5">
        <v>4136.4072100000003</v>
      </c>
      <c r="G805" s="5">
        <v>4670.51728</v>
      </c>
      <c r="H805" s="6">
        <f t="shared" si="49"/>
        <v>0.12912415119787002</v>
      </c>
      <c r="I805" s="5">
        <v>3882.4102699999999</v>
      </c>
      <c r="J805" s="6">
        <f t="shared" si="50"/>
        <v>0.20299426263366027</v>
      </c>
      <c r="K805" s="5">
        <v>36018.69354</v>
      </c>
      <c r="L805" s="5">
        <v>30879.233039999999</v>
      </c>
      <c r="M805" s="6">
        <f t="shared" si="51"/>
        <v>-0.14268869841968179</v>
      </c>
    </row>
    <row r="806" spans="1:13" x14ac:dyDescent="0.2">
      <c r="A806" s="1" t="s">
        <v>20</v>
      </c>
      <c r="B806" s="1" t="s">
        <v>71</v>
      </c>
      <c r="C806" s="5">
        <v>252.52448999999999</v>
      </c>
      <c r="D806" s="5">
        <v>65.822289999999995</v>
      </c>
      <c r="E806" s="6">
        <f t="shared" si="48"/>
        <v>-0.7393429445199553</v>
      </c>
      <c r="F806" s="5">
        <v>1869.5638799999999</v>
      </c>
      <c r="G806" s="5">
        <v>1202.7164700000001</v>
      </c>
      <c r="H806" s="6">
        <f t="shared" si="49"/>
        <v>-0.35668607910846029</v>
      </c>
      <c r="I806" s="5">
        <v>777.40164000000004</v>
      </c>
      <c r="J806" s="6">
        <f t="shared" si="50"/>
        <v>0.54709793254359496</v>
      </c>
      <c r="K806" s="5">
        <v>11808.52007</v>
      </c>
      <c r="L806" s="5">
        <v>7398.2515800000001</v>
      </c>
      <c r="M806" s="6">
        <f t="shared" si="51"/>
        <v>-0.37348189814271959</v>
      </c>
    </row>
    <row r="807" spans="1:13" x14ac:dyDescent="0.2">
      <c r="A807" s="1" t="s">
        <v>21</v>
      </c>
      <c r="B807" s="1" t="s">
        <v>71</v>
      </c>
      <c r="C807" s="5">
        <v>85.653980000000004</v>
      </c>
      <c r="D807" s="5">
        <v>469.85104000000001</v>
      </c>
      <c r="E807" s="6">
        <f t="shared" si="48"/>
        <v>4.4854548498505267</v>
      </c>
      <c r="F807" s="5">
        <v>6165.317</v>
      </c>
      <c r="G807" s="5">
        <v>10307.44024</v>
      </c>
      <c r="H807" s="6">
        <f t="shared" si="49"/>
        <v>0.67184270330300944</v>
      </c>
      <c r="I807" s="5">
        <v>3715.3992800000001</v>
      </c>
      <c r="J807" s="6">
        <f t="shared" si="50"/>
        <v>1.7742483278943846</v>
      </c>
      <c r="K807" s="5">
        <v>31920.76268</v>
      </c>
      <c r="L807" s="5">
        <v>34322.813439999998</v>
      </c>
      <c r="M807" s="6">
        <f t="shared" si="51"/>
        <v>7.5250418797324192E-2</v>
      </c>
    </row>
    <row r="808" spans="1:13" x14ac:dyDescent="0.2">
      <c r="A808" s="1" t="s">
        <v>22</v>
      </c>
      <c r="B808" s="1" t="s">
        <v>71</v>
      </c>
      <c r="C808" s="5">
        <v>28.931999999999999</v>
      </c>
      <c r="D808" s="5">
        <v>1.29596</v>
      </c>
      <c r="E808" s="6">
        <f t="shared" si="48"/>
        <v>-0.95520669155260607</v>
      </c>
      <c r="F808" s="5">
        <v>2129.1350200000002</v>
      </c>
      <c r="G808" s="5">
        <v>989.91476999999998</v>
      </c>
      <c r="H808" s="6">
        <f t="shared" si="49"/>
        <v>-0.53506247339823476</v>
      </c>
      <c r="I808" s="5">
        <v>2921.8857499999999</v>
      </c>
      <c r="J808" s="6">
        <f t="shared" si="50"/>
        <v>-0.66120688668268435</v>
      </c>
      <c r="K808" s="5">
        <v>13734.01707</v>
      </c>
      <c r="L808" s="5">
        <v>15518.8279</v>
      </c>
      <c r="M808" s="6">
        <f t="shared" si="51"/>
        <v>0.1299554835925365</v>
      </c>
    </row>
    <row r="809" spans="1:13" x14ac:dyDescent="0.2">
      <c r="A809" s="1" t="s">
        <v>23</v>
      </c>
      <c r="B809" s="1" t="s">
        <v>71</v>
      </c>
      <c r="C809" s="5">
        <v>100.76611</v>
      </c>
      <c r="D809" s="5">
        <v>155.62056000000001</v>
      </c>
      <c r="E809" s="6">
        <f t="shared" ref="E809:E869" si="52">IF(C809=0,"",(D809/C809-1))</f>
        <v>0.54437399637636119</v>
      </c>
      <c r="F809" s="5">
        <v>4640.1736300000002</v>
      </c>
      <c r="G809" s="5">
        <v>1550.4608599999999</v>
      </c>
      <c r="H809" s="6">
        <f t="shared" ref="H809:H869" si="53">IF(F809=0,"",(G809/F809-1))</f>
        <v>-0.66586145613693337</v>
      </c>
      <c r="I809" s="5">
        <v>2133.0171700000001</v>
      </c>
      <c r="J809" s="6">
        <f t="shared" ref="J809:J869" si="54">IF(I809=0,"",(G809/I809-1))</f>
        <v>-0.27311374619642659</v>
      </c>
      <c r="K809" s="5">
        <v>27521.548579999999</v>
      </c>
      <c r="L809" s="5">
        <v>12725.512339999999</v>
      </c>
      <c r="M809" s="6">
        <f t="shared" ref="M809:M869" si="55">IF(K809=0,"",(L809/K809-1))</f>
        <v>-0.5376164134438397</v>
      </c>
    </row>
    <row r="810" spans="1:13" x14ac:dyDescent="0.2">
      <c r="A810" s="1" t="s">
        <v>24</v>
      </c>
      <c r="B810" s="1" t="s">
        <v>71</v>
      </c>
      <c r="C810" s="5">
        <v>35.700000000000003</v>
      </c>
      <c r="D810" s="5">
        <v>106.02275</v>
      </c>
      <c r="E810" s="6">
        <f t="shared" si="52"/>
        <v>1.9698249299719888</v>
      </c>
      <c r="F810" s="5">
        <v>2702.6394799999998</v>
      </c>
      <c r="G810" s="5">
        <v>3171.8536600000002</v>
      </c>
      <c r="H810" s="6">
        <f t="shared" si="53"/>
        <v>0.17361330783194218</v>
      </c>
      <c r="I810" s="5">
        <v>3310.5376799999999</v>
      </c>
      <c r="J810" s="6">
        <f t="shared" si="54"/>
        <v>-4.18916905365051E-2</v>
      </c>
      <c r="K810" s="5">
        <v>14878.520689999999</v>
      </c>
      <c r="L810" s="5">
        <v>22361.836220000001</v>
      </c>
      <c r="M810" s="6">
        <f t="shared" si="55"/>
        <v>0.50296099228666002</v>
      </c>
    </row>
    <row r="811" spans="1:13" x14ac:dyDescent="0.2">
      <c r="A811" s="1" t="s">
        <v>25</v>
      </c>
      <c r="B811" s="1" t="s">
        <v>71</v>
      </c>
      <c r="C811" s="5">
        <v>189.21483000000001</v>
      </c>
      <c r="D811" s="5">
        <v>86.959590000000006</v>
      </c>
      <c r="E811" s="6">
        <f t="shared" si="52"/>
        <v>-0.54041873990532352</v>
      </c>
      <c r="F811" s="5">
        <v>1728.3630800000001</v>
      </c>
      <c r="G811" s="5">
        <v>1661.7332699999999</v>
      </c>
      <c r="H811" s="6">
        <f t="shared" si="53"/>
        <v>-3.8550817690458983E-2</v>
      </c>
      <c r="I811" s="5">
        <v>1516.8587600000001</v>
      </c>
      <c r="J811" s="6">
        <f t="shared" si="54"/>
        <v>9.5509558187210519E-2</v>
      </c>
      <c r="K811" s="5">
        <v>8058.4940800000004</v>
      </c>
      <c r="L811" s="5">
        <v>8791.6208299999998</v>
      </c>
      <c r="M811" s="6">
        <f t="shared" si="55"/>
        <v>9.0975651619514375E-2</v>
      </c>
    </row>
    <row r="812" spans="1:13" x14ac:dyDescent="0.2">
      <c r="A812" s="1" t="s">
        <v>26</v>
      </c>
      <c r="B812" s="1" t="s">
        <v>71</v>
      </c>
      <c r="C812" s="5">
        <v>173.06387000000001</v>
      </c>
      <c r="D812" s="5">
        <v>221.87799000000001</v>
      </c>
      <c r="E812" s="6">
        <f t="shared" si="52"/>
        <v>0.2820584099962633</v>
      </c>
      <c r="F812" s="5">
        <v>5605.0149199999996</v>
      </c>
      <c r="G812" s="5">
        <v>5981.5918099999999</v>
      </c>
      <c r="H812" s="6">
        <f t="shared" si="53"/>
        <v>6.7185706973996728E-2</v>
      </c>
      <c r="I812" s="5">
        <v>6095.6013000000003</v>
      </c>
      <c r="J812" s="6">
        <f t="shared" si="54"/>
        <v>-1.870356743968804E-2</v>
      </c>
      <c r="K812" s="5">
        <v>32482.685409999998</v>
      </c>
      <c r="L812" s="5">
        <v>31307.657940000001</v>
      </c>
      <c r="M812" s="6">
        <f t="shared" si="55"/>
        <v>-3.6173963302869594E-2</v>
      </c>
    </row>
    <row r="813" spans="1:13" x14ac:dyDescent="0.2">
      <c r="A813" s="1" t="s">
        <v>27</v>
      </c>
      <c r="B813" s="1" t="s">
        <v>71</v>
      </c>
      <c r="C813" s="5">
        <v>0</v>
      </c>
      <c r="D813" s="5">
        <v>0</v>
      </c>
      <c r="E813" s="6" t="str">
        <f t="shared" si="52"/>
        <v/>
      </c>
      <c r="F813" s="5">
        <v>0</v>
      </c>
      <c r="G813" s="5">
        <v>0.22423999999999999</v>
      </c>
      <c r="H813" s="6" t="str">
        <f t="shared" si="53"/>
        <v/>
      </c>
      <c r="I813" s="5">
        <v>1.0919000000000001</v>
      </c>
      <c r="J813" s="6">
        <f t="shared" si="54"/>
        <v>-0.79463320816924632</v>
      </c>
      <c r="K813" s="5">
        <v>2.6249999999999999E-2</v>
      </c>
      <c r="L813" s="5">
        <v>3.67157</v>
      </c>
      <c r="M813" s="6">
        <f t="shared" si="55"/>
        <v>138.86933333333334</v>
      </c>
    </row>
    <row r="814" spans="1:13" x14ac:dyDescent="0.2">
      <c r="A814" s="1" t="s">
        <v>28</v>
      </c>
      <c r="B814" s="1" t="s">
        <v>71</v>
      </c>
      <c r="C814" s="5">
        <v>213.34872999999999</v>
      </c>
      <c r="D814" s="5">
        <v>317.86541</v>
      </c>
      <c r="E814" s="6">
        <f t="shared" si="52"/>
        <v>0.48988658146687825</v>
      </c>
      <c r="F814" s="5">
        <v>10697.75088</v>
      </c>
      <c r="G814" s="5">
        <v>16112.7286</v>
      </c>
      <c r="H814" s="6">
        <f t="shared" si="53"/>
        <v>0.50617908200905881</v>
      </c>
      <c r="I814" s="5">
        <v>16339.64249</v>
      </c>
      <c r="J814" s="6">
        <f t="shared" si="54"/>
        <v>-1.3887322818652459E-2</v>
      </c>
      <c r="K814" s="5">
        <v>76554.227750000005</v>
      </c>
      <c r="L814" s="5">
        <v>94706.986539999998</v>
      </c>
      <c r="M814" s="6">
        <f t="shared" si="55"/>
        <v>0.23712287777600882</v>
      </c>
    </row>
    <row r="815" spans="1:13" x14ac:dyDescent="0.2">
      <c r="A815" s="1" t="s">
        <v>29</v>
      </c>
      <c r="B815" s="1" t="s">
        <v>71</v>
      </c>
      <c r="C815" s="5">
        <v>31.804559999999999</v>
      </c>
      <c r="D815" s="5">
        <v>142.75528</v>
      </c>
      <c r="E815" s="6">
        <f t="shared" si="52"/>
        <v>3.4885161121549864</v>
      </c>
      <c r="F815" s="5">
        <v>1772.8570500000001</v>
      </c>
      <c r="G815" s="5">
        <v>2090.24422</v>
      </c>
      <c r="H815" s="6">
        <f t="shared" si="53"/>
        <v>0.17902581034381759</v>
      </c>
      <c r="I815" s="5">
        <v>1977.3730800000001</v>
      </c>
      <c r="J815" s="6">
        <f t="shared" si="54"/>
        <v>5.7081357656593612E-2</v>
      </c>
      <c r="K815" s="5">
        <v>17309.793140000002</v>
      </c>
      <c r="L815" s="5">
        <v>13100.222390000001</v>
      </c>
      <c r="M815" s="6">
        <f t="shared" si="55"/>
        <v>-0.24319012457014266</v>
      </c>
    </row>
    <row r="816" spans="1:13" x14ac:dyDescent="0.2">
      <c r="A816" s="1" t="s">
        <v>30</v>
      </c>
      <c r="B816" s="1" t="s">
        <v>71</v>
      </c>
      <c r="C816" s="5">
        <v>0</v>
      </c>
      <c r="D816" s="5">
        <v>0</v>
      </c>
      <c r="E816" s="6" t="str">
        <f t="shared" si="52"/>
        <v/>
      </c>
      <c r="F816" s="5">
        <v>0</v>
      </c>
      <c r="G816" s="5">
        <v>0</v>
      </c>
      <c r="H816" s="6" t="str">
        <f t="shared" si="53"/>
        <v/>
      </c>
      <c r="I816" s="5">
        <v>0</v>
      </c>
      <c r="J816" s="6" t="str">
        <f t="shared" si="54"/>
        <v/>
      </c>
      <c r="K816" s="5">
        <v>16.5915</v>
      </c>
      <c r="L816" s="5">
        <v>4.7560000000000002</v>
      </c>
      <c r="M816" s="6">
        <f t="shared" si="55"/>
        <v>-0.71334719585329842</v>
      </c>
    </row>
    <row r="817" spans="1:13" x14ac:dyDescent="0.2">
      <c r="A817" s="1" t="s">
        <v>31</v>
      </c>
      <c r="B817" s="1" t="s">
        <v>71</v>
      </c>
      <c r="C817" s="5">
        <v>34.015009999999997</v>
      </c>
      <c r="D817" s="5">
        <v>8.8945100000000004</v>
      </c>
      <c r="E817" s="6">
        <f t="shared" si="52"/>
        <v>-0.73851220387705308</v>
      </c>
      <c r="F817" s="5">
        <v>902.03463999999997</v>
      </c>
      <c r="G817" s="5">
        <v>1352.8049699999999</v>
      </c>
      <c r="H817" s="6">
        <f t="shared" si="53"/>
        <v>0.49972618568173832</v>
      </c>
      <c r="I817" s="5">
        <v>1078.5889099999999</v>
      </c>
      <c r="J817" s="6">
        <f t="shared" si="54"/>
        <v>0.25423593498657415</v>
      </c>
      <c r="K817" s="5">
        <v>7803.6970799999999</v>
      </c>
      <c r="L817" s="5">
        <v>6397.82546</v>
      </c>
      <c r="M817" s="6">
        <f t="shared" si="55"/>
        <v>-0.18015456079184455</v>
      </c>
    </row>
    <row r="818" spans="1:13" x14ac:dyDescent="0.2">
      <c r="A818" s="1" t="s">
        <v>36</v>
      </c>
      <c r="B818" s="1" t="s">
        <v>71</v>
      </c>
      <c r="C818" s="5">
        <v>0</v>
      </c>
      <c r="D818" s="5">
        <v>0</v>
      </c>
      <c r="E818" s="6" t="str">
        <f t="shared" si="52"/>
        <v/>
      </c>
      <c r="F818" s="5">
        <v>0</v>
      </c>
      <c r="G818" s="5">
        <v>0</v>
      </c>
      <c r="H818" s="6" t="str">
        <f t="shared" si="53"/>
        <v/>
      </c>
      <c r="I818" s="5">
        <v>0</v>
      </c>
      <c r="J818" s="6" t="str">
        <f t="shared" si="54"/>
        <v/>
      </c>
      <c r="K818" s="5">
        <v>0</v>
      </c>
      <c r="L818" s="5">
        <v>0</v>
      </c>
      <c r="M818" s="6" t="str">
        <f t="shared" si="55"/>
        <v/>
      </c>
    </row>
    <row r="819" spans="1:13" x14ac:dyDescent="0.2">
      <c r="A819" s="1" t="s">
        <v>32</v>
      </c>
      <c r="B819" s="1" t="s">
        <v>71</v>
      </c>
      <c r="C819" s="5">
        <v>826.71437000000003</v>
      </c>
      <c r="D819" s="5">
        <v>1199.43208</v>
      </c>
      <c r="E819" s="6">
        <f t="shared" si="52"/>
        <v>0.45084218144169919</v>
      </c>
      <c r="F819" s="5">
        <v>20403.083610000001</v>
      </c>
      <c r="G819" s="5">
        <v>20851.228589999999</v>
      </c>
      <c r="H819" s="6">
        <f t="shared" si="53"/>
        <v>2.1964571070049121E-2</v>
      </c>
      <c r="I819" s="5">
        <v>24670.303800000002</v>
      </c>
      <c r="J819" s="6">
        <f t="shared" si="54"/>
        <v>-0.15480454723869275</v>
      </c>
      <c r="K819" s="5">
        <v>176011.12085000001</v>
      </c>
      <c r="L819" s="5">
        <v>178647.59028999999</v>
      </c>
      <c r="M819" s="6">
        <f t="shared" si="55"/>
        <v>1.4978993527612561E-2</v>
      </c>
    </row>
    <row r="820" spans="1:13" x14ac:dyDescent="0.2">
      <c r="A820" s="1" t="s">
        <v>33</v>
      </c>
      <c r="B820" s="1" t="s">
        <v>71</v>
      </c>
      <c r="C820" s="5">
        <v>0</v>
      </c>
      <c r="D820" s="5">
        <v>0</v>
      </c>
      <c r="E820" s="6" t="str">
        <f t="shared" si="52"/>
        <v/>
      </c>
      <c r="F820" s="5">
        <v>697.35073999999997</v>
      </c>
      <c r="G820" s="5">
        <v>446.30219</v>
      </c>
      <c r="H820" s="6">
        <f t="shared" si="53"/>
        <v>-0.36000327467925253</v>
      </c>
      <c r="I820" s="5">
        <v>685.43876999999998</v>
      </c>
      <c r="J820" s="6">
        <f t="shared" si="54"/>
        <v>-0.34888102404828947</v>
      </c>
      <c r="K820" s="5">
        <v>6611.21558</v>
      </c>
      <c r="L820" s="5">
        <v>4693.393</v>
      </c>
      <c r="M820" s="6">
        <f t="shared" si="55"/>
        <v>-0.29008622647274196</v>
      </c>
    </row>
    <row r="821" spans="1:13" x14ac:dyDescent="0.2">
      <c r="A821" s="2" t="s">
        <v>34</v>
      </c>
      <c r="B821" s="2" t="s">
        <v>71</v>
      </c>
      <c r="C821" s="7">
        <v>5404.8348400000004</v>
      </c>
      <c r="D821" s="7">
        <v>4133.6870799999997</v>
      </c>
      <c r="E821" s="8">
        <f t="shared" si="52"/>
        <v>-0.23518716068667156</v>
      </c>
      <c r="F821" s="7">
        <v>127609.2216</v>
      </c>
      <c r="G821" s="7">
        <v>130602.35472</v>
      </c>
      <c r="H821" s="8">
        <f t="shared" si="53"/>
        <v>2.3455460996245181E-2</v>
      </c>
      <c r="I821" s="7">
        <v>121307.98194</v>
      </c>
      <c r="J821" s="8">
        <f t="shared" si="54"/>
        <v>7.6617982026913056E-2</v>
      </c>
      <c r="K821" s="7">
        <v>900198.11222000001</v>
      </c>
      <c r="L821" s="7">
        <v>789997.64330999996</v>
      </c>
      <c r="M821" s="8">
        <f t="shared" si="55"/>
        <v>-0.12241801822737897</v>
      </c>
    </row>
    <row r="822" spans="1:13" x14ac:dyDescent="0.2">
      <c r="A822" s="1" t="s">
        <v>8</v>
      </c>
      <c r="B822" s="1" t="s">
        <v>72</v>
      </c>
      <c r="C822" s="5">
        <v>108.13043999999999</v>
      </c>
      <c r="D822" s="5">
        <v>74.062719999999999</v>
      </c>
      <c r="E822" s="6">
        <f t="shared" si="52"/>
        <v>-0.31506132778152018</v>
      </c>
      <c r="F822" s="5">
        <v>1568.6732500000001</v>
      </c>
      <c r="G822" s="5">
        <v>1123.9782700000001</v>
      </c>
      <c r="H822" s="6">
        <f t="shared" si="53"/>
        <v>-0.28348477288052176</v>
      </c>
      <c r="I822" s="5">
        <v>358.45638000000002</v>
      </c>
      <c r="J822" s="6">
        <f t="shared" si="54"/>
        <v>2.1356068205565206</v>
      </c>
      <c r="K822" s="5">
        <v>11442.78422</v>
      </c>
      <c r="L822" s="5">
        <v>3791.3525800000002</v>
      </c>
      <c r="M822" s="6">
        <f t="shared" si="55"/>
        <v>-0.66866869923376038</v>
      </c>
    </row>
    <row r="823" spans="1:13" x14ac:dyDescent="0.2">
      <c r="A823" s="1" t="s">
        <v>10</v>
      </c>
      <c r="B823" s="1" t="s">
        <v>72</v>
      </c>
      <c r="C823" s="5">
        <v>1.37364</v>
      </c>
      <c r="D823" s="5">
        <v>16.016860000000001</v>
      </c>
      <c r="E823" s="6">
        <f t="shared" si="52"/>
        <v>10.660158411228561</v>
      </c>
      <c r="F823" s="5">
        <v>214.93138999999999</v>
      </c>
      <c r="G823" s="5">
        <v>757.03593999999998</v>
      </c>
      <c r="H823" s="6">
        <f t="shared" si="53"/>
        <v>2.5222213935340019</v>
      </c>
      <c r="I823" s="5">
        <v>1193.1883600000001</v>
      </c>
      <c r="J823" s="6">
        <f t="shared" si="54"/>
        <v>-0.36553526217771692</v>
      </c>
      <c r="K823" s="5">
        <v>1976.1164100000001</v>
      </c>
      <c r="L823" s="5">
        <v>2565.6149300000002</v>
      </c>
      <c r="M823" s="6">
        <f t="shared" si="55"/>
        <v>0.29831163640810021</v>
      </c>
    </row>
    <row r="824" spans="1:13" x14ac:dyDescent="0.2">
      <c r="A824" s="1" t="s">
        <v>11</v>
      </c>
      <c r="B824" s="1" t="s">
        <v>72</v>
      </c>
      <c r="C824" s="5">
        <v>4.4566999999999997</v>
      </c>
      <c r="D824" s="5">
        <v>6.5553800000000004</v>
      </c>
      <c r="E824" s="6">
        <f t="shared" si="52"/>
        <v>0.47090448089393511</v>
      </c>
      <c r="F824" s="5">
        <v>242.31322</v>
      </c>
      <c r="G824" s="5">
        <v>178.03469000000001</v>
      </c>
      <c r="H824" s="6">
        <f t="shared" si="53"/>
        <v>-0.26527042148174995</v>
      </c>
      <c r="I824" s="5">
        <v>101.41516</v>
      </c>
      <c r="J824" s="6">
        <f t="shared" si="54"/>
        <v>0.75550371364596791</v>
      </c>
      <c r="K824" s="5">
        <v>1219.89996</v>
      </c>
      <c r="L824" s="5">
        <v>2751.4147800000001</v>
      </c>
      <c r="M824" s="6">
        <f t="shared" si="55"/>
        <v>1.2554429627163857</v>
      </c>
    </row>
    <row r="825" spans="1:13" x14ac:dyDescent="0.2">
      <c r="A825" s="1" t="s">
        <v>12</v>
      </c>
      <c r="B825" s="1" t="s">
        <v>72</v>
      </c>
      <c r="C825" s="5">
        <v>1.47489</v>
      </c>
      <c r="D825" s="5">
        <v>2.2493799999999999</v>
      </c>
      <c r="E825" s="6">
        <f t="shared" si="52"/>
        <v>0.52511712737899097</v>
      </c>
      <c r="F825" s="5">
        <v>16.617789999999999</v>
      </c>
      <c r="G825" s="5">
        <v>122.79662999999999</v>
      </c>
      <c r="H825" s="6">
        <f t="shared" si="53"/>
        <v>6.389468154309327</v>
      </c>
      <c r="I825" s="5">
        <v>95.864189999999994</v>
      </c>
      <c r="J825" s="6">
        <f t="shared" si="54"/>
        <v>0.28094369753710957</v>
      </c>
      <c r="K825" s="5">
        <v>758.97689000000003</v>
      </c>
      <c r="L825" s="5">
        <v>827.01369</v>
      </c>
      <c r="M825" s="6">
        <f t="shared" si="55"/>
        <v>8.9642782140573418E-2</v>
      </c>
    </row>
    <row r="826" spans="1:13" x14ac:dyDescent="0.2">
      <c r="A826" s="1" t="s">
        <v>13</v>
      </c>
      <c r="B826" s="1" t="s">
        <v>72</v>
      </c>
      <c r="C826" s="5">
        <v>0.44671</v>
      </c>
      <c r="D826" s="5">
        <v>0</v>
      </c>
      <c r="E826" s="6">
        <f t="shared" si="52"/>
        <v>-1</v>
      </c>
      <c r="F826" s="5">
        <v>41.533769999999997</v>
      </c>
      <c r="G826" s="5">
        <v>0.93898000000000004</v>
      </c>
      <c r="H826" s="6">
        <f t="shared" si="53"/>
        <v>-0.97739237252</v>
      </c>
      <c r="I826" s="5">
        <v>0.56894</v>
      </c>
      <c r="J826" s="6">
        <f t="shared" si="54"/>
        <v>0.65040250290013013</v>
      </c>
      <c r="K826" s="5">
        <v>102.32717</v>
      </c>
      <c r="L826" s="5">
        <v>12.38198</v>
      </c>
      <c r="M826" s="6">
        <f t="shared" si="55"/>
        <v>-0.87899616494817556</v>
      </c>
    </row>
    <row r="827" spans="1:13" x14ac:dyDescent="0.2">
      <c r="A827" s="1" t="s">
        <v>14</v>
      </c>
      <c r="B827" s="1" t="s">
        <v>72</v>
      </c>
      <c r="C827" s="5">
        <v>13.768660000000001</v>
      </c>
      <c r="D827" s="5">
        <v>4.8607300000000002</v>
      </c>
      <c r="E827" s="6">
        <f t="shared" si="52"/>
        <v>-0.64697145546480195</v>
      </c>
      <c r="F827" s="5">
        <v>303.15651000000003</v>
      </c>
      <c r="G827" s="5">
        <v>290.27825000000001</v>
      </c>
      <c r="H827" s="6">
        <f t="shared" si="53"/>
        <v>-4.2480565566611173E-2</v>
      </c>
      <c r="I827" s="5">
        <v>251.42589000000001</v>
      </c>
      <c r="J827" s="6">
        <f t="shared" si="54"/>
        <v>0.15452807982503325</v>
      </c>
      <c r="K827" s="5">
        <v>2169.8768599999999</v>
      </c>
      <c r="L827" s="5">
        <v>1892.5711699999999</v>
      </c>
      <c r="M827" s="6">
        <f t="shared" si="55"/>
        <v>-0.12779789264170505</v>
      </c>
    </row>
    <row r="828" spans="1:13" x14ac:dyDescent="0.2">
      <c r="A828" s="1" t="s">
        <v>15</v>
      </c>
      <c r="B828" s="1" t="s">
        <v>72</v>
      </c>
      <c r="C828" s="5">
        <v>0</v>
      </c>
      <c r="D828" s="5">
        <v>0</v>
      </c>
      <c r="E828" s="6" t="str">
        <f t="shared" si="52"/>
        <v/>
      </c>
      <c r="F828" s="5">
        <v>0</v>
      </c>
      <c r="G828" s="5">
        <v>0</v>
      </c>
      <c r="H828" s="6" t="str">
        <f t="shared" si="53"/>
        <v/>
      </c>
      <c r="I828" s="5">
        <v>2.52</v>
      </c>
      <c r="J828" s="6">
        <f t="shared" si="54"/>
        <v>-1</v>
      </c>
      <c r="K828" s="5">
        <v>0.29847000000000001</v>
      </c>
      <c r="L828" s="5">
        <v>2.52</v>
      </c>
      <c r="M828" s="6">
        <f t="shared" si="55"/>
        <v>7.4430596039802985</v>
      </c>
    </row>
    <row r="829" spans="1:13" x14ac:dyDescent="0.2">
      <c r="A829" s="1" t="s">
        <v>16</v>
      </c>
      <c r="B829" s="1" t="s">
        <v>72</v>
      </c>
      <c r="C829" s="5">
        <v>0</v>
      </c>
      <c r="D829" s="5">
        <v>0</v>
      </c>
      <c r="E829" s="6" t="str">
        <f t="shared" si="52"/>
        <v/>
      </c>
      <c r="F829" s="5">
        <v>0</v>
      </c>
      <c r="G829" s="5">
        <v>0.37509999999999999</v>
      </c>
      <c r="H829" s="6" t="str">
        <f t="shared" si="53"/>
        <v/>
      </c>
      <c r="I829" s="5">
        <v>0</v>
      </c>
      <c r="J829" s="6" t="str">
        <f t="shared" si="54"/>
        <v/>
      </c>
      <c r="K829" s="5">
        <v>0</v>
      </c>
      <c r="L829" s="5">
        <v>0.37509999999999999</v>
      </c>
      <c r="M829" s="6" t="str">
        <f t="shared" si="55"/>
        <v/>
      </c>
    </row>
    <row r="830" spans="1:13" x14ac:dyDescent="0.2">
      <c r="A830" s="1" t="s">
        <v>17</v>
      </c>
      <c r="B830" s="1" t="s">
        <v>72</v>
      </c>
      <c r="C830" s="5">
        <v>2.0593400000000002</v>
      </c>
      <c r="D830" s="5">
        <v>10.715960000000001</v>
      </c>
      <c r="E830" s="6">
        <f t="shared" si="52"/>
        <v>4.2035894995483991</v>
      </c>
      <c r="F830" s="5">
        <v>110.75217000000001</v>
      </c>
      <c r="G830" s="5">
        <v>139.83170000000001</v>
      </c>
      <c r="H830" s="6">
        <f t="shared" si="53"/>
        <v>0.26256397504446194</v>
      </c>
      <c r="I830" s="5">
        <v>64.575379999999996</v>
      </c>
      <c r="J830" s="6">
        <f t="shared" si="54"/>
        <v>1.1654026658457144</v>
      </c>
      <c r="K830" s="5">
        <v>715.45573999999999</v>
      </c>
      <c r="L830" s="5">
        <v>667.38541999999995</v>
      </c>
      <c r="M830" s="6">
        <f t="shared" si="55"/>
        <v>-6.7188390996765324E-2</v>
      </c>
    </row>
    <row r="831" spans="1:13" x14ac:dyDescent="0.2">
      <c r="A831" s="1" t="s">
        <v>18</v>
      </c>
      <c r="B831" s="1" t="s">
        <v>72</v>
      </c>
      <c r="C831" s="5">
        <v>7.2657699999999998</v>
      </c>
      <c r="D831" s="5">
        <v>81.781980000000004</v>
      </c>
      <c r="E831" s="6">
        <f t="shared" si="52"/>
        <v>10.255789819936497</v>
      </c>
      <c r="F831" s="5">
        <v>260.44382999999999</v>
      </c>
      <c r="G831" s="5">
        <v>1309.7964400000001</v>
      </c>
      <c r="H831" s="6">
        <f t="shared" si="53"/>
        <v>4.029093758911471</v>
      </c>
      <c r="I831" s="5">
        <v>1017.26608</v>
      </c>
      <c r="J831" s="6">
        <f t="shared" si="54"/>
        <v>0.28756523563628522</v>
      </c>
      <c r="K831" s="5">
        <v>1867.25199</v>
      </c>
      <c r="L831" s="5">
        <v>4845.8257700000004</v>
      </c>
      <c r="M831" s="6">
        <f t="shared" si="55"/>
        <v>1.5951643355860075</v>
      </c>
    </row>
    <row r="832" spans="1:13" x14ac:dyDescent="0.2">
      <c r="A832" s="1" t="s">
        <v>19</v>
      </c>
      <c r="B832" s="1" t="s">
        <v>72</v>
      </c>
      <c r="C832" s="5">
        <v>0.49883</v>
      </c>
      <c r="D832" s="5">
        <v>98.317570000000003</v>
      </c>
      <c r="E832" s="6">
        <f t="shared" si="52"/>
        <v>196.09634544834915</v>
      </c>
      <c r="F832" s="5">
        <v>2339.1980899999999</v>
      </c>
      <c r="G832" s="5">
        <v>1013.21146</v>
      </c>
      <c r="H832" s="6">
        <f t="shared" si="53"/>
        <v>-0.56685521233475356</v>
      </c>
      <c r="I832" s="5">
        <v>1117.7358999999999</v>
      </c>
      <c r="J832" s="6">
        <f t="shared" si="54"/>
        <v>-9.3514433955284026E-2</v>
      </c>
      <c r="K832" s="5">
        <v>10736.112289999999</v>
      </c>
      <c r="L832" s="5">
        <v>6533.0366199999999</v>
      </c>
      <c r="M832" s="6">
        <f t="shared" si="55"/>
        <v>-0.39148954076373577</v>
      </c>
    </row>
    <row r="833" spans="1:13" x14ac:dyDescent="0.2">
      <c r="A833" s="1" t="s">
        <v>20</v>
      </c>
      <c r="B833" s="1" t="s">
        <v>72</v>
      </c>
      <c r="C833" s="5">
        <v>10.58417</v>
      </c>
      <c r="D833" s="5">
        <v>9.6563800000000004</v>
      </c>
      <c r="E833" s="6">
        <f t="shared" si="52"/>
        <v>-8.765826701574142E-2</v>
      </c>
      <c r="F833" s="5">
        <v>444.63753000000003</v>
      </c>
      <c r="G833" s="5">
        <v>884.89206000000001</v>
      </c>
      <c r="H833" s="6">
        <f t="shared" si="53"/>
        <v>0.99014253250282303</v>
      </c>
      <c r="I833" s="5">
        <v>498.96762000000001</v>
      </c>
      <c r="J833" s="6">
        <f t="shared" si="54"/>
        <v>0.77344586007404659</v>
      </c>
      <c r="K833" s="5">
        <v>1742.9043999999999</v>
      </c>
      <c r="L833" s="5">
        <v>2155.5791899999999</v>
      </c>
      <c r="M833" s="6">
        <f t="shared" si="55"/>
        <v>0.23677419713898251</v>
      </c>
    </row>
    <row r="834" spans="1:13" x14ac:dyDescent="0.2">
      <c r="A834" s="1" t="s">
        <v>21</v>
      </c>
      <c r="B834" s="1" t="s">
        <v>72</v>
      </c>
      <c r="C834" s="5">
        <v>146.25040999999999</v>
      </c>
      <c r="D834" s="5">
        <v>82.527280000000005</v>
      </c>
      <c r="E834" s="6">
        <f t="shared" si="52"/>
        <v>-0.4357124879171278</v>
      </c>
      <c r="F834" s="5">
        <v>3012.0502999999999</v>
      </c>
      <c r="G834" s="5">
        <v>1782.3245999999999</v>
      </c>
      <c r="H834" s="6">
        <f t="shared" si="53"/>
        <v>-0.40826864677525476</v>
      </c>
      <c r="I834" s="5">
        <v>2161.1300900000001</v>
      </c>
      <c r="J834" s="6">
        <f t="shared" si="54"/>
        <v>-0.17528120669496583</v>
      </c>
      <c r="K834" s="5">
        <v>14933.60735</v>
      </c>
      <c r="L834" s="5">
        <v>12767.45132</v>
      </c>
      <c r="M834" s="6">
        <f t="shared" si="55"/>
        <v>-0.14505242967969156</v>
      </c>
    </row>
    <row r="835" spans="1:13" x14ac:dyDescent="0.2">
      <c r="A835" s="1" t="s">
        <v>22</v>
      </c>
      <c r="B835" s="1" t="s">
        <v>72</v>
      </c>
      <c r="C835" s="5">
        <v>0</v>
      </c>
      <c r="D835" s="5">
        <v>0</v>
      </c>
      <c r="E835" s="6" t="str">
        <f t="shared" si="52"/>
        <v/>
      </c>
      <c r="F835" s="5">
        <v>0</v>
      </c>
      <c r="G835" s="5">
        <v>54.436599999999999</v>
      </c>
      <c r="H835" s="6" t="str">
        <f t="shared" si="53"/>
        <v/>
      </c>
      <c r="I835" s="5">
        <v>6.8464900000000002</v>
      </c>
      <c r="J835" s="6">
        <f t="shared" si="54"/>
        <v>6.9510230789791549</v>
      </c>
      <c r="K835" s="5">
        <v>118.08710000000001</v>
      </c>
      <c r="L835" s="5">
        <v>403.83891</v>
      </c>
      <c r="M835" s="6">
        <f t="shared" si="55"/>
        <v>2.4198393389286381</v>
      </c>
    </row>
    <row r="836" spans="1:13" x14ac:dyDescent="0.2">
      <c r="A836" s="1" t="s">
        <v>23</v>
      </c>
      <c r="B836" s="1" t="s">
        <v>72</v>
      </c>
      <c r="C836" s="5">
        <v>9.2956900000000005</v>
      </c>
      <c r="D836" s="5">
        <v>9.7736800000000006</v>
      </c>
      <c r="E836" s="6">
        <f t="shared" si="52"/>
        <v>5.1420604602778308E-2</v>
      </c>
      <c r="F836" s="5">
        <v>161.34047000000001</v>
      </c>
      <c r="G836" s="5">
        <v>181.12678</v>
      </c>
      <c r="H836" s="6">
        <f t="shared" si="53"/>
        <v>0.12263699244213178</v>
      </c>
      <c r="I836" s="5">
        <v>104.01304</v>
      </c>
      <c r="J836" s="6">
        <f t="shared" si="54"/>
        <v>0.74138531091870785</v>
      </c>
      <c r="K836" s="5">
        <v>882.87126999999998</v>
      </c>
      <c r="L836" s="5">
        <v>535.88963000000001</v>
      </c>
      <c r="M836" s="6">
        <f t="shared" si="55"/>
        <v>-0.39301498620518027</v>
      </c>
    </row>
    <row r="837" spans="1:13" x14ac:dyDescent="0.2">
      <c r="A837" s="1" t="s">
        <v>24</v>
      </c>
      <c r="B837" s="1" t="s">
        <v>72</v>
      </c>
      <c r="C837" s="5">
        <v>0.95260999999999996</v>
      </c>
      <c r="D837" s="5">
        <v>7.1565500000000002</v>
      </c>
      <c r="E837" s="6">
        <f t="shared" si="52"/>
        <v>6.5125707267402193</v>
      </c>
      <c r="F837" s="5">
        <v>638.34261000000004</v>
      </c>
      <c r="G837" s="5">
        <v>50.336010000000002</v>
      </c>
      <c r="H837" s="6">
        <f t="shared" si="53"/>
        <v>-0.92114577781357887</v>
      </c>
      <c r="I837" s="5">
        <v>235.29777999999999</v>
      </c>
      <c r="J837" s="6">
        <f t="shared" si="54"/>
        <v>-0.78607528723815412</v>
      </c>
      <c r="K837" s="5">
        <v>1863.4978599999999</v>
      </c>
      <c r="L837" s="5">
        <v>611.81845999999996</v>
      </c>
      <c r="M837" s="6">
        <f t="shared" si="55"/>
        <v>-0.67168276758847467</v>
      </c>
    </row>
    <row r="838" spans="1:13" x14ac:dyDescent="0.2">
      <c r="A838" s="1" t="s">
        <v>25</v>
      </c>
      <c r="B838" s="1" t="s">
        <v>72</v>
      </c>
      <c r="C838" s="5">
        <v>0</v>
      </c>
      <c r="D838" s="5">
        <v>30.803180000000001</v>
      </c>
      <c r="E838" s="6" t="str">
        <f t="shared" si="52"/>
        <v/>
      </c>
      <c r="F838" s="5">
        <v>170.46289999999999</v>
      </c>
      <c r="G838" s="5">
        <v>292.06666999999999</v>
      </c>
      <c r="H838" s="6">
        <f t="shared" si="53"/>
        <v>0.71337381917120979</v>
      </c>
      <c r="I838" s="5">
        <v>196.58446000000001</v>
      </c>
      <c r="J838" s="6">
        <f t="shared" si="54"/>
        <v>0.48570578773113593</v>
      </c>
      <c r="K838" s="5">
        <v>1201.8201300000001</v>
      </c>
      <c r="L838" s="5">
        <v>1021.5353699999999</v>
      </c>
      <c r="M838" s="6">
        <f t="shared" si="55"/>
        <v>-0.15000976893272711</v>
      </c>
    </row>
    <row r="839" spans="1:13" x14ac:dyDescent="0.2">
      <c r="A839" s="1" t="s">
        <v>26</v>
      </c>
      <c r="B839" s="1" t="s">
        <v>72</v>
      </c>
      <c r="C839" s="5">
        <v>90.897989999999993</v>
      </c>
      <c r="D839" s="5">
        <v>84.878489999999999</v>
      </c>
      <c r="E839" s="6">
        <f t="shared" si="52"/>
        <v>-6.6222586440030096E-2</v>
      </c>
      <c r="F839" s="5">
        <v>1149.02575</v>
      </c>
      <c r="G839" s="5">
        <v>742.08479</v>
      </c>
      <c r="H839" s="6">
        <f t="shared" si="53"/>
        <v>-0.35416174093574493</v>
      </c>
      <c r="I839" s="5">
        <v>806.79115999999999</v>
      </c>
      <c r="J839" s="6">
        <f t="shared" si="54"/>
        <v>-8.0202130623245771E-2</v>
      </c>
      <c r="K839" s="5">
        <v>6501.1638400000002</v>
      </c>
      <c r="L839" s="5">
        <v>4373.1769299999996</v>
      </c>
      <c r="M839" s="6">
        <f t="shared" si="55"/>
        <v>-0.3273239934220763</v>
      </c>
    </row>
    <row r="840" spans="1:13" x14ac:dyDescent="0.2">
      <c r="A840" s="1" t="s">
        <v>27</v>
      </c>
      <c r="B840" s="1" t="s">
        <v>72</v>
      </c>
      <c r="C840" s="5">
        <v>0</v>
      </c>
      <c r="D840" s="5">
        <v>0</v>
      </c>
      <c r="E840" s="6" t="str">
        <f t="shared" si="52"/>
        <v/>
      </c>
      <c r="F840" s="5">
        <v>3.3160000000000002E-2</v>
      </c>
      <c r="G840" s="5">
        <v>1.6291500000000001</v>
      </c>
      <c r="H840" s="6">
        <f t="shared" si="53"/>
        <v>48.129975874547647</v>
      </c>
      <c r="I840" s="5">
        <v>0.75654999999999994</v>
      </c>
      <c r="J840" s="6">
        <f t="shared" si="54"/>
        <v>1.1533936950631158</v>
      </c>
      <c r="K840" s="5">
        <v>1.5790200000000001</v>
      </c>
      <c r="L840" s="5">
        <v>7.8625699999999998</v>
      </c>
      <c r="M840" s="6">
        <f t="shared" si="55"/>
        <v>3.9793986143304068</v>
      </c>
    </row>
    <row r="841" spans="1:13" x14ac:dyDescent="0.2">
      <c r="A841" s="1" t="s">
        <v>28</v>
      </c>
      <c r="B841" s="1" t="s">
        <v>72</v>
      </c>
      <c r="C841" s="5">
        <v>0.30153000000000002</v>
      </c>
      <c r="D841" s="5">
        <v>0.98929999999999996</v>
      </c>
      <c r="E841" s="6">
        <f t="shared" si="52"/>
        <v>2.2809339037575032</v>
      </c>
      <c r="F841" s="5">
        <v>139.37004999999999</v>
      </c>
      <c r="G841" s="5">
        <v>865.94641000000001</v>
      </c>
      <c r="H841" s="6">
        <f t="shared" si="53"/>
        <v>5.2132890818364492</v>
      </c>
      <c r="I841" s="5">
        <v>54.924149999999997</v>
      </c>
      <c r="J841" s="6">
        <f t="shared" si="54"/>
        <v>14.766223236954966</v>
      </c>
      <c r="K841" s="5">
        <v>1087.1548399999999</v>
      </c>
      <c r="L841" s="5">
        <v>1168.5057400000001</v>
      </c>
      <c r="M841" s="6">
        <f t="shared" si="55"/>
        <v>7.4829175207461907E-2</v>
      </c>
    </row>
    <row r="842" spans="1:13" x14ac:dyDescent="0.2">
      <c r="A842" s="1" t="s">
        <v>29</v>
      </c>
      <c r="B842" s="1" t="s">
        <v>72</v>
      </c>
      <c r="C842" s="5">
        <v>0</v>
      </c>
      <c r="D842" s="5">
        <v>0</v>
      </c>
      <c r="E842" s="6" t="str">
        <f t="shared" si="52"/>
        <v/>
      </c>
      <c r="F842" s="5">
        <v>125.14493</v>
      </c>
      <c r="G842" s="5">
        <v>13.11145</v>
      </c>
      <c r="H842" s="6">
        <f t="shared" si="53"/>
        <v>-0.89522987467410786</v>
      </c>
      <c r="I842" s="5">
        <v>36.010629999999999</v>
      </c>
      <c r="J842" s="6">
        <f t="shared" si="54"/>
        <v>-0.63590056602730916</v>
      </c>
      <c r="K842" s="5">
        <v>280.21447999999998</v>
      </c>
      <c r="L842" s="5">
        <v>123.63097</v>
      </c>
      <c r="M842" s="6">
        <f t="shared" si="55"/>
        <v>-0.55879878156189489</v>
      </c>
    </row>
    <row r="843" spans="1:13" x14ac:dyDescent="0.2">
      <c r="A843" s="1" t="s">
        <v>30</v>
      </c>
      <c r="B843" s="1" t="s">
        <v>72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</v>
      </c>
      <c r="J843" s="6" t="str">
        <f t="shared" si="54"/>
        <v/>
      </c>
      <c r="K843" s="5">
        <v>2.7045699999999999</v>
      </c>
      <c r="L843" s="5">
        <v>0</v>
      </c>
      <c r="M843" s="6">
        <f t="shared" si="55"/>
        <v>-1</v>
      </c>
    </row>
    <row r="844" spans="1:13" x14ac:dyDescent="0.2">
      <c r="A844" s="1" t="s">
        <v>31</v>
      </c>
      <c r="B844" s="1" t="s">
        <v>72</v>
      </c>
      <c r="C844" s="5">
        <v>5.0292199999999996</v>
      </c>
      <c r="D844" s="5">
        <v>8.7352500000000006</v>
      </c>
      <c r="E844" s="6">
        <f t="shared" si="52"/>
        <v>0.73689955897733661</v>
      </c>
      <c r="F844" s="5">
        <v>882.64927</v>
      </c>
      <c r="G844" s="5">
        <v>265.58064000000002</v>
      </c>
      <c r="H844" s="6">
        <f t="shared" si="53"/>
        <v>-0.69910965881159115</v>
      </c>
      <c r="I844" s="5">
        <v>604.98848999999996</v>
      </c>
      <c r="J844" s="6">
        <f t="shared" si="54"/>
        <v>-0.56101538394556894</v>
      </c>
      <c r="K844" s="5">
        <v>5912.93613</v>
      </c>
      <c r="L844" s="5">
        <v>3238.5056300000001</v>
      </c>
      <c r="M844" s="6">
        <f t="shared" si="55"/>
        <v>-0.45230160468518366</v>
      </c>
    </row>
    <row r="845" spans="1:13" x14ac:dyDescent="0.2">
      <c r="A845" s="1" t="s">
        <v>32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18.774039999999999</v>
      </c>
      <c r="G845" s="5">
        <v>11.421799999999999</v>
      </c>
      <c r="H845" s="6">
        <f t="shared" si="53"/>
        <v>-0.39161736099422395</v>
      </c>
      <c r="I845" s="5">
        <v>27.799489999999999</v>
      </c>
      <c r="J845" s="6">
        <f t="shared" si="54"/>
        <v>-0.58913634746536725</v>
      </c>
      <c r="K845" s="5">
        <v>128.94078999999999</v>
      </c>
      <c r="L845" s="5">
        <v>226.81711999999999</v>
      </c>
      <c r="M845" s="6">
        <f t="shared" si="55"/>
        <v>0.7590796519860008</v>
      </c>
    </row>
    <row r="846" spans="1:13" x14ac:dyDescent="0.2">
      <c r="A846" s="1" t="s">
        <v>33</v>
      </c>
      <c r="B846" s="1" t="s">
        <v>72</v>
      </c>
      <c r="C846" s="5">
        <v>0</v>
      </c>
      <c r="D846" s="5">
        <v>0</v>
      </c>
      <c r="E846" s="6" t="str">
        <f t="shared" si="52"/>
        <v/>
      </c>
      <c r="F846" s="5">
        <v>36.707389999999997</v>
      </c>
      <c r="G846" s="5">
        <v>0</v>
      </c>
      <c r="H846" s="6">
        <f t="shared" si="53"/>
        <v>-1</v>
      </c>
      <c r="I846" s="5">
        <v>0</v>
      </c>
      <c r="J846" s="6" t="str">
        <f t="shared" si="54"/>
        <v/>
      </c>
      <c r="K846" s="5">
        <v>45.96199</v>
      </c>
      <c r="L846" s="5">
        <v>11.353949999999999</v>
      </c>
      <c r="M846" s="6">
        <f t="shared" si="55"/>
        <v>-0.75297087876308233</v>
      </c>
    </row>
    <row r="847" spans="1:13" x14ac:dyDescent="0.2">
      <c r="A847" s="2" t="s">
        <v>34</v>
      </c>
      <c r="B847" s="2" t="s">
        <v>72</v>
      </c>
      <c r="C847" s="7">
        <v>402.78660000000002</v>
      </c>
      <c r="D847" s="7">
        <v>529.08069</v>
      </c>
      <c r="E847" s="8">
        <f t="shared" si="52"/>
        <v>0.31355087284432992</v>
      </c>
      <c r="F847" s="7">
        <v>11876.15842</v>
      </c>
      <c r="G847" s="7">
        <v>10081.234420000001</v>
      </c>
      <c r="H847" s="8">
        <f t="shared" si="53"/>
        <v>-0.15113675117176473</v>
      </c>
      <c r="I847" s="7">
        <v>8937.7918699999991</v>
      </c>
      <c r="J847" s="8">
        <f t="shared" si="54"/>
        <v>0.12793345007708279</v>
      </c>
      <c r="K847" s="7">
        <v>65697.686870000005</v>
      </c>
      <c r="L847" s="7">
        <v>50540.452700000002</v>
      </c>
      <c r="M847" s="8">
        <f t="shared" si="55"/>
        <v>-0.23071183921577854</v>
      </c>
    </row>
    <row r="848" spans="1:13" x14ac:dyDescent="0.2">
      <c r="A848" s="1" t="s">
        <v>8</v>
      </c>
      <c r="B848" s="1" t="s">
        <v>73</v>
      </c>
      <c r="C848" s="5">
        <v>0</v>
      </c>
      <c r="D848" s="5">
        <v>0</v>
      </c>
      <c r="E848" s="6" t="str">
        <f t="shared" si="52"/>
        <v/>
      </c>
      <c r="F848" s="5">
        <v>37.333199999999998</v>
      </c>
      <c r="G848" s="5">
        <v>6.8739299999999997</v>
      </c>
      <c r="H848" s="6">
        <f t="shared" si="53"/>
        <v>-0.81587621741506222</v>
      </c>
      <c r="I848" s="5">
        <v>58.986069999999998</v>
      </c>
      <c r="J848" s="6">
        <f t="shared" si="54"/>
        <v>-0.88346519780009081</v>
      </c>
      <c r="K848" s="5">
        <v>57.993650000000002</v>
      </c>
      <c r="L848" s="5">
        <v>334.45254999999997</v>
      </c>
      <c r="M848" s="6">
        <f t="shared" si="55"/>
        <v>4.7670546689163373</v>
      </c>
    </row>
    <row r="849" spans="1:13" x14ac:dyDescent="0.2">
      <c r="A849" s="1" t="s">
        <v>10</v>
      </c>
      <c r="B849" s="1" t="s">
        <v>73</v>
      </c>
      <c r="C849" s="5">
        <v>0</v>
      </c>
      <c r="D849" s="5">
        <v>0</v>
      </c>
      <c r="E849" s="6" t="str">
        <f t="shared" si="52"/>
        <v/>
      </c>
      <c r="F849" s="5">
        <v>2045.4499800000001</v>
      </c>
      <c r="G849" s="5">
        <v>760.23802000000001</v>
      </c>
      <c r="H849" s="6">
        <f t="shared" si="53"/>
        <v>-0.62832724953753205</v>
      </c>
      <c r="I849" s="5">
        <v>259.82587999999998</v>
      </c>
      <c r="J849" s="6">
        <f t="shared" si="54"/>
        <v>1.9259518720767925</v>
      </c>
      <c r="K849" s="5">
        <v>9404.8353200000001</v>
      </c>
      <c r="L849" s="5">
        <v>7476.8250900000003</v>
      </c>
      <c r="M849" s="6">
        <f t="shared" si="55"/>
        <v>-0.20500201911031435</v>
      </c>
    </row>
    <row r="850" spans="1:13" x14ac:dyDescent="0.2">
      <c r="A850" s="1" t="s">
        <v>11</v>
      </c>
      <c r="B850" s="1" t="s">
        <v>73</v>
      </c>
      <c r="C850" s="5">
        <v>0</v>
      </c>
      <c r="D850" s="5">
        <v>8.0000000000000007E-5</v>
      </c>
      <c r="E850" s="6" t="str">
        <f t="shared" si="52"/>
        <v/>
      </c>
      <c r="F850" s="5">
        <v>27.68092</v>
      </c>
      <c r="G850" s="5">
        <v>20.339269999999999</v>
      </c>
      <c r="H850" s="6">
        <f t="shared" si="53"/>
        <v>-0.2652242049758462</v>
      </c>
      <c r="I850" s="5">
        <v>31.968039999999998</v>
      </c>
      <c r="J850" s="6">
        <f t="shared" si="54"/>
        <v>-0.36376237016720447</v>
      </c>
      <c r="K850" s="5">
        <v>239.91878</v>
      </c>
      <c r="L850" s="5">
        <v>274.50391000000002</v>
      </c>
      <c r="M850" s="6">
        <f t="shared" si="55"/>
        <v>0.14415349227767837</v>
      </c>
    </row>
    <row r="851" spans="1:13" x14ac:dyDescent="0.2">
      <c r="A851" s="1" t="s">
        <v>12</v>
      </c>
      <c r="B851" s="1" t="s">
        <v>73</v>
      </c>
      <c r="C851" s="5">
        <v>0</v>
      </c>
      <c r="D851" s="5">
        <v>0</v>
      </c>
      <c r="E851" s="6" t="str">
        <f t="shared" si="52"/>
        <v/>
      </c>
      <c r="F851" s="5">
        <v>0</v>
      </c>
      <c r="G851" s="5">
        <v>6.8826499999999999</v>
      </c>
      <c r="H851" s="6" t="str">
        <f t="shared" si="53"/>
        <v/>
      </c>
      <c r="I851" s="5">
        <v>39.698059999999998</v>
      </c>
      <c r="J851" s="6">
        <f t="shared" si="54"/>
        <v>-0.82662502903164536</v>
      </c>
      <c r="K851" s="5">
        <v>18.028559999999999</v>
      </c>
      <c r="L851" s="5">
        <v>57.506889999999999</v>
      </c>
      <c r="M851" s="6">
        <f t="shared" si="55"/>
        <v>2.1897661266346287</v>
      </c>
    </row>
    <row r="852" spans="1:13" x14ac:dyDescent="0.2">
      <c r="A852" s="1" t="s">
        <v>13</v>
      </c>
      <c r="B852" s="1" t="s">
        <v>73</v>
      </c>
      <c r="C852" s="5">
        <v>0</v>
      </c>
      <c r="D852" s="5">
        <v>0</v>
      </c>
      <c r="E852" s="6" t="str">
        <f t="shared" si="52"/>
        <v/>
      </c>
      <c r="F852" s="5">
        <v>0.87521000000000004</v>
      </c>
      <c r="G852" s="5">
        <v>0</v>
      </c>
      <c r="H852" s="6">
        <f t="shared" si="53"/>
        <v>-1</v>
      </c>
      <c r="I852" s="5">
        <v>0</v>
      </c>
      <c r="J852" s="6" t="str">
        <f t="shared" si="54"/>
        <v/>
      </c>
      <c r="K852" s="5">
        <v>1.5202100000000001</v>
      </c>
      <c r="L852" s="5">
        <v>0.33923999999999999</v>
      </c>
      <c r="M852" s="6">
        <f t="shared" si="55"/>
        <v>-0.77684661987488579</v>
      </c>
    </row>
    <row r="853" spans="1:13" x14ac:dyDescent="0.2">
      <c r="A853" s="1" t="s">
        <v>14</v>
      </c>
      <c r="B853" s="1" t="s">
        <v>73</v>
      </c>
      <c r="C853" s="5">
        <v>0</v>
      </c>
      <c r="D853" s="5">
        <v>0</v>
      </c>
      <c r="E853" s="6" t="str">
        <f t="shared" si="52"/>
        <v/>
      </c>
      <c r="F853" s="5">
        <v>2.4574699999999998</v>
      </c>
      <c r="G853" s="5">
        <v>1.05223</v>
      </c>
      <c r="H853" s="6">
        <f t="shared" si="53"/>
        <v>-0.5718238676362275</v>
      </c>
      <c r="I853" s="5">
        <v>0</v>
      </c>
      <c r="J853" s="6" t="str">
        <f t="shared" si="54"/>
        <v/>
      </c>
      <c r="K853" s="5">
        <v>165.98632000000001</v>
      </c>
      <c r="L853" s="5">
        <v>102.91256</v>
      </c>
      <c r="M853" s="6">
        <f t="shared" si="55"/>
        <v>-0.37999372478406657</v>
      </c>
    </row>
    <row r="854" spans="1:13" x14ac:dyDescent="0.2">
      <c r="A854" s="1" t="s">
        <v>15</v>
      </c>
      <c r="B854" s="1" t="s">
        <v>73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3.65</v>
      </c>
      <c r="H854" s="6" t="str">
        <f t="shared" si="53"/>
        <v/>
      </c>
      <c r="I854" s="5">
        <v>0</v>
      </c>
      <c r="J854" s="6" t="str">
        <f t="shared" si="54"/>
        <v/>
      </c>
      <c r="K854" s="5">
        <v>6.99573</v>
      </c>
      <c r="L854" s="5">
        <v>21.434429999999999</v>
      </c>
      <c r="M854" s="6">
        <f t="shared" si="55"/>
        <v>2.0639304261313685</v>
      </c>
    </row>
    <row r="855" spans="1:13" x14ac:dyDescent="0.2">
      <c r="A855" s="1" t="s">
        <v>17</v>
      </c>
      <c r="B855" s="1" t="s">
        <v>73</v>
      </c>
      <c r="C855" s="5">
        <v>0</v>
      </c>
      <c r="D855" s="5">
        <v>87.575119999999998</v>
      </c>
      <c r="E855" s="6" t="str">
        <f t="shared" si="52"/>
        <v/>
      </c>
      <c r="F855" s="5">
        <v>311.87405000000001</v>
      </c>
      <c r="G855" s="5">
        <v>1237.4872800000001</v>
      </c>
      <c r="H855" s="6">
        <f t="shared" si="53"/>
        <v>2.9679071727833719</v>
      </c>
      <c r="I855" s="5">
        <v>835.59987999999998</v>
      </c>
      <c r="J855" s="6">
        <f t="shared" si="54"/>
        <v>0.48095674690618684</v>
      </c>
      <c r="K855" s="5">
        <v>2161.4263799999999</v>
      </c>
      <c r="L855" s="5">
        <v>4296.4037699999999</v>
      </c>
      <c r="M855" s="6">
        <f t="shared" si="55"/>
        <v>0.987763177943632</v>
      </c>
    </row>
    <row r="856" spans="1:13" x14ac:dyDescent="0.2">
      <c r="A856" s="1" t="s">
        <v>18</v>
      </c>
      <c r="B856" s="1" t="s">
        <v>73</v>
      </c>
      <c r="C856" s="5">
        <v>3.2800000000000003E-2</v>
      </c>
      <c r="D856" s="5">
        <v>0</v>
      </c>
      <c r="E856" s="6">
        <f t="shared" si="52"/>
        <v>-1</v>
      </c>
      <c r="F856" s="5">
        <v>396.48000999999999</v>
      </c>
      <c r="G856" s="5">
        <v>617.99243999999999</v>
      </c>
      <c r="H856" s="6">
        <f t="shared" si="53"/>
        <v>0.5586975999117838</v>
      </c>
      <c r="I856" s="5">
        <v>517.77791999999999</v>
      </c>
      <c r="J856" s="6">
        <f t="shared" si="54"/>
        <v>0.19354730305996815</v>
      </c>
      <c r="K856" s="5">
        <v>2232.5038300000001</v>
      </c>
      <c r="L856" s="5">
        <v>3338.4401499999999</v>
      </c>
      <c r="M856" s="6">
        <f t="shared" si="55"/>
        <v>0.49537936067057031</v>
      </c>
    </row>
    <row r="857" spans="1:13" x14ac:dyDescent="0.2">
      <c r="A857" s="1" t="s">
        <v>19</v>
      </c>
      <c r="B857" s="1" t="s">
        <v>73</v>
      </c>
      <c r="C857" s="5">
        <v>0</v>
      </c>
      <c r="D857" s="5">
        <v>0</v>
      </c>
      <c r="E857" s="6" t="str">
        <f t="shared" si="52"/>
        <v/>
      </c>
      <c r="F857" s="5">
        <v>59.538209999999999</v>
      </c>
      <c r="G857" s="5">
        <v>125.82865</v>
      </c>
      <c r="H857" s="6">
        <f t="shared" si="53"/>
        <v>1.1134100269390026</v>
      </c>
      <c r="I857" s="5">
        <v>280.98979000000003</v>
      </c>
      <c r="J857" s="6">
        <f t="shared" si="54"/>
        <v>-0.55219493918266571</v>
      </c>
      <c r="K857" s="5">
        <v>1054.40906</v>
      </c>
      <c r="L857" s="5">
        <v>1226.50217</v>
      </c>
      <c r="M857" s="6">
        <f t="shared" si="55"/>
        <v>0.16321285213539416</v>
      </c>
    </row>
    <row r="858" spans="1:13" x14ac:dyDescent="0.2">
      <c r="A858" s="1" t="s">
        <v>20</v>
      </c>
      <c r="B858" s="1" t="s">
        <v>73</v>
      </c>
      <c r="C858" s="5">
        <v>48.160649999999997</v>
      </c>
      <c r="D858" s="5">
        <v>69.533299999999997</v>
      </c>
      <c r="E858" s="6">
        <f t="shared" si="52"/>
        <v>0.44377827126502667</v>
      </c>
      <c r="F858" s="5">
        <v>723.31889999999999</v>
      </c>
      <c r="G858" s="5">
        <v>769.37887999999998</v>
      </c>
      <c r="H858" s="6">
        <f t="shared" si="53"/>
        <v>6.3678662343815473E-2</v>
      </c>
      <c r="I858" s="5">
        <v>495.94806</v>
      </c>
      <c r="J858" s="6">
        <f t="shared" si="54"/>
        <v>0.55132954850151039</v>
      </c>
      <c r="K858" s="5">
        <v>3520.1736700000001</v>
      </c>
      <c r="L858" s="5">
        <v>4708.6340200000004</v>
      </c>
      <c r="M858" s="6">
        <f t="shared" si="55"/>
        <v>0.33761412402132995</v>
      </c>
    </row>
    <row r="859" spans="1:13" x14ac:dyDescent="0.2">
      <c r="A859" s="1" t="s">
        <v>21</v>
      </c>
      <c r="B859" s="1" t="s">
        <v>73</v>
      </c>
      <c r="C859" s="5">
        <v>0</v>
      </c>
      <c r="D859" s="5">
        <v>127.34721</v>
      </c>
      <c r="E859" s="6" t="str">
        <f t="shared" si="52"/>
        <v/>
      </c>
      <c r="F859" s="5">
        <v>782.05211999999995</v>
      </c>
      <c r="G859" s="5">
        <v>1531.3129200000001</v>
      </c>
      <c r="H859" s="6">
        <f t="shared" si="53"/>
        <v>0.9580701603366284</v>
      </c>
      <c r="I859" s="5">
        <v>787.78380000000004</v>
      </c>
      <c r="J859" s="6">
        <f t="shared" si="54"/>
        <v>0.94382382577554913</v>
      </c>
      <c r="K859" s="5">
        <v>5515.13195</v>
      </c>
      <c r="L859" s="5">
        <v>8825.7468800000006</v>
      </c>
      <c r="M859" s="6">
        <f t="shared" si="55"/>
        <v>0.60027846296587706</v>
      </c>
    </row>
    <row r="860" spans="1:13" x14ac:dyDescent="0.2">
      <c r="A860" s="1" t="s">
        <v>22</v>
      </c>
      <c r="B860" s="1" t="s">
        <v>73</v>
      </c>
      <c r="C860" s="5">
        <v>0</v>
      </c>
      <c r="D860" s="5">
        <v>0</v>
      </c>
      <c r="E860" s="6" t="str">
        <f t="shared" si="52"/>
        <v/>
      </c>
      <c r="F860" s="5">
        <v>106.97817000000001</v>
      </c>
      <c r="G860" s="5">
        <v>46.400849999999998</v>
      </c>
      <c r="H860" s="6">
        <f t="shared" si="53"/>
        <v>-0.56625870493017416</v>
      </c>
      <c r="I860" s="5">
        <v>22.011469999999999</v>
      </c>
      <c r="J860" s="6">
        <f t="shared" si="54"/>
        <v>1.1080304950101016</v>
      </c>
      <c r="K860" s="5">
        <v>781.52077999999995</v>
      </c>
      <c r="L860" s="5">
        <v>171.47220999999999</v>
      </c>
      <c r="M860" s="6">
        <f t="shared" si="55"/>
        <v>-0.78059161779421915</v>
      </c>
    </row>
    <row r="861" spans="1:13" x14ac:dyDescent="0.2">
      <c r="A861" s="1" t="s">
        <v>23</v>
      </c>
      <c r="B861" s="1" t="s">
        <v>73</v>
      </c>
      <c r="C861" s="5">
        <v>663.12260000000003</v>
      </c>
      <c r="D861" s="5">
        <v>491.89861999999999</v>
      </c>
      <c r="E861" s="6">
        <f t="shared" si="52"/>
        <v>-0.2582086329134311</v>
      </c>
      <c r="F861" s="5">
        <v>7649.0392199999997</v>
      </c>
      <c r="G861" s="5">
        <v>5035.1131599999999</v>
      </c>
      <c r="H861" s="6">
        <f t="shared" si="53"/>
        <v>-0.34173259998005345</v>
      </c>
      <c r="I861" s="5">
        <v>6334.6562999999996</v>
      </c>
      <c r="J861" s="6">
        <f t="shared" si="54"/>
        <v>-0.20514816881225262</v>
      </c>
      <c r="K861" s="5">
        <v>33582.515290000003</v>
      </c>
      <c r="L861" s="5">
        <v>27038.811750000001</v>
      </c>
      <c r="M861" s="6">
        <f t="shared" si="55"/>
        <v>-0.19485447958534974</v>
      </c>
    </row>
    <row r="862" spans="1:13" x14ac:dyDescent="0.2">
      <c r="A862" s="1" t="s">
        <v>24</v>
      </c>
      <c r="B862" s="1" t="s">
        <v>73</v>
      </c>
      <c r="C862" s="5">
        <v>0</v>
      </c>
      <c r="D862" s="5">
        <v>0</v>
      </c>
      <c r="E862" s="6" t="str">
        <f t="shared" si="52"/>
        <v/>
      </c>
      <c r="F862" s="5">
        <v>100.2587</v>
      </c>
      <c r="G862" s="5">
        <v>309.53165999999999</v>
      </c>
      <c r="H862" s="6">
        <f t="shared" si="53"/>
        <v>2.0873296781226962</v>
      </c>
      <c r="I862" s="5">
        <v>240.10193000000001</v>
      </c>
      <c r="J862" s="6">
        <f t="shared" si="54"/>
        <v>0.28916772972212246</v>
      </c>
      <c r="K862" s="5">
        <v>1202.3520799999999</v>
      </c>
      <c r="L862" s="5">
        <v>3495.69049</v>
      </c>
      <c r="M862" s="6">
        <f t="shared" si="55"/>
        <v>1.9073767560663266</v>
      </c>
    </row>
    <row r="863" spans="1:13" x14ac:dyDescent="0.2">
      <c r="A863" s="1" t="s">
        <v>25</v>
      </c>
      <c r="B863" s="1" t="s">
        <v>73</v>
      </c>
      <c r="C863" s="5">
        <v>88.063230000000004</v>
      </c>
      <c r="D863" s="5">
        <v>0</v>
      </c>
      <c r="E863" s="6">
        <f t="shared" si="52"/>
        <v>-1</v>
      </c>
      <c r="F863" s="5">
        <v>559.65391</v>
      </c>
      <c r="G863" s="5">
        <v>803.86032</v>
      </c>
      <c r="H863" s="6">
        <f t="shared" si="53"/>
        <v>0.43635254866708606</v>
      </c>
      <c r="I863" s="5">
        <v>1069.8159000000001</v>
      </c>
      <c r="J863" s="6">
        <f t="shared" si="54"/>
        <v>-0.24859938985763819</v>
      </c>
      <c r="K863" s="5">
        <v>5347.8094700000001</v>
      </c>
      <c r="L863" s="5">
        <v>6027.9540200000001</v>
      </c>
      <c r="M863" s="6">
        <f t="shared" si="55"/>
        <v>0.12718189640365019</v>
      </c>
    </row>
    <row r="864" spans="1:13" x14ac:dyDescent="0.2">
      <c r="A864" s="1" t="s">
        <v>26</v>
      </c>
      <c r="B864" s="1" t="s">
        <v>73</v>
      </c>
      <c r="C864" s="5">
        <v>140.85476</v>
      </c>
      <c r="D864" s="5">
        <v>14.42905</v>
      </c>
      <c r="E864" s="6">
        <f t="shared" si="52"/>
        <v>-0.89756079240772557</v>
      </c>
      <c r="F864" s="5">
        <v>1596.31223</v>
      </c>
      <c r="G864" s="5">
        <v>2661.2971499999999</v>
      </c>
      <c r="H864" s="6">
        <f t="shared" si="53"/>
        <v>0.66715326737802405</v>
      </c>
      <c r="I864" s="5">
        <v>1369.0002199999999</v>
      </c>
      <c r="J864" s="6">
        <f t="shared" si="54"/>
        <v>0.9439713092230182</v>
      </c>
      <c r="K864" s="5">
        <v>8182.2563</v>
      </c>
      <c r="L864" s="5">
        <v>9101.9686600000005</v>
      </c>
      <c r="M864" s="6">
        <f t="shared" si="55"/>
        <v>0.11240326949914792</v>
      </c>
    </row>
    <row r="865" spans="1:13" x14ac:dyDescent="0.2">
      <c r="A865" s="1" t="s">
        <v>28</v>
      </c>
      <c r="B865" s="1" t="s">
        <v>73</v>
      </c>
      <c r="C865" s="5">
        <v>0</v>
      </c>
      <c r="D865" s="5">
        <v>0</v>
      </c>
      <c r="E865" s="6" t="str">
        <f t="shared" si="52"/>
        <v/>
      </c>
      <c r="F865" s="5">
        <v>0</v>
      </c>
      <c r="G865" s="5">
        <v>0</v>
      </c>
      <c r="H865" s="6" t="str">
        <f t="shared" si="53"/>
        <v/>
      </c>
      <c r="I865" s="5">
        <v>0</v>
      </c>
      <c r="J865" s="6" t="str">
        <f t="shared" si="54"/>
        <v/>
      </c>
      <c r="K865" s="5">
        <v>14.43113</v>
      </c>
      <c r="L865" s="5">
        <v>0.72953000000000001</v>
      </c>
      <c r="M865" s="6">
        <f t="shared" si="55"/>
        <v>-0.9494474791648333</v>
      </c>
    </row>
    <row r="866" spans="1:13" x14ac:dyDescent="0.2">
      <c r="A866" s="1" t="s">
        <v>29</v>
      </c>
      <c r="B866" s="1" t="s">
        <v>73</v>
      </c>
      <c r="C866" s="5">
        <v>12.6</v>
      </c>
      <c r="D866" s="5">
        <v>14.4</v>
      </c>
      <c r="E866" s="6">
        <f t="shared" si="52"/>
        <v>0.14285714285714302</v>
      </c>
      <c r="F866" s="5">
        <v>256.7396</v>
      </c>
      <c r="G866" s="5">
        <v>323.37831</v>
      </c>
      <c r="H866" s="6">
        <f t="shared" si="53"/>
        <v>0.25955758285827346</v>
      </c>
      <c r="I866" s="5">
        <v>356.69958000000003</v>
      </c>
      <c r="J866" s="6">
        <f t="shared" si="54"/>
        <v>-9.3415501077966034E-2</v>
      </c>
      <c r="K866" s="5">
        <v>1192.8940700000001</v>
      </c>
      <c r="L866" s="5">
        <v>1932.54936</v>
      </c>
      <c r="M866" s="6">
        <f t="shared" si="55"/>
        <v>0.62005110814240183</v>
      </c>
    </row>
    <row r="867" spans="1:13" x14ac:dyDescent="0.2">
      <c r="A867" s="1" t="s">
        <v>30</v>
      </c>
      <c r="B867" s="1" t="s">
        <v>73</v>
      </c>
      <c r="C867" s="5">
        <v>0</v>
      </c>
      <c r="D867" s="5">
        <v>0</v>
      </c>
      <c r="E867" s="6" t="str">
        <f t="shared" si="52"/>
        <v/>
      </c>
      <c r="F867" s="5">
        <v>27.150580000000001</v>
      </c>
      <c r="G867" s="5">
        <v>14.66635</v>
      </c>
      <c r="H867" s="6">
        <f t="shared" si="53"/>
        <v>-0.45981448646769241</v>
      </c>
      <c r="I867" s="5">
        <v>555.63480000000004</v>
      </c>
      <c r="J867" s="6">
        <f t="shared" si="54"/>
        <v>-0.97360433507764454</v>
      </c>
      <c r="K867" s="5">
        <v>1232.42</v>
      </c>
      <c r="L867" s="5">
        <v>9985.2495500000005</v>
      </c>
      <c r="M867" s="6">
        <f t="shared" si="55"/>
        <v>7.1021482530306219</v>
      </c>
    </row>
    <row r="868" spans="1:13" x14ac:dyDescent="0.2">
      <c r="A868" s="1" t="s">
        <v>31</v>
      </c>
      <c r="B868" s="1" t="s">
        <v>73</v>
      </c>
      <c r="C868" s="5">
        <v>0</v>
      </c>
      <c r="D868" s="5">
        <v>0</v>
      </c>
      <c r="E868" s="6" t="str">
        <f t="shared" si="52"/>
        <v/>
      </c>
      <c r="F868" s="5">
        <v>1639.73955</v>
      </c>
      <c r="G868" s="5">
        <v>1218.83952</v>
      </c>
      <c r="H868" s="6">
        <f t="shared" si="53"/>
        <v>-0.25668712448876407</v>
      </c>
      <c r="I868" s="5">
        <v>867.89945999999998</v>
      </c>
      <c r="J868" s="6">
        <f t="shared" si="54"/>
        <v>0.40435566119605615</v>
      </c>
      <c r="K868" s="5">
        <v>7645.7073099999998</v>
      </c>
      <c r="L868" s="5">
        <v>7014.9785899999997</v>
      </c>
      <c r="M868" s="6">
        <f t="shared" si="55"/>
        <v>-8.2494489316254027E-2</v>
      </c>
    </row>
    <row r="869" spans="1:13" x14ac:dyDescent="0.2">
      <c r="A869" s="1" t="s">
        <v>32</v>
      </c>
      <c r="B869" s="1" t="s">
        <v>73</v>
      </c>
      <c r="C869" s="5">
        <v>23.445499999999999</v>
      </c>
      <c r="D869" s="5">
        <v>330.55614000000003</v>
      </c>
      <c r="E869" s="6">
        <f t="shared" si="52"/>
        <v>13.098916209933678</v>
      </c>
      <c r="F869" s="5">
        <v>4133.1257800000003</v>
      </c>
      <c r="G869" s="5">
        <v>9633.7486800000006</v>
      </c>
      <c r="H869" s="6">
        <f t="shared" si="53"/>
        <v>1.3308626915293149</v>
      </c>
      <c r="I869" s="5">
        <v>3746.1527099999998</v>
      </c>
      <c r="J869" s="6">
        <f t="shared" si="54"/>
        <v>1.5716380045809721</v>
      </c>
      <c r="K869" s="5">
        <v>6390.37147</v>
      </c>
      <c r="L869" s="5">
        <v>15637.787700000001</v>
      </c>
      <c r="M869" s="6">
        <f t="shared" si="55"/>
        <v>1.4470858655733201</v>
      </c>
    </row>
    <row r="870" spans="1:13" x14ac:dyDescent="0.2">
      <c r="A870" s="2" t="s">
        <v>34</v>
      </c>
      <c r="B870" s="2" t="s">
        <v>73</v>
      </c>
      <c r="C870" s="7">
        <v>976.27954</v>
      </c>
      <c r="D870" s="7">
        <v>1135.7395200000001</v>
      </c>
      <c r="E870" s="8">
        <f t="shared" ref="E870:E931" si="56">IF(C870=0,"",(D870/C870-1))</f>
        <v>0.16333434581656814</v>
      </c>
      <c r="F870" s="7">
        <v>20456.057809999998</v>
      </c>
      <c r="G870" s="7">
        <v>25128.157889999999</v>
      </c>
      <c r="H870" s="8">
        <f t="shared" ref="H870:H931" si="57">IF(F870=0,"",(G870/F870-1))</f>
        <v>0.22839689462140811</v>
      </c>
      <c r="I870" s="7">
        <v>18121.411800000002</v>
      </c>
      <c r="J870" s="8">
        <f t="shared" ref="J870:J931" si="58">IF(I870=0,"",(G870/I870-1))</f>
        <v>0.38665564070455027</v>
      </c>
      <c r="K870" s="7">
        <v>90536.720629999996</v>
      </c>
      <c r="L870" s="7">
        <v>111418.61479000001</v>
      </c>
      <c r="M870" s="8">
        <f t="shared" ref="M870:M931" si="59">IF(K870=0,"",(L870/K870-1))</f>
        <v>0.23064557689623943</v>
      </c>
    </row>
    <row r="871" spans="1:13" x14ac:dyDescent="0.2">
      <c r="A871" s="1" t="s">
        <v>8</v>
      </c>
      <c r="B871" s="1" t="s">
        <v>74</v>
      </c>
      <c r="C871" s="5">
        <v>13447.81409</v>
      </c>
      <c r="D871" s="5">
        <v>37746.246870000003</v>
      </c>
      <c r="E871" s="6">
        <f t="shared" si="56"/>
        <v>1.8068685823124735</v>
      </c>
      <c r="F871" s="5">
        <v>482261.76890000002</v>
      </c>
      <c r="G871" s="5">
        <v>576567.69061000005</v>
      </c>
      <c r="H871" s="6">
        <f t="shared" si="57"/>
        <v>0.19554923859111661</v>
      </c>
      <c r="I871" s="5">
        <v>439279.70113</v>
      </c>
      <c r="J871" s="6">
        <f t="shared" si="58"/>
        <v>0.31252978256641817</v>
      </c>
      <c r="K871" s="5">
        <v>2899277.8326900001</v>
      </c>
      <c r="L871" s="5">
        <v>2588307.4761100002</v>
      </c>
      <c r="M871" s="6">
        <f t="shared" si="59"/>
        <v>-0.10725786713978913</v>
      </c>
    </row>
    <row r="872" spans="1:13" x14ac:dyDescent="0.2">
      <c r="A872" s="1" t="s">
        <v>10</v>
      </c>
      <c r="B872" s="1" t="s">
        <v>74</v>
      </c>
      <c r="C872" s="5">
        <v>8124.01746</v>
      </c>
      <c r="D872" s="5">
        <v>12009.66459</v>
      </c>
      <c r="E872" s="6">
        <f t="shared" si="56"/>
        <v>0.47829133173724125</v>
      </c>
      <c r="F872" s="5">
        <v>151981.6323</v>
      </c>
      <c r="G872" s="5">
        <v>137628.15143</v>
      </c>
      <c r="H872" s="6">
        <f t="shared" si="57"/>
        <v>-9.4442207606162176E-2</v>
      </c>
      <c r="I872" s="5">
        <v>128333.97824</v>
      </c>
      <c r="J872" s="6">
        <f t="shared" si="58"/>
        <v>7.242176481600815E-2</v>
      </c>
      <c r="K872" s="5">
        <v>861312.87840000005</v>
      </c>
      <c r="L872" s="5">
        <v>821692.76373000001</v>
      </c>
      <c r="M872" s="6">
        <f t="shared" si="59"/>
        <v>-4.5999677542961526E-2</v>
      </c>
    </row>
    <row r="873" spans="1:13" x14ac:dyDescent="0.2">
      <c r="A873" s="1" t="s">
        <v>11</v>
      </c>
      <c r="B873" s="1" t="s">
        <v>74</v>
      </c>
      <c r="C873" s="5">
        <v>15227.63163</v>
      </c>
      <c r="D873" s="5">
        <v>21598.152269999999</v>
      </c>
      <c r="E873" s="6">
        <f t="shared" si="56"/>
        <v>0.41835268903204992</v>
      </c>
      <c r="F873" s="5">
        <v>298748.45911</v>
      </c>
      <c r="G873" s="5">
        <v>298738.07831000001</v>
      </c>
      <c r="H873" s="6">
        <f t="shared" si="57"/>
        <v>-3.4747626919684471E-5</v>
      </c>
      <c r="I873" s="5">
        <v>290517.33912000002</v>
      </c>
      <c r="J873" s="6">
        <f t="shared" si="58"/>
        <v>2.8296896890565248E-2</v>
      </c>
      <c r="K873" s="5">
        <v>1702459.41075</v>
      </c>
      <c r="L873" s="5">
        <v>1645672.2583900001</v>
      </c>
      <c r="M873" s="6">
        <f t="shared" si="59"/>
        <v>-3.3355950809413448E-2</v>
      </c>
    </row>
    <row r="874" spans="1:13" x14ac:dyDescent="0.2">
      <c r="A874" s="1" t="s">
        <v>12</v>
      </c>
      <c r="B874" s="1" t="s">
        <v>74</v>
      </c>
      <c r="C874" s="5">
        <v>2098.6700799999999</v>
      </c>
      <c r="D874" s="5">
        <v>5507.6146099999996</v>
      </c>
      <c r="E874" s="6">
        <f t="shared" si="56"/>
        <v>1.6243356030500991</v>
      </c>
      <c r="F874" s="5">
        <v>80195.000159999996</v>
      </c>
      <c r="G874" s="5">
        <v>82545.552849999993</v>
      </c>
      <c r="H874" s="6">
        <f t="shared" si="57"/>
        <v>2.9310464309624251E-2</v>
      </c>
      <c r="I874" s="5">
        <v>83881.999819999997</v>
      </c>
      <c r="J874" s="6">
        <f t="shared" si="58"/>
        <v>-1.5932464329270313E-2</v>
      </c>
      <c r="K874" s="5">
        <v>531038.79260000004</v>
      </c>
      <c r="L874" s="5">
        <v>474289.67067999998</v>
      </c>
      <c r="M874" s="6">
        <f t="shared" si="59"/>
        <v>-0.10686436228538543</v>
      </c>
    </row>
    <row r="875" spans="1:13" x14ac:dyDescent="0.2">
      <c r="A875" s="1" t="s">
        <v>13</v>
      </c>
      <c r="B875" s="1" t="s">
        <v>74</v>
      </c>
      <c r="C875" s="5">
        <v>111.84707</v>
      </c>
      <c r="D875" s="5">
        <v>273.69349</v>
      </c>
      <c r="E875" s="6">
        <f t="shared" si="56"/>
        <v>1.447033167699431</v>
      </c>
      <c r="F875" s="5">
        <v>3278.49647</v>
      </c>
      <c r="G875" s="5">
        <v>4390.8824299999997</v>
      </c>
      <c r="H875" s="6">
        <f t="shared" si="57"/>
        <v>0.3392975927163342</v>
      </c>
      <c r="I875" s="5">
        <v>3461.0617400000001</v>
      </c>
      <c r="J875" s="6">
        <f t="shared" si="58"/>
        <v>0.26865186461539392</v>
      </c>
      <c r="K875" s="5">
        <v>19339.718379999998</v>
      </c>
      <c r="L875" s="5">
        <v>20193.05487</v>
      </c>
      <c r="M875" s="6">
        <f t="shared" si="59"/>
        <v>4.4123522030314222E-2</v>
      </c>
    </row>
    <row r="876" spans="1:13" x14ac:dyDescent="0.2">
      <c r="A876" s="1" t="s">
        <v>14</v>
      </c>
      <c r="B876" s="1" t="s">
        <v>74</v>
      </c>
      <c r="C876" s="5">
        <v>31386.279020000002</v>
      </c>
      <c r="D876" s="5">
        <v>43234.568800000001</v>
      </c>
      <c r="E876" s="6">
        <f t="shared" si="56"/>
        <v>0.37749902664313972</v>
      </c>
      <c r="F876" s="5">
        <v>533151.47779999999</v>
      </c>
      <c r="G876" s="5">
        <v>490176.72019000002</v>
      </c>
      <c r="H876" s="6">
        <f t="shared" si="57"/>
        <v>-8.0605155194038547E-2</v>
      </c>
      <c r="I876" s="5">
        <v>443122.33160999999</v>
      </c>
      <c r="J876" s="6">
        <f t="shared" si="58"/>
        <v>0.10618825823793832</v>
      </c>
      <c r="K876" s="5">
        <v>2835073.36112</v>
      </c>
      <c r="L876" s="5">
        <v>2681483.7828099998</v>
      </c>
      <c r="M876" s="6">
        <f t="shared" si="59"/>
        <v>-5.4174816220390332E-2</v>
      </c>
    </row>
    <row r="877" spans="1:13" x14ac:dyDescent="0.2">
      <c r="A877" s="1" t="s">
        <v>15</v>
      </c>
      <c r="B877" s="1" t="s">
        <v>74</v>
      </c>
      <c r="C877" s="5">
        <v>2923.80359</v>
      </c>
      <c r="D877" s="5">
        <v>859.03655000000003</v>
      </c>
      <c r="E877" s="6">
        <f t="shared" si="56"/>
        <v>-0.70619211463516951</v>
      </c>
      <c r="F877" s="5">
        <v>94502.273570000005</v>
      </c>
      <c r="G877" s="5">
        <v>41747.4997</v>
      </c>
      <c r="H877" s="6">
        <f t="shared" si="57"/>
        <v>-0.55823814472488142</v>
      </c>
      <c r="I877" s="5">
        <v>28211.12369</v>
      </c>
      <c r="J877" s="6">
        <f t="shared" si="58"/>
        <v>0.479824063683016</v>
      </c>
      <c r="K877" s="5">
        <v>649237.61459000001</v>
      </c>
      <c r="L877" s="5">
        <v>266785.58835999999</v>
      </c>
      <c r="M877" s="6">
        <f t="shared" si="59"/>
        <v>-0.58907866339741</v>
      </c>
    </row>
    <row r="878" spans="1:13" x14ac:dyDescent="0.2">
      <c r="A878" s="1" t="s">
        <v>16</v>
      </c>
      <c r="B878" s="1" t="s">
        <v>74</v>
      </c>
      <c r="C878" s="5">
        <v>11.269550000000001</v>
      </c>
      <c r="D878" s="5">
        <v>42.9636</v>
      </c>
      <c r="E878" s="6">
        <f t="shared" si="56"/>
        <v>2.8123616293463356</v>
      </c>
      <c r="F878" s="5">
        <v>39358.065349999997</v>
      </c>
      <c r="G878" s="5">
        <v>49989.800739999999</v>
      </c>
      <c r="H878" s="6">
        <f t="shared" si="57"/>
        <v>0.27012850594801918</v>
      </c>
      <c r="I878" s="5">
        <v>26354.004710000001</v>
      </c>
      <c r="J878" s="6">
        <f t="shared" si="58"/>
        <v>0.8968578510206997</v>
      </c>
      <c r="K878" s="5">
        <v>278803.85418999998</v>
      </c>
      <c r="L878" s="5">
        <v>255194.68455000001</v>
      </c>
      <c r="M878" s="6">
        <f t="shared" si="59"/>
        <v>-8.4680212576655145E-2</v>
      </c>
    </row>
    <row r="879" spans="1:13" x14ac:dyDescent="0.2">
      <c r="A879" s="1" t="s">
        <v>17</v>
      </c>
      <c r="B879" s="1" t="s">
        <v>74</v>
      </c>
      <c r="C879" s="5">
        <v>2336.0233199999998</v>
      </c>
      <c r="D879" s="5">
        <v>1874.2014200000001</v>
      </c>
      <c r="E879" s="6">
        <f t="shared" si="56"/>
        <v>-0.19769575759200886</v>
      </c>
      <c r="F879" s="5">
        <v>40056.108979999997</v>
      </c>
      <c r="G879" s="5">
        <v>37554.313779999997</v>
      </c>
      <c r="H879" s="6">
        <f t="shared" si="57"/>
        <v>-6.2457269657648085E-2</v>
      </c>
      <c r="I879" s="5">
        <v>36881.410929999998</v>
      </c>
      <c r="J879" s="6">
        <f t="shared" si="58"/>
        <v>1.8245040876477159E-2</v>
      </c>
      <c r="K879" s="5">
        <v>226172.56088999999</v>
      </c>
      <c r="L879" s="5">
        <v>221475.33692999999</v>
      </c>
      <c r="M879" s="6">
        <f t="shared" si="59"/>
        <v>-2.0768319293534954E-2</v>
      </c>
    </row>
    <row r="880" spans="1:13" x14ac:dyDescent="0.2">
      <c r="A880" s="1" t="s">
        <v>18</v>
      </c>
      <c r="B880" s="1" t="s">
        <v>74</v>
      </c>
      <c r="C880" s="5">
        <v>22276.59751</v>
      </c>
      <c r="D880" s="5">
        <v>53142.298949999997</v>
      </c>
      <c r="E880" s="6">
        <f t="shared" si="56"/>
        <v>1.385566239464727</v>
      </c>
      <c r="F880" s="5">
        <v>1068693.1947999999</v>
      </c>
      <c r="G880" s="5">
        <v>1120793.26508</v>
      </c>
      <c r="H880" s="6">
        <f t="shared" si="57"/>
        <v>4.8751194948658982E-2</v>
      </c>
      <c r="I880" s="5">
        <v>1033232.03012</v>
      </c>
      <c r="J880" s="6">
        <f t="shared" si="58"/>
        <v>8.4744986999513161E-2</v>
      </c>
      <c r="K880" s="5">
        <v>5963599.2093700003</v>
      </c>
      <c r="L880" s="5">
        <v>6336556.5384999998</v>
      </c>
      <c r="M880" s="6">
        <f t="shared" si="59"/>
        <v>6.2538966157217546E-2</v>
      </c>
    </row>
    <row r="881" spans="1:13" x14ac:dyDescent="0.2">
      <c r="A881" s="1" t="s">
        <v>19</v>
      </c>
      <c r="B881" s="1" t="s">
        <v>74</v>
      </c>
      <c r="C881" s="5">
        <v>7205.0375700000004</v>
      </c>
      <c r="D881" s="5">
        <v>9995.9868999999999</v>
      </c>
      <c r="E881" s="6">
        <f t="shared" si="56"/>
        <v>0.38736082954248907</v>
      </c>
      <c r="F881" s="5">
        <v>139939.56356000001</v>
      </c>
      <c r="G881" s="5">
        <v>162536.95694</v>
      </c>
      <c r="H881" s="6">
        <f t="shared" si="57"/>
        <v>0.16147966168489014</v>
      </c>
      <c r="I881" s="5">
        <v>152878.40687000001</v>
      </c>
      <c r="J881" s="6">
        <f t="shared" si="58"/>
        <v>6.3177987446017436E-2</v>
      </c>
      <c r="K881" s="5">
        <v>889203.69412999996</v>
      </c>
      <c r="L881" s="5">
        <v>930631.94666000002</v>
      </c>
      <c r="M881" s="6">
        <f t="shared" si="59"/>
        <v>4.6590283872508742E-2</v>
      </c>
    </row>
    <row r="882" spans="1:13" x14ac:dyDescent="0.2">
      <c r="A882" s="1" t="s">
        <v>20</v>
      </c>
      <c r="B882" s="1" t="s">
        <v>74</v>
      </c>
      <c r="C882" s="5">
        <v>7203.6805599999998</v>
      </c>
      <c r="D882" s="5">
        <v>10309.01699</v>
      </c>
      <c r="E882" s="6">
        <f t="shared" si="56"/>
        <v>0.43107636494086865</v>
      </c>
      <c r="F882" s="5">
        <v>144336.39562</v>
      </c>
      <c r="G882" s="5">
        <v>152076.05046</v>
      </c>
      <c r="H882" s="6">
        <f t="shared" si="57"/>
        <v>5.3622336949417093E-2</v>
      </c>
      <c r="I882" s="5">
        <v>127900.95864</v>
      </c>
      <c r="J882" s="6">
        <f t="shared" si="58"/>
        <v>0.18901415655566045</v>
      </c>
      <c r="K882" s="5">
        <v>861172.71774999995</v>
      </c>
      <c r="L882" s="5">
        <v>809561.91908999998</v>
      </c>
      <c r="M882" s="6">
        <f t="shared" si="59"/>
        <v>-5.9930833381304005E-2</v>
      </c>
    </row>
    <row r="883" spans="1:13" x14ac:dyDescent="0.2">
      <c r="A883" s="1" t="s">
        <v>21</v>
      </c>
      <c r="B883" s="1" t="s">
        <v>74</v>
      </c>
      <c r="C883" s="5">
        <v>23657.447469999999</v>
      </c>
      <c r="D883" s="5">
        <v>40023.469469999996</v>
      </c>
      <c r="E883" s="6">
        <f t="shared" si="56"/>
        <v>0.69179153925011327</v>
      </c>
      <c r="F883" s="5">
        <v>598214.02370999998</v>
      </c>
      <c r="G883" s="5">
        <v>594940.59887999995</v>
      </c>
      <c r="H883" s="6">
        <f t="shared" si="57"/>
        <v>-5.4719961422818875E-3</v>
      </c>
      <c r="I883" s="5">
        <v>524629.84311999998</v>
      </c>
      <c r="J883" s="6">
        <f t="shared" si="58"/>
        <v>0.13401974112234716</v>
      </c>
      <c r="K883" s="5">
        <v>3329123.4201500001</v>
      </c>
      <c r="L883" s="5">
        <v>3198132.99951</v>
      </c>
      <c r="M883" s="6">
        <f t="shared" si="59"/>
        <v>-3.934682020112612E-2</v>
      </c>
    </row>
    <row r="884" spans="1:13" x14ac:dyDescent="0.2">
      <c r="A884" s="1" t="s">
        <v>22</v>
      </c>
      <c r="B884" s="1" t="s">
        <v>74</v>
      </c>
      <c r="C884" s="5">
        <v>276.45567</v>
      </c>
      <c r="D884" s="5">
        <v>1328.5769600000001</v>
      </c>
      <c r="E884" s="6">
        <f t="shared" si="56"/>
        <v>3.8057504481640771</v>
      </c>
      <c r="F884" s="5">
        <v>14677.47236</v>
      </c>
      <c r="G884" s="5">
        <v>10393.101420000001</v>
      </c>
      <c r="H884" s="6">
        <f t="shared" si="57"/>
        <v>-0.29190114175762605</v>
      </c>
      <c r="I884" s="5">
        <v>12456.749980000001</v>
      </c>
      <c r="J884" s="6">
        <f t="shared" si="58"/>
        <v>-0.16566508626353593</v>
      </c>
      <c r="K884" s="5">
        <v>79563.404160000006</v>
      </c>
      <c r="L884" s="5">
        <v>65182.40107</v>
      </c>
      <c r="M884" s="6">
        <f t="shared" si="59"/>
        <v>-0.1807489667118839</v>
      </c>
    </row>
    <row r="885" spans="1:13" x14ac:dyDescent="0.2">
      <c r="A885" s="1" t="s">
        <v>23</v>
      </c>
      <c r="B885" s="1" t="s">
        <v>74</v>
      </c>
      <c r="C885" s="5">
        <v>3354.19985</v>
      </c>
      <c r="D885" s="5">
        <v>6137.3788800000002</v>
      </c>
      <c r="E885" s="6">
        <f t="shared" si="56"/>
        <v>0.82975945216860003</v>
      </c>
      <c r="F885" s="5">
        <v>122795.28065</v>
      </c>
      <c r="G885" s="5">
        <v>107695.44254</v>
      </c>
      <c r="H885" s="6">
        <f t="shared" si="57"/>
        <v>-0.12296757684880943</v>
      </c>
      <c r="I885" s="5">
        <v>90516.407569999996</v>
      </c>
      <c r="J885" s="6">
        <f t="shared" si="58"/>
        <v>0.18978918221776264</v>
      </c>
      <c r="K885" s="5">
        <v>599076.35634000006</v>
      </c>
      <c r="L885" s="5">
        <v>519662.39382</v>
      </c>
      <c r="M885" s="6">
        <f t="shared" si="59"/>
        <v>-0.13256066890232843</v>
      </c>
    </row>
    <row r="886" spans="1:13" x14ac:dyDescent="0.2">
      <c r="A886" s="1" t="s">
        <v>24</v>
      </c>
      <c r="B886" s="1" t="s">
        <v>74</v>
      </c>
      <c r="C886" s="5">
        <v>5793.7974899999999</v>
      </c>
      <c r="D886" s="5">
        <v>15401.913409999999</v>
      </c>
      <c r="E886" s="6">
        <f t="shared" si="56"/>
        <v>1.6583451417802313</v>
      </c>
      <c r="F886" s="5">
        <v>166765.77257999999</v>
      </c>
      <c r="G886" s="5">
        <v>176289.68384000001</v>
      </c>
      <c r="H886" s="6">
        <f t="shared" si="57"/>
        <v>5.7109508220167138E-2</v>
      </c>
      <c r="I886" s="5">
        <v>149473.90510999999</v>
      </c>
      <c r="J886" s="6">
        <f t="shared" si="58"/>
        <v>0.179401071446323</v>
      </c>
      <c r="K886" s="5">
        <v>963336.12979000004</v>
      </c>
      <c r="L886" s="5">
        <v>970111.73447000002</v>
      </c>
      <c r="M886" s="6">
        <f t="shared" si="59"/>
        <v>7.0334792503599086E-3</v>
      </c>
    </row>
    <row r="887" spans="1:13" x14ac:dyDescent="0.2">
      <c r="A887" s="1" t="s">
        <v>25</v>
      </c>
      <c r="B887" s="1" t="s">
        <v>74</v>
      </c>
      <c r="C887" s="5">
        <v>2094.6496099999999</v>
      </c>
      <c r="D887" s="5">
        <v>2330.8832000000002</v>
      </c>
      <c r="E887" s="6">
        <f t="shared" si="56"/>
        <v>0.1127795259274893</v>
      </c>
      <c r="F887" s="5">
        <v>34244.181759999999</v>
      </c>
      <c r="G887" s="5">
        <v>36240.231229999998</v>
      </c>
      <c r="H887" s="6">
        <f t="shared" si="57"/>
        <v>5.8288718474551082E-2</v>
      </c>
      <c r="I887" s="5">
        <v>29083.078949999999</v>
      </c>
      <c r="J887" s="6">
        <f t="shared" si="58"/>
        <v>0.24609334837981445</v>
      </c>
      <c r="K887" s="5">
        <v>181438.86199</v>
      </c>
      <c r="L887" s="5">
        <v>172846.94237999999</v>
      </c>
      <c r="M887" s="6">
        <f t="shared" si="59"/>
        <v>-4.7354351299191633E-2</v>
      </c>
    </row>
    <row r="888" spans="1:13" x14ac:dyDescent="0.2">
      <c r="A888" s="1" t="s">
        <v>26</v>
      </c>
      <c r="B888" s="1" t="s">
        <v>74</v>
      </c>
      <c r="C888" s="5">
        <v>8100.5189399999999</v>
      </c>
      <c r="D888" s="5">
        <v>10483.25546</v>
      </c>
      <c r="E888" s="6">
        <f t="shared" si="56"/>
        <v>0.2941461575053117</v>
      </c>
      <c r="F888" s="5">
        <v>149017.36394000001</v>
      </c>
      <c r="G888" s="5">
        <v>151999.99942000001</v>
      </c>
      <c r="H888" s="6">
        <f t="shared" si="57"/>
        <v>2.00153552655844E-2</v>
      </c>
      <c r="I888" s="5">
        <v>147232.90132</v>
      </c>
      <c r="J888" s="6">
        <f t="shared" si="58"/>
        <v>3.2377940373796266E-2</v>
      </c>
      <c r="K888" s="5">
        <v>860370.80067000003</v>
      </c>
      <c r="L888" s="5">
        <v>833764.31845999998</v>
      </c>
      <c r="M888" s="6">
        <f t="shared" si="59"/>
        <v>-3.0924436521184484E-2</v>
      </c>
    </row>
    <row r="889" spans="1:13" x14ac:dyDescent="0.2">
      <c r="A889" s="1" t="s">
        <v>27</v>
      </c>
      <c r="B889" s="1" t="s">
        <v>74</v>
      </c>
      <c r="C889" s="5">
        <v>15361.30017</v>
      </c>
      <c r="D889" s="5">
        <v>7335.8761400000003</v>
      </c>
      <c r="E889" s="6">
        <f t="shared" si="56"/>
        <v>-0.52244432054477585</v>
      </c>
      <c r="F889" s="5">
        <v>228937.76998000001</v>
      </c>
      <c r="G889" s="5">
        <v>155753.76058</v>
      </c>
      <c r="H889" s="6">
        <f t="shared" si="57"/>
        <v>-0.31966769575152831</v>
      </c>
      <c r="I889" s="5">
        <v>169653.59755999999</v>
      </c>
      <c r="J889" s="6">
        <f t="shared" si="58"/>
        <v>-8.1930693954686995E-2</v>
      </c>
      <c r="K889" s="5">
        <v>1374505.8745500001</v>
      </c>
      <c r="L889" s="5">
        <v>1078967.8151199999</v>
      </c>
      <c r="M889" s="6">
        <f t="shared" si="59"/>
        <v>-0.21501403879176317</v>
      </c>
    </row>
    <row r="890" spans="1:13" x14ac:dyDescent="0.2">
      <c r="A890" s="1" t="s">
        <v>28</v>
      </c>
      <c r="B890" s="1" t="s">
        <v>74</v>
      </c>
      <c r="C890" s="5">
        <v>48782.245309999998</v>
      </c>
      <c r="D890" s="5">
        <v>32424.312580000002</v>
      </c>
      <c r="E890" s="6">
        <f t="shared" si="56"/>
        <v>-0.33532553956975697</v>
      </c>
      <c r="F890" s="5">
        <v>463205.79479999997</v>
      </c>
      <c r="G890" s="5">
        <v>506871.32533999998</v>
      </c>
      <c r="H890" s="6">
        <f t="shared" si="57"/>
        <v>9.4268100766860208E-2</v>
      </c>
      <c r="I890" s="5">
        <v>479557.94770999998</v>
      </c>
      <c r="J890" s="6">
        <f t="shared" si="58"/>
        <v>5.6955322626655924E-2</v>
      </c>
      <c r="K890" s="5">
        <v>2438886.1075900001</v>
      </c>
      <c r="L890" s="5">
        <v>2833614.2513600001</v>
      </c>
      <c r="M890" s="6">
        <f t="shared" si="59"/>
        <v>0.16184771504564144</v>
      </c>
    </row>
    <row r="891" spans="1:13" x14ac:dyDescent="0.2">
      <c r="A891" s="1" t="s">
        <v>29</v>
      </c>
      <c r="B891" s="1" t="s">
        <v>74</v>
      </c>
      <c r="C891" s="5">
        <v>902.23596999999995</v>
      </c>
      <c r="D891" s="5">
        <v>1229.9396200000001</v>
      </c>
      <c r="E891" s="6">
        <f t="shared" si="56"/>
        <v>0.36321279675870177</v>
      </c>
      <c r="F891" s="5">
        <v>21581.773260000002</v>
      </c>
      <c r="G891" s="5">
        <v>24127.312150000002</v>
      </c>
      <c r="H891" s="6">
        <f t="shared" si="57"/>
        <v>0.11794855127673598</v>
      </c>
      <c r="I891" s="5">
        <v>21798.664339999999</v>
      </c>
      <c r="J891" s="6">
        <f t="shared" si="58"/>
        <v>0.10682525193651404</v>
      </c>
      <c r="K891" s="5">
        <v>159620.24588999999</v>
      </c>
      <c r="L891" s="5">
        <v>127906.46580999999</v>
      </c>
      <c r="M891" s="6">
        <f t="shared" si="59"/>
        <v>-0.19868269155439777</v>
      </c>
    </row>
    <row r="892" spans="1:13" x14ac:dyDescent="0.2">
      <c r="A892" s="1" t="s">
        <v>30</v>
      </c>
      <c r="B892" s="1" t="s">
        <v>74</v>
      </c>
      <c r="C892" s="5">
        <v>0</v>
      </c>
      <c r="D892" s="5">
        <v>0</v>
      </c>
      <c r="E892" s="6" t="str">
        <f t="shared" si="56"/>
        <v/>
      </c>
      <c r="F892" s="5">
        <v>555.09740999999997</v>
      </c>
      <c r="G892" s="5">
        <v>124.19839</v>
      </c>
      <c r="H892" s="6">
        <f t="shared" si="57"/>
        <v>-0.77625838679377013</v>
      </c>
      <c r="I892" s="5">
        <v>255.95408</v>
      </c>
      <c r="J892" s="6">
        <f t="shared" si="58"/>
        <v>-0.51476299967556682</v>
      </c>
      <c r="K892" s="5">
        <v>6373.8940400000001</v>
      </c>
      <c r="L892" s="5">
        <v>2928.3180699999998</v>
      </c>
      <c r="M892" s="6">
        <f t="shared" si="59"/>
        <v>-0.54057628639210953</v>
      </c>
    </row>
    <row r="893" spans="1:13" x14ac:dyDescent="0.2">
      <c r="A893" s="1" t="s">
        <v>31</v>
      </c>
      <c r="B893" s="1" t="s">
        <v>74</v>
      </c>
      <c r="C893" s="5">
        <v>14506.24891</v>
      </c>
      <c r="D893" s="5">
        <v>22706.770280000001</v>
      </c>
      <c r="E893" s="6">
        <f t="shared" si="56"/>
        <v>0.56530957250753522</v>
      </c>
      <c r="F893" s="5">
        <v>303993.28506999998</v>
      </c>
      <c r="G893" s="5">
        <v>315242.61690000002</v>
      </c>
      <c r="H893" s="6">
        <f t="shared" si="57"/>
        <v>3.7005198412227047E-2</v>
      </c>
      <c r="I893" s="5">
        <v>292343.21763999999</v>
      </c>
      <c r="J893" s="6">
        <f t="shared" si="58"/>
        <v>7.8330530274860033E-2</v>
      </c>
      <c r="K893" s="5">
        <v>1762148.1065499999</v>
      </c>
      <c r="L893" s="5">
        <v>1768981.027</v>
      </c>
      <c r="M893" s="6">
        <f t="shared" si="59"/>
        <v>3.877608485121975E-3</v>
      </c>
    </row>
    <row r="894" spans="1:13" x14ac:dyDescent="0.2">
      <c r="A894" s="1" t="s">
        <v>36</v>
      </c>
      <c r="B894" s="1" t="s">
        <v>74</v>
      </c>
      <c r="C894" s="5">
        <v>0</v>
      </c>
      <c r="D894" s="5">
        <v>358.14352000000002</v>
      </c>
      <c r="E894" s="6" t="str">
        <f t="shared" si="56"/>
        <v/>
      </c>
      <c r="F894" s="5">
        <v>16092.381310000001</v>
      </c>
      <c r="G894" s="5">
        <v>19685.00993</v>
      </c>
      <c r="H894" s="6">
        <f t="shared" si="57"/>
        <v>0.2232502791720139</v>
      </c>
      <c r="I894" s="5">
        <v>41221.712050000002</v>
      </c>
      <c r="J894" s="6">
        <f t="shared" si="58"/>
        <v>-0.52246015628552722</v>
      </c>
      <c r="K894" s="5">
        <v>189066.89808000001</v>
      </c>
      <c r="L894" s="5">
        <v>206535.14748000001</v>
      </c>
      <c r="M894" s="6">
        <f t="shared" si="59"/>
        <v>9.2391897140072787E-2</v>
      </c>
    </row>
    <row r="895" spans="1:13" x14ac:dyDescent="0.2">
      <c r="A895" s="1" t="s">
        <v>32</v>
      </c>
      <c r="B895" s="1" t="s">
        <v>74</v>
      </c>
      <c r="C895" s="5">
        <v>150.73656</v>
      </c>
      <c r="D895" s="5">
        <v>347.07720999999998</v>
      </c>
      <c r="E895" s="6">
        <f t="shared" si="56"/>
        <v>1.3025416660695983</v>
      </c>
      <c r="F895" s="5">
        <v>3117.4456700000001</v>
      </c>
      <c r="G895" s="5">
        <v>3542.4600399999999</v>
      </c>
      <c r="H895" s="6">
        <f t="shared" si="57"/>
        <v>0.13633417066094355</v>
      </c>
      <c r="I895" s="5">
        <v>4110.2682199999999</v>
      </c>
      <c r="J895" s="6">
        <f t="shared" si="58"/>
        <v>-0.13814382653597235</v>
      </c>
      <c r="K895" s="5">
        <v>17024.912840000001</v>
      </c>
      <c r="L895" s="5">
        <v>17559.02622</v>
      </c>
      <c r="M895" s="6">
        <f t="shared" si="59"/>
        <v>3.1372458996976604E-2</v>
      </c>
    </row>
    <row r="896" spans="1:13" x14ac:dyDescent="0.2">
      <c r="A896" s="1" t="s">
        <v>33</v>
      </c>
      <c r="B896" s="1" t="s">
        <v>74</v>
      </c>
      <c r="C896" s="5">
        <v>9.4186800000000002</v>
      </c>
      <c r="D896" s="5">
        <v>89.628600000000006</v>
      </c>
      <c r="E896" s="6">
        <f t="shared" si="56"/>
        <v>8.5160468345882876</v>
      </c>
      <c r="F896" s="5">
        <v>3793.1480700000002</v>
      </c>
      <c r="G896" s="5">
        <v>2882.9779100000001</v>
      </c>
      <c r="H896" s="6">
        <f t="shared" si="57"/>
        <v>-0.23995112850946521</v>
      </c>
      <c r="I896" s="5">
        <v>3772.2767199999998</v>
      </c>
      <c r="J896" s="6">
        <f t="shared" si="58"/>
        <v>-0.23574591049619498</v>
      </c>
      <c r="K896" s="5">
        <v>22784.709409999999</v>
      </c>
      <c r="L896" s="5">
        <v>21023.675050000002</v>
      </c>
      <c r="M896" s="6">
        <f t="shared" si="59"/>
        <v>-7.7290183004357083E-2</v>
      </c>
    </row>
    <row r="897" spans="1:13" x14ac:dyDescent="0.2">
      <c r="A897" s="2" t="s">
        <v>34</v>
      </c>
      <c r="B897" s="2" t="s">
        <v>74</v>
      </c>
      <c r="C897" s="7">
        <v>235638.02572999999</v>
      </c>
      <c r="D897" s="7">
        <v>338598.75841000001</v>
      </c>
      <c r="E897" s="8">
        <f t="shared" si="56"/>
        <v>0.43694447176354734</v>
      </c>
      <c r="F897" s="7">
        <v>5236277.5742300004</v>
      </c>
      <c r="G897" s="7">
        <v>5296236.2154700002</v>
      </c>
      <c r="H897" s="8">
        <f t="shared" si="57"/>
        <v>1.1450623155480288E-2</v>
      </c>
      <c r="I897" s="7">
        <v>4773770.1809299998</v>
      </c>
      <c r="J897" s="8">
        <f t="shared" si="58"/>
        <v>0.10944515859333137</v>
      </c>
      <c r="K897" s="7">
        <v>29809339.752560001</v>
      </c>
      <c r="L897" s="7">
        <v>29005878.93606</v>
      </c>
      <c r="M897" s="8">
        <f t="shared" si="59"/>
        <v>-2.6953324802539425E-2</v>
      </c>
    </row>
    <row r="898" spans="1:13" x14ac:dyDescent="0.2">
      <c r="A898" s="1" t="s">
        <v>8</v>
      </c>
      <c r="B898" s="1" t="s">
        <v>75</v>
      </c>
      <c r="C898" s="5">
        <v>312.47699999999998</v>
      </c>
      <c r="D898" s="5">
        <v>2289.13996</v>
      </c>
      <c r="E898" s="6">
        <f t="shared" si="56"/>
        <v>6.3257870499268751</v>
      </c>
      <c r="F898" s="5">
        <v>44764.034050000002</v>
      </c>
      <c r="G898" s="5">
        <v>44179.716800000002</v>
      </c>
      <c r="H898" s="6">
        <f t="shared" si="57"/>
        <v>-1.3053275076757798E-2</v>
      </c>
      <c r="I898" s="5">
        <v>37996.993459999998</v>
      </c>
      <c r="J898" s="6">
        <f t="shared" si="58"/>
        <v>0.16271611980323253</v>
      </c>
      <c r="K898" s="5">
        <v>297746.03580000001</v>
      </c>
      <c r="L898" s="5">
        <v>242268.73412000001</v>
      </c>
      <c r="M898" s="6">
        <f t="shared" si="59"/>
        <v>-0.18632423276750143</v>
      </c>
    </row>
    <row r="899" spans="1:13" x14ac:dyDescent="0.2">
      <c r="A899" s="1" t="s">
        <v>10</v>
      </c>
      <c r="B899" s="1" t="s">
        <v>75</v>
      </c>
      <c r="C899" s="5">
        <v>787.50624000000005</v>
      </c>
      <c r="D899" s="5">
        <v>874.80129999999997</v>
      </c>
      <c r="E899" s="6">
        <f t="shared" si="56"/>
        <v>0.11084999148705155</v>
      </c>
      <c r="F899" s="5">
        <v>18287.360359999999</v>
      </c>
      <c r="G899" s="5">
        <v>21609.831549999999</v>
      </c>
      <c r="H899" s="6">
        <f t="shared" si="57"/>
        <v>0.18168128831032671</v>
      </c>
      <c r="I899" s="5">
        <v>22515.958549999999</v>
      </c>
      <c r="J899" s="6">
        <f t="shared" si="58"/>
        <v>-4.0243767458880919E-2</v>
      </c>
      <c r="K899" s="5">
        <v>107625.14519</v>
      </c>
      <c r="L899" s="5">
        <v>119617.56817</v>
      </c>
      <c r="M899" s="6">
        <f t="shared" si="59"/>
        <v>0.11142770547559988</v>
      </c>
    </row>
    <row r="900" spans="1:13" x14ac:dyDescent="0.2">
      <c r="A900" s="1" t="s">
        <v>11</v>
      </c>
      <c r="B900" s="1" t="s">
        <v>75</v>
      </c>
      <c r="C900" s="5">
        <v>345.78133000000003</v>
      </c>
      <c r="D900" s="5">
        <v>1062.0468499999999</v>
      </c>
      <c r="E900" s="6">
        <f t="shared" si="56"/>
        <v>2.0714406992419163</v>
      </c>
      <c r="F900" s="5">
        <v>16694.443660000001</v>
      </c>
      <c r="G900" s="5">
        <v>15974.96579</v>
      </c>
      <c r="H900" s="6">
        <f t="shared" si="57"/>
        <v>-4.3096846151505774E-2</v>
      </c>
      <c r="I900" s="5">
        <v>15280.730530000001</v>
      </c>
      <c r="J900" s="6">
        <f t="shared" si="58"/>
        <v>4.5432072677221713E-2</v>
      </c>
      <c r="K900" s="5">
        <v>94110.337759999995</v>
      </c>
      <c r="L900" s="5">
        <v>92948.450379999995</v>
      </c>
      <c r="M900" s="6">
        <f t="shared" si="59"/>
        <v>-1.234601221985876E-2</v>
      </c>
    </row>
    <row r="901" spans="1:13" x14ac:dyDescent="0.2">
      <c r="A901" s="1" t="s">
        <v>12</v>
      </c>
      <c r="B901" s="1" t="s">
        <v>75</v>
      </c>
      <c r="C901" s="5">
        <v>231.9716</v>
      </c>
      <c r="D901" s="5">
        <v>524.33986000000004</v>
      </c>
      <c r="E901" s="6">
        <f t="shared" si="56"/>
        <v>1.2603623029715707</v>
      </c>
      <c r="F901" s="5">
        <v>9218.3254199999992</v>
      </c>
      <c r="G901" s="5">
        <v>11009.52152</v>
      </c>
      <c r="H901" s="6">
        <f t="shared" si="57"/>
        <v>0.19430818705031139</v>
      </c>
      <c r="I901" s="5">
        <v>9388.1211600000006</v>
      </c>
      <c r="J901" s="6">
        <f t="shared" si="58"/>
        <v>0.17270765176192082</v>
      </c>
      <c r="K901" s="5">
        <v>49091.11722</v>
      </c>
      <c r="L901" s="5">
        <v>54201.189149999998</v>
      </c>
      <c r="M901" s="6">
        <f t="shared" si="59"/>
        <v>0.10409361651109705</v>
      </c>
    </row>
    <row r="902" spans="1:13" x14ac:dyDescent="0.2">
      <c r="A902" s="1" t="s">
        <v>13</v>
      </c>
      <c r="B902" s="1" t="s">
        <v>75</v>
      </c>
      <c r="C902" s="5">
        <v>0</v>
      </c>
      <c r="D902" s="5">
        <v>117.94110000000001</v>
      </c>
      <c r="E902" s="6" t="str">
        <f t="shared" si="56"/>
        <v/>
      </c>
      <c r="F902" s="5">
        <v>823.35882000000004</v>
      </c>
      <c r="G902" s="5">
        <v>1032.04009</v>
      </c>
      <c r="H902" s="6">
        <f t="shared" si="57"/>
        <v>0.25345118668917621</v>
      </c>
      <c r="I902" s="5">
        <v>657.31786</v>
      </c>
      <c r="J902" s="6">
        <f t="shared" si="58"/>
        <v>0.57007766379571678</v>
      </c>
      <c r="K902" s="5">
        <v>4792.4661299999998</v>
      </c>
      <c r="L902" s="5">
        <v>4383.8837599999997</v>
      </c>
      <c r="M902" s="6">
        <f t="shared" si="59"/>
        <v>-8.5255139820883841E-2</v>
      </c>
    </row>
    <row r="903" spans="1:13" x14ac:dyDescent="0.2">
      <c r="A903" s="1" t="s">
        <v>14</v>
      </c>
      <c r="B903" s="1" t="s">
        <v>75</v>
      </c>
      <c r="C903" s="5">
        <v>315.35883000000001</v>
      </c>
      <c r="D903" s="5">
        <v>693.18629999999996</v>
      </c>
      <c r="E903" s="6">
        <f t="shared" si="56"/>
        <v>1.1980874929045111</v>
      </c>
      <c r="F903" s="5">
        <v>19426.60831</v>
      </c>
      <c r="G903" s="5">
        <v>28145.954900000001</v>
      </c>
      <c r="H903" s="6">
        <f t="shared" si="57"/>
        <v>0.4488352496154282</v>
      </c>
      <c r="I903" s="5">
        <v>23485.247619999998</v>
      </c>
      <c r="J903" s="6">
        <f t="shared" si="58"/>
        <v>0.19845255010345086</v>
      </c>
      <c r="K903" s="5">
        <v>120569.34603</v>
      </c>
      <c r="L903" s="5">
        <v>144968.26449999999</v>
      </c>
      <c r="M903" s="6">
        <f t="shared" si="59"/>
        <v>0.20236419349847901</v>
      </c>
    </row>
    <row r="904" spans="1:13" x14ac:dyDescent="0.2">
      <c r="A904" s="1" t="s">
        <v>15</v>
      </c>
      <c r="B904" s="1" t="s">
        <v>75</v>
      </c>
      <c r="C904" s="5">
        <v>0</v>
      </c>
      <c r="D904" s="5">
        <v>152.38822999999999</v>
      </c>
      <c r="E904" s="6" t="str">
        <f t="shared" si="56"/>
        <v/>
      </c>
      <c r="F904" s="5">
        <v>1227.6338499999999</v>
      </c>
      <c r="G904" s="5">
        <v>3409.4027900000001</v>
      </c>
      <c r="H904" s="6">
        <f t="shared" si="57"/>
        <v>1.7772147126767481</v>
      </c>
      <c r="I904" s="5">
        <v>2739.2501400000001</v>
      </c>
      <c r="J904" s="6">
        <f t="shared" si="58"/>
        <v>0.24464821237537659</v>
      </c>
      <c r="K904" s="5">
        <v>16326.23157</v>
      </c>
      <c r="L904" s="5">
        <v>16809.339220000002</v>
      </c>
      <c r="M904" s="6">
        <f t="shared" si="59"/>
        <v>2.9590885559146907E-2</v>
      </c>
    </row>
    <row r="905" spans="1:13" x14ac:dyDescent="0.2">
      <c r="A905" s="1" t="s">
        <v>16</v>
      </c>
      <c r="B905" s="1" t="s">
        <v>75</v>
      </c>
      <c r="C905" s="5">
        <v>18.406749999999999</v>
      </c>
      <c r="D905" s="5">
        <v>0.22813</v>
      </c>
      <c r="E905" s="6">
        <f t="shared" si="56"/>
        <v>-0.98760617708177711</v>
      </c>
      <c r="F905" s="5">
        <v>6404.9814299999998</v>
      </c>
      <c r="G905" s="5">
        <v>4578.1958000000004</v>
      </c>
      <c r="H905" s="6">
        <f t="shared" si="57"/>
        <v>-0.28521325939269737</v>
      </c>
      <c r="I905" s="5">
        <v>3519.5178599999999</v>
      </c>
      <c r="J905" s="6">
        <f t="shared" si="58"/>
        <v>0.30080197973480383</v>
      </c>
      <c r="K905" s="5">
        <v>23312.14644</v>
      </c>
      <c r="L905" s="5">
        <v>26096.883330000001</v>
      </c>
      <c r="M905" s="6">
        <f t="shared" si="59"/>
        <v>0.11945433240852621</v>
      </c>
    </row>
    <row r="906" spans="1:13" x14ac:dyDescent="0.2">
      <c r="A906" s="1" t="s">
        <v>17</v>
      </c>
      <c r="B906" s="1" t="s">
        <v>75</v>
      </c>
      <c r="C906" s="5">
        <v>156.76885999999999</v>
      </c>
      <c r="D906" s="5">
        <v>1.02</v>
      </c>
      <c r="E906" s="6">
        <f t="shared" si="56"/>
        <v>-0.99349360580921486</v>
      </c>
      <c r="F906" s="5">
        <v>2575.0577499999999</v>
      </c>
      <c r="G906" s="5">
        <v>347.19866000000002</v>
      </c>
      <c r="H906" s="6">
        <f t="shared" si="57"/>
        <v>-0.86516859282087943</v>
      </c>
      <c r="I906" s="5">
        <v>98.993020000000001</v>
      </c>
      <c r="J906" s="6">
        <f t="shared" si="58"/>
        <v>2.5073044543948657</v>
      </c>
      <c r="K906" s="5">
        <v>10359.6952</v>
      </c>
      <c r="L906" s="5">
        <v>1394.30529</v>
      </c>
      <c r="M906" s="6">
        <f t="shared" si="59"/>
        <v>-0.86541058756246036</v>
      </c>
    </row>
    <row r="907" spans="1:13" x14ac:dyDescent="0.2">
      <c r="A907" s="1" t="s">
        <v>18</v>
      </c>
      <c r="B907" s="1" t="s">
        <v>75</v>
      </c>
      <c r="C907" s="5">
        <v>2222.51719</v>
      </c>
      <c r="D907" s="5">
        <v>4802.92202</v>
      </c>
      <c r="E907" s="6">
        <f t="shared" si="56"/>
        <v>1.1610280638594297</v>
      </c>
      <c r="F907" s="5">
        <v>100619.761</v>
      </c>
      <c r="G907" s="5">
        <v>103409.36509000001</v>
      </c>
      <c r="H907" s="6">
        <f t="shared" si="57"/>
        <v>2.7724217015383301E-2</v>
      </c>
      <c r="I907" s="5">
        <v>91840.654049999997</v>
      </c>
      <c r="J907" s="6">
        <f t="shared" si="58"/>
        <v>0.12596503323791408</v>
      </c>
      <c r="K907" s="5">
        <v>552115.17570999998</v>
      </c>
      <c r="L907" s="5">
        <v>572409.79663999996</v>
      </c>
      <c r="M907" s="6">
        <f t="shared" si="59"/>
        <v>3.6757948020359699E-2</v>
      </c>
    </row>
    <row r="908" spans="1:13" x14ac:dyDescent="0.2">
      <c r="A908" s="1" t="s">
        <v>19</v>
      </c>
      <c r="B908" s="1" t="s">
        <v>75</v>
      </c>
      <c r="C908" s="5">
        <v>804.16252999999995</v>
      </c>
      <c r="D908" s="5">
        <v>2319.7255500000001</v>
      </c>
      <c r="E908" s="6">
        <f t="shared" si="56"/>
        <v>1.8846476470372231</v>
      </c>
      <c r="F908" s="5">
        <v>13454.295179999999</v>
      </c>
      <c r="G908" s="5">
        <v>35985.034950000001</v>
      </c>
      <c r="H908" s="6">
        <f t="shared" si="57"/>
        <v>1.6746131602265026</v>
      </c>
      <c r="I908" s="5">
        <v>25723.338510000001</v>
      </c>
      <c r="J908" s="6">
        <f t="shared" si="58"/>
        <v>0.39892552967068196</v>
      </c>
      <c r="K908" s="5">
        <v>123627.28203</v>
      </c>
      <c r="L908" s="5">
        <v>167277.55861000001</v>
      </c>
      <c r="M908" s="6">
        <f t="shared" si="59"/>
        <v>0.35307964280414761</v>
      </c>
    </row>
    <row r="909" spans="1:13" x14ac:dyDescent="0.2">
      <c r="A909" s="1" t="s">
        <v>20</v>
      </c>
      <c r="B909" s="1" t="s">
        <v>75</v>
      </c>
      <c r="C909" s="5">
        <v>965.40454</v>
      </c>
      <c r="D909" s="5">
        <v>2970.8272200000001</v>
      </c>
      <c r="E909" s="6">
        <f t="shared" si="56"/>
        <v>2.0772873929099194</v>
      </c>
      <c r="F909" s="5">
        <v>27949.672419999999</v>
      </c>
      <c r="G909" s="5">
        <v>30463.33466</v>
      </c>
      <c r="H909" s="6">
        <f t="shared" si="57"/>
        <v>8.9935302361586755E-2</v>
      </c>
      <c r="I909" s="5">
        <v>26176.848580000002</v>
      </c>
      <c r="J909" s="6">
        <f t="shared" si="58"/>
        <v>0.16375103622194698</v>
      </c>
      <c r="K909" s="5">
        <v>154814.81232999999</v>
      </c>
      <c r="L909" s="5">
        <v>159083.15445999999</v>
      </c>
      <c r="M909" s="6">
        <f t="shared" si="59"/>
        <v>2.7570631425768877E-2</v>
      </c>
    </row>
    <row r="910" spans="1:13" x14ac:dyDescent="0.2">
      <c r="A910" s="1" t="s">
        <v>21</v>
      </c>
      <c r="B910" s="1" t="s">
        <v>75</v>
      </c>
      <c r="C910" s="5">
        <v>7454.1328700000004</v>
      </c>
      <c r="D910" s="5">
        <v>8239.4024800000007</v>
      </c>
      <c r="E910" s="6">
        <f t="shared" si="56"/>
        <v>0.10534687584660674</v>
      </c>
      <c r="F910" s="5">
        <v>122435.56238</v>
      </c>
      <c r="G910" s="5">
        <v>112207.70297</v>
      </c>
      <c r="H910" s="6">
        <f t="shared" si="57"/>
        <v>-8.3536671953660546E-2</v>
      </c>
      <c r="I910" s="5">
        <v>101195.04303</v>
      </c>
      <c r="J910" s="6">
        <f t="shared" si="58"/>
        <v>0.10882608090531876</v>
      </c>
      <c r="K910" s="5">
        <v>572766.90188999998</v>
      </c>
      <c r="L910" s="5">
        <v>610488.80689999997</v>
      </c>
      <c r="M910" s="6">
        <f t="shared" si="59"/>
        <v>6.585908662935358E-2</v>
      </c>
    </row>
    <row r="911" spans="1:13" x14ac:dyDescent="0.2">
      <c r="A911" s="1" t="s">
        <v>22</v>
      </c>
      <c r="B911" s="1" t="s">
        <v>75</v>
      </c>
      <c r="C911" s="5">
        <v>307.86917999999997</v>
      </c>
      <c r="D911" s="5">
        <v>3967.7999599999998</v>
      </c>
      <c r="E911" s="6">
        <f t="shared" si="56"/>
        <v>11.887941430187979</v>
      </c>
      <c r="F911" s="5">
        <v>31293.11318</v>
      </c>
      <c r="G911" s="5">
        <v>36904.15365</v>
      </c>
      <c r="H911" s="6">
        <f t="shared" si="57"/>
        <v>0.17930592069011908</v>
      </c>
      <c r="I911" s="5">
        <v>30587.987109999998</v>
      </c>
      <c r="J911" s="6">
        <f t="shared" si="58"/>
        <v>0.20649173537591436</v>
      </c>
      <c r="K911" s="5">
        <v>202433.86515</v>
      </c>
      <c r="L911" s="5">
        <v>201511.01910999999</v>
      </c>
      <c r="M911" s="6">
        <f t="shared" si="59"/>
        <v>-4.5587532467267211E-3</v>
      </c>
    </row>
    <row r="912" spans="1:13" x14ac:dyDescent="0.2">
      <c r="A912" s="1" t="s">
        <v>23</v>
      </c>
      <c r="B912" s="1" t="s">
        <v>75</v>
      </c>
      <c r="C912" s="5">
        <v>705.55100000000004</v>
      </c>
      <c r="D912" s="5">
        <v>973.07249999999999</v>
      </c>
      <c r="E912" s="6">
        <f t="shared" si="56"/>
        <v>0.37916677887211536</v>
      </c>
      <c r="F912" s="5">
        <v>25378.334920000001</v>
      </c>
      <c r="G912" s="5">
        <v>20034.39806</v>
      </c>
      <c r="H912" s="6">
        <f t="shared" si="57"/>
        <v>-0.21057082258728432</v>
      </c>
      <c r="I912" s="5">
        <v>18669.099770000001</v>
      </c>
      <c r="J912" s="6">
        <f t="shared" si="58"/>
        <v>7.3131447515961234E-2</v>
      </c>
      <c r="K912" s="5">
        <v>114026.27144</v>
      </c>
      <c r="L912" s="5">
        <v>103340.26294</v>
      </c>
      <c r="M912" s="6">
        <f t="shared" si="59"/>
        <v>-9.3715319856116808E-2</v>
      </c>
    </row>
    <row r="913" spans="1:13" x14ac:dyDescent="0.2">
      <c r="A913" s="1" t="s">
        <v>24</v>
      </c>
      <c r="B913" s="1" t="s">
        <v>75</v>
      </c>
      <c r="C913" s="5">
        <v>716.83155999999997</v>
      </c>
      <c r="D913" s="5">
        <v>1392.5628899999999</v>
      </c>
      <c r="E913" s="6">
        <f t="shared" si="56"/>
        <v>0.9426640339328809</v>
      </c>
      <c r="F913" s="5">
        <v>37487.299420000003</v>
      </c>
      <c r="G913" s="5">
        <v>29925.453099999999</v>
      </c>
      <c r="H913" s="6">
        <f t="shared" si="57"/>
        <v>-0.20171755333129315</v>
      </c>
      <c r="I913" s="5">
        <v>32025.232100000001</v>
      </c>
      <c r="J913" s="6">
        <f t="shared" si="58"/>
        <v>-6.5566394443086762E-2</v>
      </c>
      <c r="K913" s="5">
        <v>200793.12226</v>
      </c>
      <c r="L913" s="5">
        <v>179150.78727999999</v>
      </c>
      <c r="M913" s="6">
        <f t="shared" si="59"/>
        <v>-0.10778424448211976</v>
      </c>
    </row>
    <row r="914" spans="1:13" x14ac:dyDescent="0.2">
      <c r="A914" s="1" t="s">
        <v>25</v>
      </c>
      <c r="B914" s="1" t="s">
        <v>75</v>
      </c>
      <c r="C914" s="5">
        <v>785.13136999999995</v>
      </c>
      <c r="D914" s="5">
        <v>1508.3820499999999</v>
      </c>
      <c r="E914" s="6">
        <f t="shared" si="56"/>
        <v>0.92118428537634411</v>
      </c>
      <c r="F914" s="5">
        <v>19667.98791</v>
      </c>
      <c r="G914" s="5">
        <v>20754.798729999999</v>
      </c>
      <c r="H914" s="6">
        <f t="shared" si="57"/>
        <v>5.5257854792935879E-2</v>
      </c>
      <c r="I914" s="5">
        <v>20473.31552</v>
      </c>
      <c r="J914" s="6">
        <f t="shared" si="58"/>
        <v>1.3748784837757322E-2</v>
      </c>
      <c r="K914" s="5">
        <v>122207.39624</v>
      </c>
      <c r="L914" s="5">
        <v>134875.15940999999</v>
      </c>
      <c r="M914" s="6">
        <f t="shared" si="59"/>
        <v>0.10365790909350614</v>
      </c>
    </row>
    <row r="915" spans="1:13" x14ac:dyDescent="0.2">
      <c r="A915" s="1" t="s">
        <v>26</v>
      </c>
      <c r="B915" s="1" t="s">
        <v>75</v>
      </c>
      <c r="C915" s="5">
        <v>1469.19659</v>
      </c>
      <c r="D915" s="5">
        <v>2312.5818199999999</v>
      </c>
      <c r="E915" s="6">
        <f t="shared" si="56"/>
        <v>0.57404518615170486</v>
      </c>
      <c r="F915" s="5">
        <v>43730.588949999998</v>
      </c>
      <c r="G915" s="5">
        <v>45056.974979999999</v>
      </c>
      <c r="H915" s="6">
        <f t="shared" si="57"/>
        <v>3.0330852198595881E-2</v>
      </c>
      <c r="I915" s="5">
        <v>48106.423900000002</v>
      </c>
      <c r="J915" s="6">
        <f t="shared" si="58"/>
        <v>-6.3389640567317329E-2</v>
      </c>
      <c r="K915" s="5">
        <v>235940.29211000001</v>
      </c>
      <c r="L915" s="5">
        <v>264022.04635000002</v>
      </c>
      <c r="M915" s="6">
        <f t="shared" si="59"/>
        <v>0.11902059622316541</v>
      </c>
    </row>
    <row r="916" spans="1:13" x14ac:dyDescent="0.2">
      <c r="A916" s="1" t="s">
        <v>27</v>
      </c>
      <c r="B916" s="1" t="s">
        <v>75</v>
      </c>
      <c r="C916" s="5">
        <v>0</v>
      </c>
      <c r="D916" s="5">
        <v>36.836869999999998</v>
      </c>
      <c r="E916" s="6" t="str">
        <f t="shared" si="56"/>
        <v/>
      </c>
      <c r="F916" s="5">
        <v>1013.68177</v>
      </c>
      <c r="G916" s="5">
        <v>414.65667999999999</v>
      </c>
      <c r="H916" s="6">
        <f t="shared" si="57"/>
        <v>-0.59093998504086742</v>
      </c>
      <c r="I916" s="5">
        <v>103.00572</v>
      </c>
      <c r="J916" s="6">
        <f t="shared" si="58"/>
        <v>3.0255694538128566</v>
      </c>
      <c r="K916" s="5">
        <v>1467.48498</v>
      </c>
      <c r="L916" s="5">
        <v>937.66705999999999</v>
      </c>
      <c r="M916" s="6">
        <f t="shared" si="59"/>
        <v>-0.36103805300957836</v>
      </c>
    </row>
    <row r="917" spans="1:13" x14ac:dyDescent="0.2">
      <c r="A917" s="1" t="s">
        <v>28</v>
      </c>
      <c r="B917" s="1" t="s">
        <v>75</v>
      </c>
      <c r="C917" s="5">
        <v>2554.3509600000002</v>
      </c>
      <c r="D917" s="5">
        <v>2429.5379400000002</v>
      </c>
      <c r="E917" s="6">
        <f t="shared" si="56"/>
        <v>-4.8862909582323089E-2</v>
      </c>
      <c r="F917" s="5">
        <v>52751.025690000002</v>
      </c>
      <c r="G917" s="5">
        <v>48474.698199999999</v>
      </c>
      <c r="H917" s="6">
        <f t="shared" si="57"/>
        <v>-8.1066243434403273E-2</v>
      </c>
      <c r="I917" s="5">
        <v>47249.30328</v>
      </c>
      <c r="J917" s="6">
        <f t="shared" si="58"/>
        <v>2.5934666438112153E-2</v>
      </c>
      <c r="K917" s="5">
        <v>316510.46340000001</v>
      </c>
      <c r="L917" s="5">
        <v>286985.00601999997</v>
      </c>
      <c r="M917" s="6">
        <f t="shared" si="59"/>
        <v>-9.3284301134418768E-2</v>
      </c>
    </row>
    <row r="918" spans="1:13" x14ac:dyDescent="0.2">
      <c r="A918" s="1" t="s">
        <v>29</v>
      </c>
      <c r="B918" s="1" t="s">
        <v>75</v>
      </c>
      <c r="C918" s="5">
        <v>1047.1970799999999</v>
      </c>
      <c r="D918" s="5">
        <v>1367.4450099999999</v>
      </c>
      <c r="E918" s="6">
        <f t="shared" si="56"/>
        <v>0.30581438405080363</v>
      </c>
      <c r="F918" s="5">
        <v>23659.96833</v>
      </c>
      <c r="G918" s="5">
        <v>24215.593819999998</v>
      </c>
      <c r="H918" s="6">
        <f t="shared" si="57"/>
        <v>2.3483779954831308E-2</v>
      </c>
      <c r="I918" s="5">
        <v>24536.4136</v>
      </c>
      <c r="J918" s="6">
        <f t="shared" si="58"/>
        <v>-1.3075251551840528E-2</v>
      </c>
      <c r="K918" s="5">
        <v>144318.95365000001</v>
      </c>
      <c r="L918" s="5">
        <v>147752.87338999999</v>
      </c>
      <c r="M918" s="6">
        <f t="shared" si="59"/>
        <v>2.379396228389985E-2</v>
      </c>
    </row>
    <row r="919" spans="1:13" x14ac:dyDescent="0.2">
      <c r="A919" s="1" t="s">
        <v>30</v>
      </c>
      <c r="B919" s="1" t="s">
        <v>75</v>
      </c>
      <c r="C919" s="5">
        <v>6.3972699999999998</v>
      </c>
      <c r="D919" s="5">
        <v>38.797499999999999</v>
      </c>
      <c r="E919" s="6">
        <f t="shared" si="56"/>
        <v>5.0646963470355324</v>
      </c>
      <c r="F919" s="5">
        <v>345.20233000000002</v>
      </c>
      <c r="G919" s="5">
        <v>441.98246999999998</v>
      </c>
      <c r="H919" s="6">
        <f t="shared" si="57"/>
        <v>0.28035772527954816</v>
      </c>
      <c r="I919" s="5">
        <v>461.42034999999998</v>
      </c>
      <c r="J919" s="6">
        <f t="shared" si="58"/>
        <v>-4.2126187108999402E-2</v>
      </c>
      <c r="K919" s="5">
        <v>3210.8077199999998</v>
      </c>
      <c r="L919" s="5">
        <v>4444.8593199999996</v>
      </c>
      <c r="M919" s="6">
        <f t="shared" si="59"/>
        <v>0.38434304001237418</v>
      </c>
    </row>
    <row r="920" spans="1:13" x14ac:dyDescent="0.2">
      <c r="A920" s="1" t="s">
        <v>31</v>
      </c>
      <c r="B920" s="1" t="s">
        <v>75</v>
      </c>
      <c r="C920" s="5">
        <v>992.64765</v>
      </c>
      <c r="D920" s="5">
        <v>1482.3684699999999</v>
      </c>
      <c r="E920" s="6">
        <f t="shared" si="56"/>
        <v>0.49334808781343509</v>
      </c>
      <c r="F920" s="5">
        <v>14460.164489999999</v>
      </c>
      <c r="G920" s="5">
        <v>16191.91438</v>
      </c>
      <c r="H920" s="6">
        <f t="shared" si="57"/>
        <v>0.11976004084860881</v>
      </c>
      <c r="I920" s="5">
        <v>13556.659369999999</v>
      </c>
      <c r="J920" s="6">
        <f t="shared" si="58"/>
        <v>0.19438822928837829</v>
      </c>
      <c r="K920" s="5">
        <v>76021.375079999998</v>
      </c>
      <c r="L920" s="5">
        <v>77463.642949999994</v>
      </c>
      <c r="M920" s="6">
        <f t="shared" si="59"/>
        <v>1.8971872956550007E-2</v>
      </c>
    </row>
    <row r="921" spans="1:13" x14ac:dyDescent="0.2">
      <c r="A921" s="1" t="s">
        <v>36</v>
      </c>
      <c r="B921" s="1" t="s">
        <v>75</v>
      </c>
      <c r="C921" s="5">
        <v>1418.5277599999999</v>
      </c>
      <c r="D921" s="5">
        <v>383.46035000000001</v>
      </c>
      <c r="E921" s="6">
        <f t="shared" si="56"/>
        <v>-0.72967723240044302</v>
      </c>
      <c r="F921" s="5">
        <v>36816.779369999997</v>
      </c>
      <c r="G921" s="5">
        <v>52067.89544</v>
      </c>
      <c r="H921" s="6">
        <f t="shared" si="57"/>
        <v>0.41424362290709538</v>
      </c>
      <c r="I921" s="5">
        <v>35865.122100000001</v>
      </c>
      <c r="J921" s="6">
        <f t="shared" si="58"/>
        <v>0.45176964112440587</v>
      </c>
      <c r="K921" s="5">
        <v>253020.87966999999</v>
      </c>
      <c r="L921" s="5">
        <v>345823.62699000002</v>
      </c>
      <c r="M921" s="6">
        <f t="shared" si="59"/>
        <v>0.36677900828199284</v>
      </c>
    </row>
    <row r="922" spans="1:13" x14ac:dyDescent="0.2">
      <c r="A922" s="1" t="s">
        <v>32</v>
      </c>
      <c r="B922" s="1" t="s">
        <v>75</v>
      </c>
      <c r="C922" s="5">
        <v>328.12281000000002</v>
      </c>
      <c r="D922" s="5">
        <v>709.31719999999996</v>
      </c>
      <c r="E922" s="6">
        <f t="shared" si="56"/>
        <v>1.1617430376144831</v>
      </c>
      <c r="F922" s="5">
        <v>11403.790590000001</v>
      </c>
      <c r="G922" s="5">
        <v>12195.920829999999</v>
      </c>
      <c r="H922" s="6">
        <f t="shared" si="57"/>
        <v>6.9462012104520632E-2</v>
      </c>
      <c r="I922" s="5">
        <v>6121.3972100000001</v>
      </c>
      <c r="J922" s="6">
        <f t="shared" si="58"/>
        <v>0.99234266485379719</v>
      </c>
      <c r="K922" s="5">
        <v>45892.635470000001</v>
      </c>
      <c r="L922" s="5">
        <v>44132.504029999996</v>
      </c>
      <c r="M922" s="6">
        <f t="shared" si="59"/>
        <v>-3.8353243869609588E-2</v>
      </c>
    </row>
    <row r="923" spans="1:13" x14ac:dyDescent="0.2">
      <c r="A923" s="1" t="s">
        <v>33</v>
      </c>
      <c r="B923" s="1" t="s">
        <v>75</v>
      </c>
      <c r="C923" s="5">
        <v>90.114429999999999</v>
      </c>
      <c r="D923" s="5">
        <v>171.78128000000001</v>
      </c>
      <c r="E923" s="6">
        <f t="shared" si="56"/>
        <v>0.90625718877653672</v>
      </c>
      <c r="F923" s="5">
        <v>3536.1040699999999</v>
      </c>
      <c r="G923" s="5">
        <v>3150.3780400000001</v>
      </c>
      <c r="H923" s="6">
        <f t="shared" si="57"/>
        <v>-0.10908220526439427</v>
      </c>
      <c r="I923" s="5">
        <v>1633.74612</v>
      </c>
      <c r="J923" s="6">
        <f t="shared" si="58"/>
        <v>0.92831554513500536</v>
      </c>
      <c r="K923" s="5">
        <v>23208.230869999999</v>
      </c>
      <c r="L923" s="5">
        <v>14048.75683</v>
      </c>
      <c r="M923" s="6">
        <f t="shared" si="59"/>
        <v>-0.39466489674747018</v>
      </c>
    </row>
    <row r="924" spans="1:13" x14ac:dyDescent="0.2">
      <c r="A924" s="2" t="s">
        <v>34</v>
      </c>
      <c r="B924" s="2" t="s">
        <v>75</v>
      </c>
      <c r="C924" s="7">
        <v>24063.162759999999</v>
      </c>
      <c r="D924" s="7">
        <v>41461.134910000001</v>
      </c>
      <c r="E924" s="8">
        <f t="shared" si="56"/>
        <v>0.72301269469533369</v>
      </c>
      <c r="F924" s="7">
        <v>691958.49760999996</v>
      </c>
      <c r="G924" s="7">
        <v>727013.42879999999</v>
      </c>
      <c r="H924" s="8">
        <f t="shared" si="57"/>
        <v>5.0660453352445955E-2</v>
      </c>
      <c r="I924" s="7">
        <v>645019.39301999996</v>
      </c>
      <c r="J924" s="8">
        <f t="shared" si="58"/>
        <v>0.12711871405307917</v>
      </c>
      <c r="K924" s="7">
        <v>3899834.6991900001</v>
      </c>
      <c r="L924" s="7">
        <v>4045300.0759899998</v>
      </c>
      <c r="M924" s="8">
        <f t="shared" si="59"/>
        <v>3.7300395534767938E-2</v>
      </c>
    </row>
    <row r="925" spans="1:13" x14ac:dyDescent="0.2">
      <c r="A925" s="1" t="s">
        <v>8</v>
      </c>
      <c r="B925" s="1" t="s">
        <v>76</v>
      </c>
      <c r="C925" s="5">
        <v>42.220880000000001</v>
      </c>
      <c r="D925" s="5">
        <v>852.37968000000001</v>
      </c>
      <c r="E925" s="6">
        <f t="shared" si="56"/>
        <v>19.188581573856347</v>
      </c>
      <c r="F925" s="5">
        <v>7938.4445999999998</v>
      </c>
      <c r="G925" s="5">
        <v>19090.698339999999</v>
      </c>
      <c r="H925" s="6">
        <f t="shared" si="57"/>
        <v>1.4048411624614725</v>
      </c>
      <c r="I925" s="5">
        <v>10513.00887</v>
      </c>
      <c r="J925" s="6">
        <f t="shared" si="58"/>
        <v>0.81591194072682249</v>
      </c>
      <c r="K925" s="5">
        <v>70073.793579999998</v>
      </c>
      <c r="L925" s="5">
        <v>84523.797609999994</v>
      </c>
      <c r="M925" s="6">
        <f t="shared" si="59"/>
        <v>0.20621124234558663</v>
      </c>
    </row>
    <row r="926" spans="1:13" x14ac:dyDescent="0.2">
      <c r="A926" s="1" t="s">
        <v>10</v>
      </c>
      <c r="B926" s="1" t="s">
        <v>76</v>
      </c>
      <c r="C926" s="5">
        <v>0</v>
      </c>
      <c r="D926" s="5">
        <v>6.4279799999999998</v>
      </c>
      <c r="E926" s="6" t="str">
        <f t="shared" si="56"/>
        <v/>
      </c>
      <c r="F926" s="5">
        <v>87.990539999999996</v>
      </c>
      <c r="G926" s="5">
        <v>52.507980000000003</v>
      </c>
      <c r="H926" s="6">
        <f t="shared" si="57"/>
        <v>-0.40325425892374334</v>
      </c>
      <c r="I926" s="5">
        <v>32.854259999999996</v>
      </c>
      <c r="J926" s="6">
        <f t="shared" si="58"/>
        <v>0.59820918200562145</v>
      </c>
      <c r="K926" s="5">
        <v>343.94965000000002</v>
      </c>
      <c r="L926" s="5">
        <v>331.08821</v>
      </c>
      <c r="M926" s="6">
        <f t="shared" si="59"/>
        <v>-3.7393380106652274E-2</v>
      </c>
    </row>
    <row r="927" spans="1:13" x14ac:dyDescent="0.2">
      <c r="A927" s="1" t="s">
        <v>11</v>
      </c>
      <c r="B927" s="1" t="s">
        <v>76</v>
      </c>
      <c r="C927" s="5">
        <v>0</v>
      </c>
      <c r="D927" s="5">
        <v>0</v>
      </c>
      <c r="E927" s="6" t="str">
        <f t="shared" si="56"/>
        <v/>
      </c>
      <c r="F927" s="5">
        <v>71.312899999999999</v>
      </c>
      <c r="G927" s="5">
        <v>3.2433700000000001</v>
      </c>
      <c r="H927" s="6">
        <f t="shared" si="57"/>
        <v>-0.95451916834121175</v>
      </c>
      <c r="I927" s="5">
        <v>14.768000000000001</v>
      </c>
      <c r="J927" s="6">
        <f t="shared" si="58"/>
        <v>-0.78037852112676054</v>
      </c>
      <c r="K927" s="5">
        <v>200.97614999999999</v>
      </c>
      <c r="L927" s="5">
        <v>27.86966</v>
      </c>
      <c r="M927" s="6">
        <f t="shared" si="59"/>
        <v>-0.86132852082199807</v>
      </c>
    </row>
    <row r="928" spans="1:13" x14ac:dyDescent="0.2">
      <c r="A928" s="1" t="s">
        <v>12</v>
      </c>
      <c r="B928" s="1" t="s">
        <v>76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0.55081999999999998</v>
      </c>
      <c r="L928" s="5">
        <v>2.5579100000000001</v>
      </c>
      <c r="M928" s="6">
        <f t="shared" si="59"/>
        <v>3.6438219382012278</v>
      </c>
    </row>
    <row r="929" spans="1:13" x14ac:dyDescent="0.2">
      <c r="A929" s="1" t="s">
        <v>13</v>
      </c>
      <c r="B929" s="1" t="s">
        <v>76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4.0768000000000004</v>
      </c>
      <c r="L929" s="5">
        <v>0</v>
      </c>
      <c r="M929" s="6">
        <f t="shared" si="59"/>
        <v>-1</v>
      </c>
    </row>
    <row r="930" spans="1:13" x14ac:dyDescent="0.2">
      <c r="A930" s="1" t="s">
        <v>14</v>
      </c>
      <c r="B930" s="1" t="s">
        <v>76</v>
      </c>
      <c r="C930" s="5">
        <v>0</v>
      </c>
      <c r="D930" s="5">
        <v>0</v>
      </c>
      <c r="E930" s="6" t="str">
        <f t="shared" si="56"/>
        <v/>
      </c>
      <c r="F930" s="5">
        <v>283.83177999999998</v>
      </c>
      <c r="G930" s="5">
        <v>45.189399999999999</v>
      </c>
      <c r="H930" s="6">
        <f t="shared" si="57"/>
        <v>-0.84078808933939675</v>
      </c>
      <c r="I930" s="5">
        <v>6.0893100000000002</v>
      </c>
      <c r="J930" s="6">
        <f t="shared" si="58"/>
        <v>6.4211035404668175</v>
      </c>
      <c r="K930" s="5">
        <v>328.16786000000002</v>
      </c>
      <c r="L930" s="5">
        <v>886.84779000000003</v>
      </c>
      <c r="M930" s="6">
        <f t="shared" si="59"/>
        <v>1.7024212243088033</v>
      </c>
    </row>
    <row r="931" spans="1:13" x14ac:dyDescent="0.2">
      <c r="A931" s="1" t="s">
        <v>16</v>
      </c>
      <c r="B931" s="1" t="s">
        <v>76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1.2</v>
      </c>
      <c r="M931" s="6" t="str">
        <f t="shared" si="59"/>
        <v/>
      </c>
    </row>
    <row r="932" spans="1:13" x14ac:dyDescent="0.2">
      <c r="A932" s="1" t="s">
        <v>17</v>
      </c>
      <c r="B932" s="1" t="s">
        <v>76</v>
      </c>
      <c r="C932" s="5">
        <v>0</v>
      </c>
      <c r="D932" s="5">
        <v>0</v>
      </c>
      <c r="E932" s="6" t="str">
        <f t="shared" ref="E932:E995" si="60">IF(C932=0,"",(D932/C932-1))</f>
        <v/>
      </c>
      <c r="F932" s="5">
        <v>0</v>
      </c>
      <c r="G932" s="5">
        <v>0</v>
      </c>
      <c r="H932" s="6" t="str">
        <f t="shared" ref="H932:H995" si="61">IF(F932=0,"",(G932/F932-1))</f>
        <v/>
      </c>
      <c r="I932" s="5">
        <v>0</v>
      </c>
      <c r="J932" s="6" t="str">
        <f t="shared" ref="J932:J995" si="62">IF(I932=0,"",(G932/I932-1))</f>
        <v/>
      </c>
      <c r="K932" s="5">
        <v>0</v>
      </c>
      <c r="L932" s="5">
        <v>0</v>
      </c>
      <c r="M932" s="6" t="str">
        <f t="shared" ref="M932:M995" si="63">IF(K932=0,"",(L932/K932-1))</f>
        <v/>
      </c>
    </row>
    <row r="933" spans="1:13" x14ac:dyDescent="0.2">
      <c r="A933" s="1" t="s">
        <v>18</v>
      </c>
      <c r="B933" s="1" t="s">
        <v>76</v>
      </c>
      <c r="C933" s="5">
        <v>0</v>
      </c>
      <c r="D933" s="5">
        <v>0</v>
      </c>
      <c r="E933" s="6" t="str">
        <f t="shared" si="60"/>
        <v/>
      </c>
      <c r="F933" s="5">
        <v>563.51889000000006</v>
      </c>
      <c r="G933" s="5">
        <v>342.19833999999997</v>
      </c>
      <c r="H933" s="6">
        <f t="shared" si="61"/>
        <v>-0.39274734871798189</v>
      </c>
      <c r="I933" s="5">
        <v>347.2919</v>
      </c>
      <c r="J933" s="6">
        <f t="shared" si="62"/>
        <v>-1.4666509642177195E-2</v>
      </c>
      <c r="K933" s="5">
        <v>2217.7186900000002</v>
      </c>
      <c r="L933" s="5">
        <v>2012.7403099999999</v>
      </c>
      <c r="M933" s="6">
        <f t="shared" si="63"/>
        <v>-9.2427583770780308E-2</v>
      </c>
    </row>
    <row r="934" spans="1:13" x14ac:dyDescent="0.2">
      <c r="A934" s="1" t="s">
        <v>19</v>
      </c>
      <c r="B934" s="1" t="s">
        <v>76</v>
      </c>
      <c r="C934" s="5">
        <v>0</v>
      </c>
      <c r="D934" s="5">
        <v>0</v>
      </c>
      <c r="E934" s="6" t="str">
        <f t="shared" si="60"/>
        <v/>
      </c>
      <c r="F934" s="5">
        <v>31.973269999999999</v>
      </c>
      <c r="G934" s="5">
        <v>3.21909</v>
      </c>
      <c r="H934" s="6">
        <f t="shared" si="61"/>
        <v>-0.89931933768425942</v>
      </c>
      <c r="I934" s="5">
        <v>42.618169999999999</v>
      </c>
      <c r="J934" s="6">
        <f t="shared" si="62"/>
        <v>-0.92446672393488505</v>
      </c>
      <c r="K934" s="5">
        <v>31.973269999999999</v>
      </c>
      <c r="L934" s="5">
        <v>66.190380000000005</v>
      </c>
      <c r="M934" s="6">
        <f t="shared" si="63"/>
        <v>1.0701786210794206</v>
      </c>
    </row>
    <row r="935" spans="1:13" x14ac:dyDescent="0.2">
      <c r="A935" s="1" t="s">
        <v>20</v>
      </c>
      <c r="B935" s="1" t="s">
        <v>76</v>
      </c>
      <c r="C935" s="5">
        <v>0</v>
      </c>
      <c r="D935" s="5">
        <v>0</v>
      </c>
      <c r="E935" s="6" t="str">
        <f t="shared" si="60"/>
        <v/>
      </c>
      <c r="F935" s="5">
        <v>31.953040000000001</v>
      </c>
      <c r="G935" s="5">
        <v>55.24924</v>
      </c>
      <c r="H935" s="6">
        <f t="shared" si="61"/>
        <v>0.72907616927841601</v>
      </c>
      <c r="I935" s="5">
        <v>65.553280000000001</v>
      </c>
      <c r="J935" s="6">
        <f t="shared" si="62"/>
        <v>-0.15718572739609671</v>
      </c>
      <c r="K935" s="5">
        <v>297.46940000000001</v>
      </c>
      <c r="L935" s="5">
        <v>225.06677999999999</v>
      </c>
      <c r="M935" s="6">
        <f t="shared" si="63"/>
        <v>-0.24339518619394129</v>
      </c>
    </row>
    <row r="936" spans="1:13" x14ac:dyDescent="0.2">
      <c r="A936" s="1" t="s">
        <v>21</v>
      </c>
      <c r="B936" s="1" t="s">
        <v>76</v>
      </c>
      <c r="C936" s="5">
        <v>0</v>
      </c>
      <c r="D936" s="5">
        <v>0</v>
      </c>
      <c r="E936" s="6" t="str">
        <f t="shared" si="60"/>
        <v/>
      </c>
      <c r="F936" s="5">
        <v>8.4377300000000002</v>
      </c>
      <c r="G936" s="5">
        <v>0</v>
      </c>
      <c r="H936" s="6">
        <f t="shared" si="61"/>
        <v>-1</v>
      </c>
      <c r="I936" s="5">
        <v>0</v>
      </c>
      <c r="J936" s="6" t="str">
        <f t="shared" si="62"/>
        <v/>
      </c>
      <c r="K936" s="5">
        <v>30.535530000000001</v>
      </c>
      <c r="L936" s="5">
        <v>3.2533699999999999</v>
      </c>
      <c r="M936" s="6">
        <f t="shared" si="63"/>
        <v>-0.89345624588798689</v>
      </c>
    </row>
    <row r="937" spans="1:13" x14ac:dyDescent="0.2">
      <c r="A937" s="1" t="s">
        <v>22</v>
      </c>
      <c r="B937" s="1" t="s">
        <v>76</v>
      </c>
      <c r="C937" s="5">
        <v>0</v>
      </c>
      <c r="D937" s="5">
        <v>0</v>
      </c>
      <c r="E937" s="6" t="str">
        <f t="shared" si="60"/>
        <v/>
      </c>
      <c r="F937" s="5">
        <v>0.76283999999999996</v>
      </c>
      <c r="G937" s="5">
        <v>0</v>
      </c>
      <c r="H937" s="6">
        <f t="shared" si="61"/>
        <v>-1</v>
      </c>
      <c r="I937" s="5">
        <v>0</v>
      </c>
      <c r="J937" s="6" t="str">
        <f t="shared" si="62"/>
        <v/>
      </c>
      <c r="K937" s="5">
        <v>0.76283999999999996</v>
      </c>
      <c r="L937" s="5">
        <v>9.9863900000000001</v>
      </c>
      <c r="M937" s="6">
        <f t="shared" si="63"/>
        <v>12.091067589533848</v>
      </c>
    </row>
    <row r="938" spans="1:13" x14ac:dyDescent="0.2">
      <c r="A938" s="1" t="s">
        <v>23</v>
      </c>
      <c r="B938" s="1" t="s">
        <v>76</v>
      </c>
      <c r="C938" s="5">
        <v>0</v>
      </c>
      <c r="D938" s="5">
        <v>0</v>
      </c>
      <c r="E938" s="6" t="str">
        <f t="shared" si="60"/>
        <v/>
      </c>
      <c r="F938" s="5">
        <v>25.589680000000001</v>
      </c>
      <c r="G938" s="5">
        <v>14.3</v>
      </c>
      <c r="H938" s="6">
        <f t="shared" si="61"/>
        <v>-0.44118097608098261</v>
      </c>
      <c r="I938" s="5">
        <v>8.9079999999999995</v>
      </c>
      <c r="J938" s="6">
        <f t="shared" si="62"/>
        <v>0.60529860799281554</v>
      </c>
      <c r="K938" s="5">
        <v>51.943829999999998</v>
      </c>
      <c r="L938" s="5">
        <v>53.390410000000003</v>
      </c>
      <c r="M938" s="6">
        <f t="shared" si="63"/>
        <v>2.7848928352029567E-2</v>
      </c>
    </row>
    <row r="939" spans="1:13" x14ac:dyDescent="0.2">
      <c r="A939" s="1" t="s">
        <v>24</v>
      </c>
      <c r="B939" s="1" t="s">
        <v>76</v>
      </c>
      <c r="C939" s="5">
        <v>0</v>
      </c>
      <c r="D939" s="5">
        <v>0</v>
      </c>
      <c r="E939" s="6" t="str">
        <f t="shared" si="60"/>
        <v/>
      </c>
      <c r="F939" s="5">
        <v>798.80907999999999</v>
      </c>
      <c r="G939" s="5">
        <v>458.28530000000001</v>
      </c>
      <c r="H939" s="6">
        <f t="shared" si="61"/>
        <v>-0.42628932059710689</v>
      </c>
      <c r="I939" s="5">
        <v>995.51923999999997</v>
      </c>
      <c r="J939" s="6">
        <f t="shared" si="62"/>
        <v>-0.53965199105544159</v>
      </c>
      <c r="K939" s="5">
        <v>3484.65184</v>
      </c>
      <c r="L939" s="5">
        <v>3559.8829999999998</v>
      </c>
      <c r="M939" s="6">
        <f t="shared" si="63"/>
        <v>2.1589290251734283E-2</v>
      </c>
    </row>
    <row r="940" spans="1:13" x14ac:dyDescent="0.2">
      <c r="A940" s="1" t="s">
        <v>25</v>
      </c>
      <c r="B940" s="1" t="s">
        <v>76</v>
      </c>
      <c r="C940" s="5">
        <v>0</v>
      </c>
      <c r="D940" s="5">
        <v>0</v>
      </c>
      <c r="E940" s="6" t="str">
        <f t="shared" si="60"/>
        <v/>
      </c>
      <c r="F940" s="5">
        <v>43.835180000000001</v>
      </c>
      <c r="G940" s="5">
        <v>10.90987</v>
      </c>
      <c r="H940" s="6">
        <f t="shared" si="61"/>
        <v>-0.75111611267479683</v>
      </c>
      <c r="I940" s="5">
        <v>40.675800000000002</v>
      </c>
      <c r="J940" s="6">
        <f t="shared" si="62"/>
        <v>-0.73178474670442872</v>
      </c>
      <c r="K940" s="5">
        <v>71.31756</v>
      </c>
      <c r="L940" s="5">
        <v>100.36193</v>
      </c>
      <c r="M940" s="6">
        <f t="shared" si="63"/>
        <v>0.40725411806012435</v>
      </c>
    </row>
    <row r="941" spans="1:13" x14ac:dyDescent="0.2">
      <c r="A941" s="1" t="s">
        <v>26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2.6419999999999999</v>
      </c>
      <c r="G941" s="5">
        <v>0</v>
      </c>
      <c r="H941" s="6">
        <f t="shared" si="61"/>
        <v>-1</v>
      </c>
      <c r="I941" s="5">
        <v>18.17221</v>
      </c>
      <c r="J941" s="6">
        <f t="shared" si="62"/>
        <v>-1</v>
      </c>
      <c r="K941" s="5">
        <v>79.282849999999996</v>
      </c>
      <c r="L941" s="5">
        <v>86.172460000000001</v>
      </c>
      <c r="M941" s="6">
        <f t="shared" si="63"/>
        <v>8.6899121310598737E-2</v>
      </c>
    </row>
    <row r="942" spans="1:13" x14ac:dyDescent="0.2">
      <c r="A942" s="1" t="s">
        <v>28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0</v>
      </c>
      <c r="G942" s="5">
        <v>0</v>
      </c>
      <c r="H942" s="6" t="str">
        <f t="shared" si="61"/>
        <v/>
      </c>
      <c r="I942" s="5">
        <v>0</v>
      </c>
      <c r="J942" s="6" t="str">
        <f t="shared" si="62"/>
        <v/>
      </c>
      <c r="K942" s="5">
        <v>309.64008999999999</v>
      </c>
      <c r="L942" s="5">
        <v>0</v>
      </c>
      <c r="M942" s="6">
        <f t="shared" si="63"/>
        <v>-1</v>
      </c>
    </row>
    <row r="943" spans="1:13" x14ac:dyDescent="0.2">
      <c r="A943" s="1" t="s">
        <v>29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0</v>
      </c>
      <c r="G943" s="5">
        <v>0</v>
      </c>
      <c r="H943" s="6" t="str">
        <f t="shared" si="61"/>
        <v/>
      </c>
      <c r="I943" s="5">
        <v>0</v>
      </c>
      <c r="J943" s="6" t="str">
        <f t="shared" si="62"/>
        <v/>
      </c>
      <c r="K943" s="5">
        <v>0</v>
      </c>
      <c r="L943" s="5">
        <v>0</v>
      </c>
      <c r="M943" s="6" t="str">
        <f t="shared" si="63"/>
        <v/>
      </c>
    </row>
    <row r="944" spans="1:13" x14ac:dyDescent="0.2">
      <c r="A944" s="1" t="s">
        <v>31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</v>
      </c>
      <c r="J944" s="6" t="str">
        <f t="shared" si="62"/>
        <v/>
      </c>
      <c r="K944" s="5">
        <v>0</v>
      </c>
      <c r="L944" s="5">
        <v>1.4045099999999999</v>
      </c>
      <c r="M944" s="6" t="str">
        <f t="shared" si="63"/>
        <v/>
      </c>
    </row>
    <row r="945" spans="1:13" x14ac:dyDescent="0.2">
      <c r="A945" s="1" t="s">
        <v>33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4.5471300000000001</v>
      </c>
      <c r="H945" s="6" t="str">
        <f t="shared" si="61"/>
        <v/>
      </c>
      <c r="I945" s="5">
        <v>10.739800000000001</v>
      </c>
      <c r="J945" s="6">
        <f t="shared" si="62"/>
        <v>-0.57660943406767351</v>
      </c>
      <c r="K945" s="5">
        <v>17.21106</v>
      </c>
      <c r="L945" s="5">
        <v>15.28693</v>
      </c>
      <c r="M945" s="6">
        <f t="shared" si="63"/>
        <v>-0.11179613574062264</v>
      </c>
    </row>
    <row r="946" spans="1:13" x14ac:dyDescent="0.2">
      <c r="A946" s="2" t="s">
        <v>34</v>
      </c>
      <c r="B946" s="2" t="s">
        <v>76</v>
      </c>
      <c r="C946" s="7">
        <v>42.220880000000001</v>
      </c>
      <c r="D946" s="7">
        <v>858.80766000000006</v>
      </c>
      <c r="E946" s="8">
        <f t="shared" si="60"/>
        <v>19.340828045270491</v>
      </c>
      <c r="F946" s="7">
        <v>9889.1015299999999</v>
      </c>
      <c r="G946" s="7">
        <v>20080.34806</v>
      </c>
      <c r="H946" s="8">
        <f t="shared" si="61"/>
        <v>1.0305533317747217</v>
      </c>
      <c r="I946" s="7">
        <v>12096.198839999999</v>
      </c>
      <c r="J946" s="8">
        <f t="shared" si="62"/>
        <v>0.66005439606348282</v>
      </c>
      <c r="K946" s="7">
        <v>77544.021819999994</v>
      </c>
      <c r="L946" s="7">
        <v>91907.097649999996</v>
      </c>
      <c r="M946" s="8">
        <f t="shared" si="63"/>
        <v>0.18522479867423525</v>
      </c>
    </row>
    <row r="947" spans="1:13" x14ac:dyDescent="0.2">
      <c r="A947" s="1" t="s">
        <v>8</v>
      </c>
      <c r="B947" s="1" t="s">
        <v>77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36.882429999999999</v>
      </c>
      <c r="L947" s="5">
        <v>60.192340000000002</v>
      </c>
      <c r="M947" s="6">
        <f t="shared" si="63"/>
        <v>0.63200580872789569</v>
      </c>
    </row>
    <row r="948" spans="1:13" x14ac:dyDescent="0.2">
      <c r="A948" s="1" t="s">
        <v>10</v>
      </c>
      <c r="B948" s="1" t="s">
        <v>77</v>
      </c>
      <c r="C948" s="5">
        <v>0</v>
      </c>
      <c r="D948" s="5">
        <v>0</v>
      </c>
      <c r="E948" s="6" t="str">
        <f t="shared" si="60"/>
        <v/>
      </c>
      <c r="F948" s="5">
        <v>1.73994</v>
      </c>
      <c r="G948" s="5">
        <v>0.2165</v>
      </c>
      <c r="H948" s="6">
        <f t="shared" si="61"/>
        <v>-0.8755704219685736</v>
      </c>
      <c r="I948" s="5">
        <v>0.71</v>
      </c>
      <c r="J948" s="6">
        <f t="shared" si="62"/>
        <v>-0.69507042253521123</v>
      </c>
      <c r="K948" s="5">
        <v>2.3576999999999999</v>
      </c>
      <c r="L948" s="5">
        <v>45.778970000000001</v>
      </c>
      <c r="M948" s="6">
        <f t="shared" si="63"/>
        <v>18.416791788607544</v>
      </c>
    </row>
    <row r="949" spans="1:13" x14ac:dyDescent="0.2">
      <c r="A949" s="1" t="s">
        <v>11</v>
      </c>
      <c r="B949" s="1" t="s">
        <v>77</v>
      </c>
      <c r="C949" s="5">
        <v>0</v>
      </c>
      <c r="D949" s="5">
        <v>0</v>
      </c>
      <c r="E949" s="6" t="str">
        <f t="shared" si="60"/>
        <v/>
      </c>
      <c r="F949" s="5">
        <v>23.15897</v>
      </c>
      <c r="G949" s="5">
        <v>76.29795</v>
      </c>
      <c r="H949" s="6">
        <f t="shared" si="61"/>
        <v>2.2945312334702277</v>
      </c>
      <c r="I949" s="5">
        <v>4.9239699999999997</v>
      </c>
      <c r="J949" s="6">
        <f t="shared" si="62"/>
        <v>14.495210165780865</v>
      </c>
      <c r="K949" s="5">
        <v>71.757840000000002</v>
      </c>
      <c r="L949" s="5">
        <v>261.68858</v>
      </c>
      <c r="M949" s="6">
        <f t="shared" si="63"/>
        <v>2.6468291130279282</v>
      </c>
    </row>
    <row r="950" spans="1:13" x14ac:dyDescent="0.2">
      <c r="A950" s="1" t="s">
        <v>12</v>
      </c>
      <c r="B950" s="1" t="s">
        <v>77</v>
      </c>
      <c r="C950" s="5">
        <v>0</v>
      </c>
      <c r="D950" s="5">
        <v>0</v>
      </c>
      <c r="E950" s="6" t="str">
        <f t="shared" si="60"/>
        <v/>
      </c>
      <c r="F950" s="5">
        <v>0</v>
      </c>
      <c r="G950" s="5">
        <v>0</v>
      </c>
      <c r="H950" s="6" t="str">
        <f t="shared" si="61"/>
        <v/>
      </c>
      <c r="I950" s="5">
        <v>0</v>
      </c>
      <c r="J950" s="6" t="str">
        <f t="shared" si="62"/>
        <v/>
      </c>
      <c r="K950" s="5">
        <v>0</v>
      </c>
      <c r="L950" s="5">
        <v>0.86982999999999999</v>
      </c>
      <c r="M950" s="6" t="str">
        <f t="shared" si="63"/>
        <v/>
      </c>
    </row>
    <row r="951" spans="1:13" x14ac:dyDescent="0.2">
      <c r="A951" s="1" t="s">
        <v>13</v>
      </c>
      <c r="B951" s="1" t="s">
        <v>77</v>
      </c>
      <c r="C951" s="5">
        <v>0</v>
      </c>
      <c r="D951" s="5">
        <v>0</v>
      </c>
      <c r="E951" s="6" t="str">
        <f t="shared" si="60"/>
        <v/>
      </c>
      <c r="F951" s="5">
        <v>0</v>
      </c>
      <c r="G951" s="5">
        <v>7.1569999999999995E-2</v>
      </c>
      <c r="H951" s="6" t="str">
        <f t="shared" si="61"/>
        <v/>
      </c>
      <c r="I951" s="5">
        <v>0</v>
      </c>
      <c r="J951" s="6" t="str">
        <f t="shared" si="62"/>
        <v/>
      </c>
      <c r="K951" s="5">
        <v>0.14000000000000001</v>
      </c>
      <c r="L951" s="5">
        <v>0.64095000000000002</v>
      </c>
      <c r="M951" s="6">
        <f t="shared" si="63"/>
        <v>3.5782142857142851</v>
      </c>
    </row>
    <row r="952" spans="1:13" x14ac:dyDescent="0.2">
      <c r="A952" s="1" t="s">
        <v>14</v>
      </c>
      <c r="B952" s="1" t="s">
        <v>77</v>
      </c>
      <c r="C952" s="5">
        <v>0</v>
      </c>
      <c r="D952" s="5">
        <v>0</v>
      </c>
      <c r="E952" s="6" t="str">
        <f t="shared" si="60"/>
        <v/>
      </c>
      <c r="F952" s="5">
        <v>19.93262</v>
      </c>
      <c r="G952" s="5">
        <v>47.044170000000001</v>
      </c>
      <c r="H952" s="6">
        <f t="shared" si="61"/>
        <v>1.3601598786311082</v>
      </c>
      <c r="I952" s="5">
        <v>0.78725000000000001</v>
      </c>
      <c r="J952" s="6">
        <f t="shared" si="62"/>
        <v>58.757599237853285</v>
      </c>
      <c r="K952" s="5">
        <v>56.37473</v>
      </c>
      <c r="L952" s="5">
        <v>90.261539999999997</v>
      </c>
      <c r="M952" s="6">
        <f t="shared" si="63"/>
        <v>0.60109928686132941</v>
      </c>
    </row>
    <row r="953" spans="1:13" x14ac:dyDescent="0.2">
      <c r="A953" s="1" t="s">
        <v>15</v>
      </c>
      <c r="B953" s="1" t="s">
        <v>77</v>
      </c>
      <c r="C953" s="5">
        <v>0</v>
      </c>
      <c r="D953" s="5">
        <v>0</v>
      </c>
      <c r="E953" s="6" t="str">
        <f t="shared" si="60"/>
        <v/>
      </c>
      <c r="F953" s="5">
        <v>0</v>
      </c>
      <c r="G953" s="5">
        <v>0</v>
      </c>
      <c r="H953" s="6" t="str">
        <f t="shared" si="61"/>
        <v/>
      </c>
      <c r="I953" s="5">
        <v>0</v>
      </c>
      <c r="J953" s="6" t="str">
        <f t="shared" si="62"/>
        <v/>
      </c>
      <c r="K953" s="5">
        <v>27.93</v>
      </c>
      <c r="L953" s="5">
        <v>0</v>
      </c>
      <c r="M953" s="6">
        <f t="shared" si="63"/>
        <v>-1</v>
      </c>
    </row>
    <row r="954" spans="1:13" x14ac:dyDescent="0.2">
      <c r="A954" s="1" t="s">
        <v>17</v>
      </c>
      <c r="B954" s="1" t="s">
        <v>77</v>
      </c>
      <c r="C954" s="5">
        <v>0</v>
      </c>
      <c r="D954" s="5">
        <v>0</v>
      </c>
      <c r="E954" s="6" t="str">
        <f t="shared" si="60"/>
        <v/>
      </c>
      <c r="F954" s="5">
        <v>0.15698000000000001</v>
      </c>
      <c r="G954" s="5">
        <v>0</v>
      </c>
      <c r="H954" s="6">
        <f t="shared" si="61"/>
        <v>-1</v>
      </c>
      <c r="I954" s="5">
        <v>0.32301000000000002</v>
      </c>
      <c r="J954" s="6">
        <f t="shared" si="62"/>
        <v>-1</v>
      </c>
      <c r="K954" s="5">
        <v>19.728269999999998</v>
      </c>
      <c r="L954" s="5">
        <v>4.6032599999999997</v>
      </c>
      <c r="M954" s="6">
        <f t="shared" si="63"/>
        <v>-0.76666681873271203</v>
      </c>
    </row>
    <row r="955" spans="1:13" x14ac:dyDescent="0.2">
      <c r="A955" s="1" t="s">
        <v>18</v>
      </c>
      <c r="B955" s="1" t="s">
        <v>77</v>
      </c>
      <c r="C955" s="5">
        <v>0</v>
      </c>
      <c r="D955" s="5">
        <v>0</v>
      </c>
      <c r="E955" s="6" t="str">
        <f t="shared" si="60"/>
        <v/>
      </c>
      <c r="F955" s="5">
        <v>4.9837600000000002</v>
      </c>
      <c r="G955" s="5">
        <v>3.9881899999999999</v>
      </c>
      <c r="H955" s="6">
        <f t="shared" si="61"/>
        <v>-0.19976282967077075</v>
      </c>
      <c r="I955" s="5">
        <v>3.6051600000000001</v>
      </c>
      <c r="J955" s="6">
        <f t="shared" si="62"/>
        <v>0.10624493781135924</v>
      </c>
      <c r="K955" s="5">
        <v>42.457729999999998</v>
      </c>
      <c r="L955" s="5">
        <v>178.18331000000001</v>
      </c>
      <c r="M955" s="6">
        <f t="shared" si="63"/>
        <v>3.1967224813950255</v>
      </c>
    </row>
    <row r="956" spans="1:13" x14ac:dyDescent="0.2">
      <c r="A956" s="1" t="s">
        <v>19</v>
      </c>
      <c r="B956" s="1" t="s">
        <v>77</v>
      </c>
      <c r="C956" s="5">
        <v>1602.08709</v>
      </c>
      <c r="D956" s="5">
        <v>1487.7197000000001</v>
      </c>
      <c r="E956" s="6">
        <f t="shared" si="60"/>
        <v>-7.1386499968612793E-2</v>
      </c>
      <c r="F956" s="5">
        <v>18058.221509999999</v>
      </c>
      <c r="G956" s="5">
        <v>16157.07286</v>
      </c>
      <c r="H956" s="6">
        <f t="shared" si="61"/>
        <v>-0.10527884204694304</v>
      </c>
      <c r="I956" s="5">
        <v>15380.267949999999</v>
      </c>
      <c r="J956" s="6">
        <f t="shared" si="62"/>
        <v>5.0506591466763062E-2</v>
      </c>
      <c r="K956" s="5">
        <v>128340.17747</v>
      </c>
      <c r="L956" s="5">
        <v>115765.84764000001</v>
      </c>
      <c r="M956" s="6">
        <f t="shared" si="63"/>
        <v>-9.797656570125346E-2</v>
      </c>
    </row>
    <row r="957" spans="1:13" x14ac:dyDescent="0.2">
      <c r="A957" s="1" t="s">
        <v>20</v>
      </c>
      <c r="B957" s="1" t="s">
        <v>77</v>
      </c>
      <c r="C957" s="5">
        <v>0</v>
      </c>
      <c r="D957" s="5">
        <v>0</v>
      </c>
      <c r="E957" s="6" t="str">
        <f t="shared" si="60"/>
        <v/>
      </c>
      <c r="F957" s="5">
        <v>1.7985</v>
      </c>
      <c r="G957" s="5">
        <v>0.67</v>
      </c>
      <c r="H957" s="6">
        <f t="shared" si="61"/>
        <v>-0.62746733388935216</v>
      </c>
      <c r="I957" s="5">
        <v>4.2997500000000004</v>
      </c>
      <c r="J957" s="6">
        <f t="shared" si="62"/>
        <v>-0.84417698703412991</v>
      </c>
      <c r="K957" s="5">
        <v>58.521259999999998</v>
      </c>
      <c r="L957" s="5">
        <v>38.280430000000003</v>
      </c>
      <c r="M957" s="6">
        <f t="shared" si="63"/>
        <v>-0.34587139784755139</v>
      </c>
    </row>
    <row r="958" spans="1:13" x14ac:dyDescent="0.2">
      <c r="A958" s="1" t="s">
        <v>21</v>
      </c>
      <c r="B958" s="1" t="s">
        <v>77</v>
      </c>
      <c r="C958" s="5">
        <v>10.000540000000001</v>
      </c>
      <c r="D958" s="5">
        <v>3.9832000000000001</v>
      </c>
      <c r="E958" s="6">
        <f t="shared" si="60"/>
        <v>-0.6017015081185616</v>
      </c>
      <c r="F958" s="5">
        <v>351.50608999999997</v>
      </c>
      <c r="G958" s="5">
        <v>420.12635999999998</v>
      </c>
      <c r="H958" s="6">
        <f t="shared" si="61"/>
        <v>0.19521786948271647</v>
      </c>
      <c r="I958" s="5">
        <v>529.54818999999998</v>
      </c>
      <c r="J958" s="6">
        <f t="shared" si="62"/>
        <v>-0.2066324313184793</v>
      </c>
      <c r="K958" s="5">
        <v>1586.36265</v>
      </c>
      <c r="L958" s="5">
        <v>3188.6658499999999</v>
      </c>
      <c r="M958" s="6">
        <f t="shared" si="63"/>
        <v>1.0100484904886029</v>
      </c>
    </row>
    <row r="959" spans="1:13" x14ac:dyDescent="0.2">
      <c r="A959" s="1" t="s">
        <v>22</v>
      </c>
      <c r="B959" s="1" t="s">
        <v>77</v>
      </c>
      <c r="C959" s="5">
        <v>0</v>
      </c>
      <c r="D959" s="5">
        <v>0</v>
      </c>
      <c r="E959" s="6" t="str">
        <f t="shared" si="60"/>
        <v/>
      </c>
      <c r="F959" s="5">
        <v>0</v>
      </c>
      <c r="G959" s="5">
        <v>0</v>
      </c>
      <c r="H959" s="6" t="str">
        <f t="shared" si="61"/>
        <v/>
      </c>
      <c r="I959" s="5">
        <v>0</v>
      </c>
      <c r="J959" s="6" t="str">
        <f t="shared" si="62"/>
        <v/>
      </c>
      <c r="K959" s="5">
        <v>56.644109999999998</v>
      </c>
      <c r="L959" s="5">
        <v>17.949069999999999</v>
      </c>
      <c r="M959" s="6">
        <f t="shared" si="63"/>
        <v>-0.68312557122002626</v>
      </c>
    </row>
    <row r="960" spans="1:13" x14ac:dyDescent="0.2">
      <c r="A960" s="1" t="s">
        <v>23</v>
      </c>
      <c r="B960" s="1" t="s">
        <v>77</v>
      </c>
      <c r="C960" s="5">
        <v>0</v>
      </c>
      <c r="D960" s="5">
        <v>0</v>
      </c>
      <c r="E960" s="6" t="str">
        <f t="shared" si="60"/>
        <v/>
      </c>
      <c r="F960" s="5">
        <v>139.78031999999999</v>
      </c>
      <c r="G960" s="5">
        <v>58.390619999999998</v>
      </c>
      <c r="H960" s="6">
        <f t="shared" si="61"/>
        <v>-0.58226866271303424</v>
      </c>
      <c r="I960" s="5">
        <v>64.952979999999997</v>
      </c>
      <c r="J960" s="6">
        <f t="shared" si="62"/>
        <v>-0.10103246994980064</v>
      </c>
      <c r="K960" s="5">
        <v>598.30390999999997</v>
      </c>
      <c r="L960" s="5">
        <v>344.21406000000002</v>
      </c>
      <c r="M960" s="6">
        <f t="shared" si="63"/>
        <v>-0.42468358597221934</v>
      </c>
    </row>
    <row r="961" spans="1:13" x14ac:dyDescent="0.2">
      <c r="A961" s="1" t="s">
        <v>24</v>
      </c>
      <c r="B961" s="1" t="s">
        <v>77</v>
      </c>
      <c r="C961" s="5">
        <v>915</v>
      </c>
      <c r="D961" s="5">
        <v>22.29</v>
      </c>
      <c r="E961" s="6">
        <f t="shared" si="60"/>
        <v>-0.97563934426229504</v>
      </c>
      <c r="F961" s="5">
        <v>1522.4934800000001</v>
      </c>
      <c r="G961" s="5">
        <v>1064.87113</v>
      </c>
      <c r="H961" s="6">
        <f t="shared" si="61"/>
        <v>-0.3005742592736752</v>
      </c>
      <c r="I961" s="5">
        <v>887.64054999999996</v>
      </c>
      <c r="J961" s="6">
        <f t="shared" si="62"/>
        <v>0.19966480801265796</v>
      </c>
      <c r="K961" s="5">
        <v>4699.7732999999998</v>
      </c>
      <c r="L961" s="5">
        <v>4638.6881400000002</v>
      </c>
      <c r="M961" s="6">
        <f t="shared" si="63"/>
        <v>-1.2997469473687073E-2</v>
      </c>
    </row>
    <row r="962" spans="1:13" x14ac:dyDescent="0.2">
      <c r="A962" s="1" t="s">
        <v>25</v>
      </c>
      <c r="B962" s="1" t="s">
        <v>77</v>
      </c>
      <c r="C962" s="5">
        <v>0</v>
      </c>
      <c r="D962" s="5">
        <v>0</v>
      </c>
      <c r="E962" s="6" t="str">
        <f t="shared" si="60"/>
        <v/>
      </c>
      <c r="F962" s="5">
        <v>1.6407700000000001</v>
      </c>
      <c r="G962" s="5">
        <v>0</v>
      </c>
      <c r="H962" s="6">
        <f t="shared" si="61"/>
        <v>-1</v>
      </c>
      <c r="I962" s="5">
        <v>0</v>
      </c>
      <c r="J962" s="6" t="str">
        <f t="shared" si="62"/>
        <v/>
      </c>
      <c r="K962" s="5">
        <v>6.5960799999999997</v>
      </c>
      <c r="L962" s="5">
        <v>0</v>
      </c>
      <c r="M962" s="6">
        <f t="shared" si="63"/>
        <v>-1</v>
      </c>
    </row>
    <row r="963" spans="1:13" x14ac:dyDescent="0.2">
      <c r="A963" s="1" t="s">
        <v>26</v>
      </c>
      <c r="B963" s="1" t="s">
        <v>77</v>
      </c>
      <c r="C963" s="5">
        <v>0</v>
      </c>
      <c r="D963" s="5">
        <v>5.0200000000000002E-3</v>
      </c>
      <c r="E963" s="6" t="str">
        <f t="shared" si="60"/>
        <v/>
      </c>
      <c r="F963" s="5">
        <v>158.43394000000001</v>
      </c>
      <c r="G963" s="5">
        <v>70.088120000000004</v>
      </c>
      <c r="H963" s="6">
        <f t="shared" si="61"/>
        <v>-0.55761928283800799</v>
      </c>
      <c r="I963" s="5">
        <v>165.44157999999999</v>
      </c>
      <c r="J963" s="6">
        <f t="shared" si="62"/>
        <v>-0.57635728575609591</v>
      </c>
      <c r="K963" s="5">
        <v>864.99401</v>
      </c>
      <c r="L963" s="5">
        <v>759.54706999999996</v>
      </c>
      <c r="M963" s="6">
        <f t="shared" si="63"/>
        <v>-0.12190482105188227</v>
      </c>
    </row>
    <row r="964" spans="1:13" x14ac:dyDescent="0.2">
      <c r="A964" s="1" t="s">
        <v>28</v>
      </c>
      <c r="B964" s="1" t="s">
        <v>77</v>
      </c>
      <c r="C964" s="5">
        <v>0</v>
      </c>
      <c r="D964" s="5">
        <v>0</v>
      </c>
      <c r="E964" s="6" t="str">
        <f t="shared" si="60"/>
        <v/>
      </c>
      <c r="F964" s="5">
        <v>56.549500000000002</v>
      </c>
      <c r="G964" s="5">
        <v>11.16225</v>
      </c>
      <c r="H964" s="6">
        <f t="shared" si="61"/>
        <v>-0.80261098683454324</v>
      </c>
      <c r="I964" s="5">
        <v>5.2439999999999998</v>
      </c>
      <c r="J964" s="6">
        <f t="shared" si="62"/>
        <v>1.1285755148741421</v>
      </c>
      <c r="K964" s="5">
        <v>278.2978</v>
      </c>
      <c r="L964" s="5">
        <v>43.902320000000003</v>
      </c>
      <c r="M964" s="6">
        <f t="shared" si="63"/>
        <v>-0.84224697428438167</v>
      </c>
    </row>
    <row r="965" spans="1:13" x14ac:dyDescent="0.2">
      <c r="A965" s="1" t="s">
        <v>29</v>
      </c>
      <c r="B965" s="1" t="s">
        <v>77</v>
      </c>
      <c r="C965" s="5">
        <v>0</v>
      </c>
      <c r="D965" s="5">
        <v>172.65</v>
      </c>
      <c r="E965" s="6" t="str">
        <f t="shared" si="60"/>
        <v/>
      </c>
      <c r="F965" s="5">
        <v>304.48009000000002</v>
      </c>
      <c r="G965" s="5">
        <v>1097.5329999999999</v>
      </c>
      <c r="H965" s="6">
        <f t="shared" si="61"/>
        <v>2.6046133591198029</v>
      </c>
      <c r="I965" s="5">
        <v>2195.0994999999998</v>
      </c>
      <c r="J965" s="6">
        <f t="shared" si="62"/>
        <v>-0.50000763063359999</v>
      </c>
      <c r="K965" s="5">
        <v>2221.8165899999999</v>
      </c>
      <c r="L965" s="5">
        <v>5389.6035000000002</v>
      </c>
      <c r="M965" s="6">
        <f t="shared" si="63"/>
        <v>1.4257643606846955</v>
      </c>
    </row>
    <row r="966" spans="1:13" x14ac:dyDescent="0.2">
      <c r="A966" s="1" t="s">
        <v>31</v>
      </c>
      <c r="B966" s="1" t="s">
        <v>77</v>
      </c>
      <c r="C966" s="5">
        <v>0</v>
      </c>
      <c r="D966" s="5">
        <v>71.731399999999994</v>
      </c>
      <c r="E966" s="6" t="str">
        <f t="shared" si="60"/>
        <v/>
      </c>
      <c r="F966" s="5">
        <v>338.29871000000003</v>
      </c>
      <c r="G966" s="5">
        <v>280.69815999999997</v>
      </c>
      <c r="H966" s="6">
        <f t="shared" si="61"/>
        <v>-0.17026535513540697</v>
      </c>
      <c r="I966" s="5">
        <v>166.74001999999999</v>
      </c>
      <c r="J966" s="6">
        <f t="shared" si="62"/>
        <v>0.68344804084826194</v>
      </c>
      <c r="K966" s="5">
        <v>1131.9963299999999</v>
      </c>
      <c r="L966" s="5">
        <v>1226.4958999999999</v>
      </c>
      <c r="M966" s="6">
        <f t="shared" si="63"/>
        <v>8.3480456160136107E-2</v>
      </c>
    </row>
    <row r="967" spans="1:13" x14ac:dyDescent="0.2">
      <c r="A967" s="1" t="s">
        <v>32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89.368499999999997</v>
      </c>
      <c r="G967" s="5">
        <v>217.76050000000001</v>
      </c>
      <c r="H967" s="6">
        <f t="shared" si="61"/>
        <v>1.4366583303960567</v>
      </c>
      <c r="I967" s="5">
        <v>222.3972</v>
      </c>
      <c r="J967" s="6">
        <f t="shared" si="62"/>
        <v>-2.0848733707078959E-2</v>
      </c>
      <c r="K967" s="5">
        <v>666.21109999999999</v>
      </c>
      <c r="L967" s="5">
        <v>722.02021999999999</v>
      </c>
      <c r="M967" s="6">
        <f t="shared" si="63"/>
        <v>8.377092486150417E-2</v>
      </c>
    </row>
    <row r="968" spans="1:13" x14ac:dyDescent="0.2">
      <c r="A968" s="2" t="s">
        <v>34</v>
      </c>
      <c r="B968" s="2" t="s">
        <v>77</v>
      </c>
      <c r="C968" s="7">
        <v>2527.08763</v>
      </c>
      <c r="D968" s="7">
        <v>1758.37932</v>
      </c>
      <c r="E968" s="8">
        <f t="shared" si="60"/>
        <v>-0.30418743729911735</v>
      </c>
      <c r="F968" s="7">
        <v>21072.543679999999</v>
      </c>
      <c r="G968" s="7">
        <v>19505.991379999999</v>
      </c>
      <c r="H968" s="8">
        <f t="shared" si="61"/>
        <v>-7.4340920763487084E-2</v>
      </c>
      <c r="I968" s="7">
        <v>19631.981110000001</v>
      </c>
      <c r="J968" s="8">
        <f t="shared" si="62"/>
        <v>-6.4175759590470172E-3</v>
      </c>
      <c r="K968" s="7">
        <v>140767.32331000001</v>
      </c>
      <c r="L968" s="7">
        <v>132777.43298000001</v>
      </c>
      <c r="M968" s="8">
        <f t="shared" si="63"/>
        <v>-5.6759552871546326E-2</v>
      </c>
    </row>
    <row r="969" spans="1:13" x14ac:dyDescent="0.2">
      <c r="A969" s="1" t="s">
        <v>11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12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0</v>
      </c>
      <c r="J970" s="6" t="str">
        <f t="shared" si="62"/>
        <v/>
      </c>
      <c r="K970" s="5">
        <v>0</v>
      </c>
      <c r="L970" s="5">
        <v>0</v>
      </c>
      <c r="M970" s="6" t="str">
        <f t="shared" si="63"/>
        <v/>
      </c>
    </row>
    <row r="971" spans="1:13" x14ac:dyDescent="0.2">
      <c r="A971" s="1" t="s">
        <v>20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0</v>
      </c>
      <c r="M971" s="6" t="str">
        <f t="shared" si="63"/>
        <v/>
      </c>
    </row>
    <row r="972" spans="1:13" x14ac:dyDescent="0.2">
      <c r="A972" s="1" t="s">
        <v>21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0</v>
      </c>
      <c r="L972" s="5">
        <v>0</v>
      </c>
      <c r="M972" s="6" t="str">
        <f t="shared" si="63"/>
        <v/>
      </c>
    </row>
    <row r="973" spans="1:13" x14ac:dyDescent="0.2">
      <c r="A973" s="1" t="s">
        <v>28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0</v>
      </c>
      <c r="M973" s="6" t="str">
        <f t="shared" si="63"/>
        <v/>
      </c>
    </row>
    <row r="974" spans="1:13" x14ac:dyDescent="0.2">
      <c r="A974" s="1" t="s">
        <v>29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81.050529999999995</v>
      </c>
      <c r="M974" s="6" t="str">
        <f t="shared" si="63"/>
        <v/>
      </c>
    </row>
    <row r="975" spans="1:13" x14ac:dyDescent="0.2">
      <c r="A975" s="2" t="s">
        <v>34</v>
      </c>
      <c r="B975" s="2" t="s">
        <v>78</v>
      </c>
      <c r="C975" s="7">
        <v>0</v>
      </c>
      <c r="D975" s="7">
        <v>0</v>
      </c>
      <c r="E975" s="8" t="str">
        <f t="shared" si="60"/>
        <v/>
      </c>
      <c r="F975" s="7">
        <v>0</v>
      </c>
      <c r="G975" s="7">
        <v>0</v>
      </c>
      <c r="H975" s="8" t="str">
        <f t="shared" si="61"/>
        <v/>
      </c>
      <c r="I975" s="7">
        <v>0</v>
      </c>
      <c r="J975" s="8" t="str">
        <f t="shared" si="62"/>
        <v/>
      </c>
      <c r="K975" s="7">
        <v>0</v>
      </c>
      <c r="L975" s="7">
        <v>81.050529999999995</v>
      </c>
      <c r="M975" s="8" t="str">
        <f t="shared" si="63"/>
        <v/>
      </c>
    </row>
    <row r="976" spans="1:13" x14ac:dyDescent="0.2">
      <c r="A976" s="1" t="s">
        <v>8</v>
      </c>
      <c r="B976" s="1" t="s">
        <v>79</v>
      </c>
      <c r="C976" s="5">
        <v>0</v>
      </c>
      <c r="D976" s="5">
        <v>0</v>
      </c>
      <c r="E976" s="6" t="str">
        <f t="shared" si="60"/>
        <v/>
      </c>
      <c r="F976" s="5">
        <v>0.91102000000000005</v>
      </c>
      <c r="G976" s="5">
        <v>31.448090000000001</v>
      </c>
      <c r="H976" s="6">
        <f t="shared" si="61"/>
        <v>33.519648306294044</v>
      </c>
      <c r="I976" s="5">
        <v>6.4469900000000004</v>
      </c>
      <c r="J976" s="6">
        <f t="shared" si="62"/>
        <v>3.8779492445311687</v>
      </c>
      <c r="K976" s="5">
        <v>18.409469999999999</v>
      </c>
      <c r="L976" s="5">
        <v>73.653099999999995</v>
      </c>
      <c r="M976" s="6">
        <f t="shared" si="63"/>
        <v>3.0008267484072055</v>
      </c>
    </row>
    <row r="977" spans="1:13" x14ac:dyDescent="0.2">
      <c r="A977" s="1" t="s">
        <v>10</v>
      </c>
      <c r="B977" s="1" t="s">
        <v>79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46.832070000000002</v>
      </c>
      <c r="L977" s="5">
        <v>4.0658899999999996</v>
      </c>
      <c r="M977" s="6">
        <f t="shared" si="63"/>
        <v>-0.91318150147964849</v>
      </c>
    </row>
    <row r="978" spans="1:13" x14ac:dyDescent="0.2">
      <c r="A978" s="1" t="s">
        <v>11</v>
      </c>
      <c r="B978" s="1" t="s">
        <v>79</v>
      </c>
      <c r="C978" s="5">
        <v>0</v>
      </c>
      <c r="D978" s="5">
        <v>13.2</v>
      </c>
      <c r="E978" s="6" t="str">
        <f t="shared" si="60"/>
        <v/>
      </c>
      <c r="F978" s="5">
        <v>2.5343800000000001</v>
      </c>
      <c r="G978" s="5">
        <v>51.486890000000002</v>
      </c>
      <c r="H978" s="6">
        <f t="shared" si="61"/>
        <v>19.315378909240131</v>
      </c>
      <c r="I978" s="5">
        <v>7.09056</v>
      </c>
      <c r="J978" s="6">
        <f t="shared" si="62"/>
        <v>6.2613291474862356</v>
      </c>
      <c r="K978" s="5">
        <v>65.093739999999997</v>
      </c>
      <c r="L978" s="5">
        <v>485.94477999999998</v>
      </c>
      <c r="M978" s="6">
        <f t="shared" si="63"/>
        <v>6.4653074166578843</v>
      </c>
    </row>
    <row r="979" spans="1:13" x14ac:dyDescent="0.2">
      <c r="A979" s="1" t="s">
        <v>12</v>
      </c>
      <c r="B979" s="1" t="s">
        <v>79</v>
      </c>
      <c r="C979" s="5">
        <v>0</v>
      </c>
      <c r="D979" s="5">
        <v>0</v>
      </c>
      <c r="E979" s="6" t="str">
        <f t="shared" si="60"/>
        <v/>
      </c>
      <c r="F979" s="5">
        <v>1.4212400000000001</v>
      </c>
      <c r="G979" s="5">
        <v>5.7340999999999998</v>
      </c>
      <c r="H979" s="6">
        <f t="shared" si="61"/>
        <v>3.034575441164054</v>
      </c>
      <c r="I979" s="5">
        <v>15.31775</v>
      </c>
      <c r="J979" s="6">
        <f t="shared" si="62"/>
        <v>-0.62565650960487018</v>
      </c>
      <c r="K979" s="5">
        <v>114.65949999999999</v>
      </c>
      <c r="L979" s="5">
        <v>114.0412</v>
      </c>
      <c r="M979" s="6">
        <f t="shared" si="63"/>
        <v>-5.3924881933027358E-3</v>
      </c>
    </row>
    <row r="980" spans="1:13" x14ac:dyDescent="0.2">
      <c r="A980" s="1" t="s">
        <v>14</v>
      </c>
      <c r="B980" s="1" t="s">
        <v>79</v>
      </c>
      <c r="C980" s="5">
        <v>0</v>
      </c>
      <c r="D980" s="5">
        <v>0</v>
      </c>
      <c r="E980" s="6" t="str">
        <f t="shared" si="60"/>
        <v/>
      </c>
      <c r="F980" s="5">
        <v>128.32163</v>
      </c>
      <c r="G980" s="5">
        <v>115.52101</v>
      </c>
      <c r="H980" s="6">
        <f t="shared" si="61"/>
        <v>-9.9754187972830421E-2</v>
      </c>
      <c r="I980" s="5">
        <v>80.869900000000001</v>
      </c>
      <c r="J980" s="6">
        <f t="shared" si="62"/>
        <v>0.42847969392814877</v>
      </c>
      <c r="K980" s="5">
        <v>586.63423999999998</v>
      </c>
      <c r="L980" s="5">
        <v>569.18119999999999</v>
      </c>
      <c r="M980" s="6">
        <f t="shared" si="63"/>
        <v>-2.9751144426891973E-2</v>
      </c>
    </row>
    <row r="981" spans="1:13" x14ac:dyDescent="0.2">
      <c r="A981" s="1" t="s">
        <v>16</v>
      </c>
      <c r="B981" s="1" t="s">
        <v>79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</v>
      </c>
      <c r="L981" s="5">
        <v>0</v>
      </c>
      <c r="M981" s="6" t="str">
        <f t="shared" si="63"/>
        <v/>
      </c>
    </row>
    <row r="982" spans="1:13" x14ac:dyDescent="0.2">
      <c r="A982" s="1" t="s">
        <v>17</v>
      </c>
      <c r="B982" s="1" t="s">
        <v>79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0.88575000000000004</v>
      </c>
      <c r="L982" s="5">
        <v>6.8194999999999997</v>
      </c>
      <c r="M982" s="6">
        <f t="shared" si="63"/>
        <v>6.6991250352808347</v>
      </c>
    </row>
    <row r="983" spans="1:13" x14ac:dyDescent="0.2">
      <c r="A983" s="1" t="s">
        <v>18</v>
      </c>
      <c r="B983" s="1" t="s">
        <v>79</v>
      </c>
      <c r="C983" s="5">
        <v>47.886270000000003</v>
      </c>
      <c r="D983" s="5">
        <v>66.941630000000004</v>
      </c>
      <c r="E983" s="6">
        <f t="shared" si="60"/>
        <v>0.39792951090155904</v>
      </c>
      <c r="F983" s="5">
        <v>1334.6545599999999</v>
      </c>
      <c r="G983" s="5">
        <v>1825.8759700000001</v>
      </c>
      <c r="H983" s="6">
        <f t="shared" si="61"/>
        <v>0.36805134805818218</v>
      </c>
      <c r="I983" s="5">
        <v>1456.6615999999999</v>
      </c>
      <c r="J983" s="6">
        <f t="shared" si="62"/>
        <v>0.25346612418423065</v>
      </c>
      <c r="K983" s="5">
        <v>11215.87492</v>
      </c>
      <c r="L983" s="5">
        <v>11776.502829999999</v>
      </c>
      <c r="M983" s="6">
        <f t="shared" si="63"/>
        <v>4.9985214171771375E-2</v>
      </c>
    </row>
    <row r="984" spans="1:13" x14ac:dyDescent="0.2">
      <c r="A984" s="1" t="s">
        <v>19</v>
      </c>
      <c r="B984" s="1" t="s">
        <v>79</v>
      </c>
      <c r="C984" s="5">
        <v>0</v>
      </c>
      <c r="D984" s="5">
        <v>0</v>
      </c>
      <c r="E984" s="6" t="str">
        <f t="shared" si="60"/>
        <v/>
      </c>
      <c r="F984" s="5">
        <v>3.3679299999999999</v>
      </c>
      <c r="G984" s="5">
        <v>3.2115200000000002</v>
      </c>
      <c r="H984" s="6">
        <f t="shared" si="61"/>
        <v>-4.6440988975424036E-2</v>
      </c>
      <c r="I984" s="5">
        <v>0</v>
      </c>
      <c r="J984" s="6" t="str">
        <f t="shared" si="62"/>
        <v/>
      </c>
      <c r="K984" s="5">
        <v>13.930020000000001</v>
      </c>
      <c r="L984" s="5">
        <v>6.53254</v>
      </c>
      <c r="M984" s="6">
        <f t="shared" si="63"/>
        <v>-0.53104589943158742</v>
      </c>
    </row>
    <row r="985" spans="1:13" x14ac:dyDescent="0.2">
      <c r="A985" s="1" t="s">
        <v>20</v>
      </c>
      <c r="B985" s="1" t="s">
        <v>79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13.404640000000001</v>
      </c>
      <c r="L985" s="5">
        <v>28.477139999999999</v>
      </c>
      <c r="M985" s="6">
        <f t="shared" si="63"/>
        <v>1.1244240800200527</v>
      </c>
    </row>
    <row r="986" spans="1:13" x14ac:dyDescent="0.2">
      <c r="A986" s="1" t="s">
        <v>21</v>
      </c>
      <c r="B986" s="1" t="s">
        <v>79</v>
      </c>
      <c r="C986" s="5">
        <v>0</v>
      </c>
      <c r="D986" s="5">
        <v>1.5891299999999999</v>
      </c>
      <c r="E986" s="6" t="str">
        <f t="shared" si="60"/>
        <v/>
      </c>
      <c r="F986" s="5">
        <v>3.3350300000000002</v>
      </c>
      <c r="G986" s="5">
        <v>10.237270000000001</v>
      </c>
      <c r="H986" s="6">
        <f t="shared" si="61"/>
        <v>2.0696185641508471</v>
      </c>
      <c r="I986" s="5">
        <v>35.571120000000001</v>
      </c>
      <c r="J986" s="6">
        <f t="shared" si="62"/>
        <v>-0.71220276448984454</v>
      </c>
      <c r="K986" s="5">
        <v>22.35239</v>
      </c>
      <c r="L986" s="5">
        <v>141.17804000000001</v>
      </c>
      <c r="M986" s="6">
        <f t="shared" si="63"/>
        <v>5.3160154238540045</v>
      </c>
    </row>
    <row r="987" spans="1:13" x14ac:dyDescent="0.2">
      <c r="A987" s="1" t="s">
        <v>23</v>
      </c>
      <c r="B987" s="1" t="s">
        <v>79</v>
      </c>
      <c r="C987" s="5">
        <v>0</v>
      </c>
      <c r="D987" s="5">
        <v>0</v>
      </c>
      <c r="E987" s="6" t="str">
        <f t="shared" si="60"/>
        <v/>
      </c>
      <c r="F987" s="5">
        <v>604.39403000000004</v>
      </c>
      <c r="G987" s="5">
        <v>345.60694000000001</v>
      </c>
      <c r="H987" s="6">
        <f t="shared" si="61"/>
        <v>-0.42817611881440987</v>
      </c>
      <c r="I987" s="5">
        <v>554.13107000000002</v>
      </c>
      <c r="J987" s="6">
        <f t="shared" si="62"/>
        <v>-0.37630831636998807</v>
      </c>
      <c r="K987" s="5">
        <v>2996.91246</v>
      </c>
      <c r="L987" s="5">
        <v>2177.6235799999999</v>
      </c>
      <c r="M987" s="6">
        <f t="shared" si="63"/>
        <v>-0.27337764814124732</v>
      </c>
    </row>
    <row r="988" spans="1:13" x14ac:dyDescent="0.2">
      <c r="A988" s="1" t="s">
        <v>24</v>
      </c>
      <c r="B988" s="1" t="s">
        <v>79</v>
      </c>
      <c r="C988" s="5">
        <v>0</v>
      </c>
      <c r="D988" s="5">
        <v>0</v>
      </c>
      <c r="E988" s="6" t="str">
        <f t="shared" si="60"/>
        <v/>
      </c>
      <c r="F988" s="5">
        <v>3.7396799999999999</v>
      </c>
      <c r="G988" s="5">
        <v>35.303980000000003</v>
      </c>
      <c r="H988" s="6">
        <f t="shared" si="61"/>
        <v>8.4403745775039578</v>
      </c>
      <c r="I988" s="5">
        <v>36.908450000000002</v>
      </c>
      <c r="J988" s="6">
        <f t="shared" si="62"/>
        <v>-4.3471616933249635E-2</v>
      </c>
      <c r="K988" s="5">
        <v>208.61018999999999</v>
      </c>
      <c r="L988" s="5">
        <v>1423.4804300000001</v>
      </c>
      <c r="M988" s="6">
        <f t="shared" si="63"/>
        <v>5.823638049512347</v>
      </c>
    </row>
    <row r="989" spans="1:13" x14ac:dyDescent="0.2">
      <c r="A989" s="1" t="s">
        <v>26</v>
      </c>
      <c r="B989" s="1" t="s">
        <v>79</v>
      </c>
      <c r="C989" s="5">
        <v>0</v>
      </c>
      <c r="D989" s="5">
        <v>0</v>
      </c>
      <c r="E989" s="6" t="str">
        <f t="shared" si="60"/>
        <v/>
      </c>
      <c r="F989" s="5">
        <v>143.06863999999999</v>
      </c>
      <c r="G989" s="5">
        <v>25.402550000000002</v>
      </c>
      <c r="H989" s="6">
        <f t="shared" si="61"/>
        <v>-0.82244501660182134</v>
      </c>
      <c r="I989" s="5">
        <v>111.07525</v>
      </c>
      <c r="J989" s="6">
        <f t="shared" si="62"/>
        <v>-0.77130323812010326</v>
      </c>
      <c r="K989" s="5">
        <v>2154.6482900000001</v>
      </c>
      <c r="L989" s="5">
        <v>1090.3192300000001</v>
      </c>
      <c r="M989" s="6">
        <f t="shared" si="63"/>
        <v>-0.4939688138150844</v>
      </c>
    </row>
    <row r="990" spans="1:13" x14ac:dyDescent="0.2">
      <c r="A990" s="1" t="s">
        <v>27</v>
      </c>
      <c r="B990" s="1" t="s">
        <v>79</v>
      </c>
      <c r="C990" s="5">
        <v>0</v>
      </c>
      <c r="D990" s="5">
        <v>0</v>
      </c>
      <c r="E990" s="6" t="str">
        <f t="shared" si="60"/>
        <v/>
      </c>
      <c r="F990" s="5">
        <v>1190.41247</v>
      </c>
      <c r="G990" s="5">
        <v>0.27084999999999998</v>
      </c>
      <c r="H990" s="6">
        <f t="shared" si="61"/>
        <v>-0.99977247382161583</v>
      </c>
      <c r="I990" s="5">
        <v>0.45056000000000002</v>
      </c>
      <c r="J990" s="6">
        <f t="shared" si="62"/>
        <v>-0.39885919744318188</v>
      </c>
      <c r="K990" s="5">
        <v>4700.9602000000004</v>
      </c>
      <c r="L990" s="5">
        <v>3462.7582000000002</v>
      </c>
      <c r="M990" s="6">
        <f t="shared" si="63"/>
        <v>-0.26339342332657911</v>
      </c>
    </row>
    <row r="991" spans="1:13" x14ac:dyDescent="0.2">
      <c r="A991" s="1" t="s">
        <v>28</v>
      </c>
      <c r="B991" s="1" t="s">
        <v>79</v>
      </c>
      <c r="C991" s="5">
        <v>0</v>
      </c>
      <c r="D991" s="5">
        <v>23.4</v>
      </c>
      <c r="E991" s="6" t="str">
        <f t="shared" si="60"/>
        <v/>
      </c>
      <c r="F991" s="5">
        <v>17.100000000000001</v>
      </c>
      <c r="G991" s="5">
        <v>44.424999999999997</v>
      </c>
      <c r="H991" s="6">
        <f t="shared" si="61"/>
        <v>1.5979532163742687</v>
      </c>
      <c r="I991" s="5">
        <v>1.2692600000000001</v>
      </c>
      <c r="J991" s="6">
        <f t="shared" si="62"/>
        <v>34.000709074578886</v>
      </c>
      <c r="K991" s="5">
        <v>55.619010000000003</v>
      </c>
      <c r="L991" s="5">
        <v>96.080380000000005</v>
      </c>
      <c r="M991" s="6">
        <f t="shared" si="63"/>
        <v>0.72747375402762482</v>
      </c>
    </row>
    <row r="992" spans="1:13" x14ac:dyDescent="0.2">
      <c r="A992" s="1" t="s">
        <v>31</v>
      </c>
      <c r="B992" s="1" t="s">
        <v>79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0.13914000000000001</v>
      </c>
      <c r="J992" s="6">
        <f t="shared" si="62"/>
        <v>-1</v>
      </c>
      <c r="K992" s="5">
        <v>14.34666</v>
      </c>
      <c r="L992" s="5">
        <v>136.70233999999999</v>
      </c>
      <c r="M992" s="6">
        <f t="shared" si="63"/>
        <v>8.5285132567440787</v>
      </c>
    </row>
    <row r="993" spans="1:13" x14ac:dyDescent="0.2">
      <c r="A993" s="1" t="s">
        <v>32</v>
      </c>
      <c r="B993" s="1" t="s">
        <v>79</v>
      </c>
      <c r="C993" s="5">
        <v>0</v>
      </c>
      <c r="D993" s="5">
        <v>0</v>
      </c>
      <c r="E993" s="6" t="str">
        <f t="shared" si="60"/>
        <v/>
      </c>
      <c r="F993" s="5">
        <v>44.087899999999998</v>
      </c>
      <c r="G993" s="5">
        <v>0</v>
      </c>
      <c r="H993" s="6">
        <f t="shared" si="61"/>
        <v>-1</v>
      </c>
      <c r="I993" s="5">
        <v>0</v>
      </c>
      <c r="J993" s="6" t="str">
        <f t="shared" si="62"/>
        <v/>
      </c>
      <c r="K993" s="5">
        <v>44.087899999999998</v>
      </c>
      <c r="L993" s="5">
        <v>0</v>
      </c>
      <c r="M993" s="6">
        <f t="shared" si="63"/>
        <v>-1</v>
      </c>
    </row>
    <row r="994" spans="1:13" x14ac:dyDescent="0.2">
      <c r="A994" s="2" t="s">
        <v>34</v>
      </c>
      <c r="B994" s="2" t="s">
        <v>79</v>
      </c>
      <c r="C994" s="7">
        <v>47.886270000000003</v>
      </c>
      <c r="D994" s="7">
        <v>105.13076</v>
      </c>
      <c r="E994" s="8">
        <f t="shared" si="60"/>
        <v>1.1954259540365118</v>
      </c>
      <c r="F994" s="7">
        <v>3477.3485099999998</v>
      </c>
      <c r="G994" s="7">
        <v>2494.5241700000001</v>
      </c>
      <c r="H994" s="8">
        <f t="shared" si="61"/>
        <v>-0.28263613416188749</v>
      </c>
      <c r="I994" s="7">
        <v>2305.93165</v>
      </c>
      <c r="J994" s="8">
        <f t="shared" si="62"/>
        <v>8.1785823964036553E-2</v>
      </c>
      <c r="K994" s="7">
        <v>22273.261450000002</v>
      </c>
      <c r="L994" s="7">
        <v>21593.360379999998</v>
      </c>
      <c r="M994" s="8">
        <f t="shared" si="63"/>
        <v>-3.0525438383879E-2</v>
      </c>
    </row>
    <row r="995" spans="1:13" x14ac:dyDescent="0.2">
      <c r="A995" s="1" t="s">
        <v>8</v>
      </c>
      <c r="B995" s="1" t="s">
        <v>80</v>
      </c>
      <c r="C995" s="5">
        <v>1042.0171399999999</v>
      </c>
      <c r="D995" s="5">
        <v>833.55673999999999</v>
      </c>
      <c r="E995" s="6">
        <f t="shared" si="60"/>
        <v>-0.20005467472444838</v>
      </c>
      <c r="F995" s="5">
        <v>13223.908450000001</v>
      </c>
      <c r="G995" s="5">
        <v>13129.512909999999</v>
      </c>
      <c r="H995" s="6">
        <f t="shared" si="61"/>
        <v>-7.1382481478085014E-3</v>
      </c>
      <c r="I995" s="5">
        <v>10061.507379999999</v>
      </c>
      <c r="J995" s="6">
        <f t="shared" si="62"/>
        <v>0.30492503897562129</v>
      </c>
      <c r="K995" s="5">
        <v>89887.147410000005</v>
      </c>
      <c r="L995" s="5">
        <v>69185.208920000005</v>
      </c>
      <c r="M995" s="6">
        <f t="shared" si="63"/>
        <v>-0.23031032896808667</v>
      </c>
    </row>
    <row r="996" spans="1:13" x14ac:dyDescent="0.2">
      <c r="A996" s="1" t="s">
        <v>10</v>
      </c>
      <c r="B996" s="1" t="s">
        <v>80</v>
      </c>
      <c r="C996" s="5">
        <v>8.2187900000000003</v>
      </c>
      <c r="D996" s="5">
        <v>71.648470000000003</v>
      </c>
      <c r="E996" s="6">
        <f t="shared" ref="E996:E1057" si="64">IF(C996=0,"",(D996/C996-1))</f>
        <v>7.7176421346694593</v>
      </c>
      <c r="F996" s="5">
        <v>1277.18118</v>
      </c>
      <c r="G996" s="5">
        <v>1620.07088</v>
      </c>
      <c r="H996" s="6">
        <f t="shared" ref="H996:H1057" si="65">IF(F996=0,"",(G996/F996-1))</f>
        <v>0.268473811992751</v>
      </c>
      <c r="I996" s="5">
        <v>1541.3534099999999</v>
      </c>
      <c r="J996" s="6">
        <f t="shared" ref="J996:J1057" si="66">IF(I996=0,"",(G996/I996-1))</f>
        <v>5.1070357705959246E-2</v>
      </c>
      <c r="K996" s="5">
        <v>8350.2627400000001</v>
      </c>
      <c r="L996" s="5">
        <v>8263.3234699999994</v>
      </c>
      <c r="M996" s="6">
        <f t="shared" ref="M996:M1057" si="67">IF(K996=0,"",(L996/K996-1))</f>
        <v>-1.0411561013947246E-2</v>
      </c>
    </row>
    <row r="997" spans="1:13" x14ac:dyDescent="0.2">
      <c r="A997" s="1" t="s">
        <v>11</v>
      </c>
      <c r="B997" s="1" t="s">
        <v>80</v>
      </c>
      <c r="C997" s="5">
        <v>819.55489</v>
      </c>
      <c r="D997" s="5">
        <v>1330.05321</v>
      </c>
      <c r="E997" s="6">
        <f t="shared" si="64"/>
        <v>0.62289704598065421</v>
      </c>
      <c r="F997" s="5">
        <v>20384.261210000001</v>
      </c>
      <c r="G997" s="5">
        <v>20632.578150000001</v>
      </c>
      <c r="H997" s="6">
        <f t="shared" si="65"/>
        <v>1.2181797389752003E-2</v>
      </c>
      <c r="I997" s="5">
        <v>18889.95622</v>
      </c>
      <c r="J997" s="6">
        <f t="shared" si="66"/>
        <v>9.2251242390650745E-2</v>
      </c>
      <c r="K997" s="5">
        <v>117230.73956</v>
      </c>
      <c r="L997" s="5">
        <v>111409.18104</v>
      </c>
      <c r="M997" s="6">
        <f t="shared" si="67"/>
        <v>-4.9658976321824477E-2</v>
      </c>
    </row>
    <row r="998" spans="1:13" x14ac:dyDescent="0.2">
      <c r="A998" s="1" t="s">
        <v>12</v>
      </c>
      <c r="B998" s="1" t="s">
        <v>80</v>
      </c>
      <c r="C998" s="5">
        <v>0</v>
      </c>
      <c r="D998" s="5">
        <v>0</v>
      </c>
      <c r="E998" s="6" t="str">
        <f t="shared" si="64"/>
        <v/>
      </c>
      <c r="F998" s="5">
        <v>9.3255700000000008</v>
      </c>
      <c r="G998" s="5">
        <v>36.208489999999998</v>
      </c>
      <c r="H998" s="6">
        <f t="shared" si="65"/>
        <v>2.8827106546838417</v>
      </c>
      <c r="I998" s="5">
        <v>141.90959000000001</v>
      </c>
      <c r="J998" s="6">
        <f t="shared" si="66"/>
        <v>-0.74484818115533979</v>
      </c>
      <c r="K998" s="5">
        <v>369.52395000000001</v>
      </c>
      <c r="L998" s="5">
        <v>502.65908999999999</v>
      </c>
      <c r="M998" s="6">
        <f t="shared" si="67"/>
        <v>0.36028825736464443</v>
      </c>
    </row>
    <row r="999" spans="1:13" x14ac:dyDescent="0.2">
      <c r="A999" s="1" t="s">
        <v>13</v>
      </c>
      <c r="B999" s="1" t="s">
        <v>80</v>
      </c>
      <c r="C999" s="5">
        <v>0</v>
      </c>
      <c r="D999" s="5">
        <v>0</v>
      </c>
      <c r="E999" s="6" t="str">
        <f t="shared" si="64"/>
        <v/>
      </c>
      <c r="F999" s="5">
        <v>0.3</v>
      </c>
      <c r="G999" s="5">
        <v>6.0363100000000003</v>
      </c>
      <c r="H999" s="6">
        <f t="shared" si="65"/>
        <v>19.121033333333337</v>
      </c>
      <c r="I999" s="5">
        <v>2.1010000000000001E-2</v>
      </c>
      <c r="J999" s="6">
        <f t="shared" si="66"/>
        <v>286.30652070442648</v>
      </c>
      <c r="K999" s="5">
        <v>16.939299999999999</v>
      </c>
      <c r="L999" s="5">
        <v>18.02346</v>
      </c>
      <c r="M999" s="6">
        <f t="shared" si="67"/>
        <v>6.4002644737385816E-2</v>
      </c>
    </row>
    <row r="1000" spans="1:13" x14ac:dyDescent="0.2">
      <c r="A1000" s="1" t="s">
        <v>14</v>
      </c>
      <c r="B1000" s="1" t="s">
        <v>80</v>
      </c>
      <c r="C1000" s="5">
        <v>627.54348000000005</v>
      </c>
      <c r="D1000" s="5">
        <v>861.28034000000002</v>
      </c>
      <c r="E1000" s="6">
        <f t="shared" si="64"/>
        <v>0.37246321163276197</v>
      </c>
      <c r="F1000" s="5">
        <v>17752.134569999998</v>
      </c>
      <c r="G1000" s="5">
        <v>19494.84821</v>
      </c>
      <c r="H1000" s="6">
        <f t="shared" si="65"/>
        <v>9.8169244556374657E-2</v>
      </c>
      <c r="I1000" s="5">
        <v>21392.392250000001</v>
      </c>
      <c r="J1000" s="6">
        <f t="shared" si="66"/>
        <v>-8.8701815945806617E-2</v>
      </c>
      <c r="K1000" s="5">
        <v>94764.132899999997</v>
      </c>
      <c r="L1000" s="5">
        <v>106687.31469</v>
      </c>
      <c r="M1000" s="6">
        <f t="shared" si="67"/>
        <v>0.1258195630047283</v>
      </c>
    </row>
    <row r="1001" spans="1:13" x14ac:dyDescent="0.2">
      <c r="A1001" s="1" t="s">
        <v>15</v>
      </c>
      <c r="B1001" s="1" t="s">
        <v>80</v>
      </c>
      <c r="C1001" s="5">
        <v>0</v>
      </c>
      <c r="D1001" s="5">
        <v>0</v>
      </c>
      <c r="E1001" s="6" t="str">
        <f t="shared" si="64"/>
        <v/>
      </c>
      <c r="F1001" s="5">
        <v>0</v>
      </c>
      <c r="G1001" s="5">
        <v>0</v>
      </c>
      <c r="H1001" s="6" t="str">
        <f t="shared" si="65"/>
        <v/>
      </c>
      <c r="I1001" s="5">
        <v>0</v>
      </c>
      <c r="J1001" s="6" t="str">
        <f t="shared" si="66"/>
        <v/>
      </c>
      <c r="K1001" s="5">
        <v>53.673319999999997</v>
      </c>
      <c r="L1001" s="5">
        <v>21.877849999999999</v>
      </c>
      <c r="M1001" s="6">
        <f t="shared" si="67"/>
        <v>-0.59238873242795487</v>
      </c>
    </row>
    <row r="1002" spans="1:13" x14ac:dyDescent="0.2">
      <c r="A1002" s="1" t="s">
        <v>16</v>
      </c>
      <c r="B1002" s="1" t="s">
        <v>80</v>
      </c>
      <c r="C1002" s="5">
        <v>0</v>
      </c>
      <c r="D1002" s="5">
        <v>0</v>
      </c>
      <c r="E1002" s="6" t="str">
        <f t="shared" si="64"/>
        <v/>
      </c>
      <c r="F1002" s="5">
        <v>0</v>
      </c>
      <c r="G1002" s="5">
        <v>0</v>
      </c>
      <c r="H1002" s="6" t="str">
        <f t="shared" si="65"/>
        <v/>
      </c>
      <c r="I1002" s="5">
        <v>0</v>
      </c>
      <c r="J1002" s="6" t="str">
        <f t="shared" si="66"/>
        <v/>
      </c>
      <c r="K1002" s="5">
        <v>1.8</v>
      </c>
      <c r="L1002" s="5">
        <v>0</v>
      </c>
      <c r="M1002" s="6">
        <f t="shared" si="67"/>
        <v>-1</v>
      </c>
    </row>
    <row r="1003" spans="1:13" x14ac:dyDescent="0.2">
      <c r="A1003" s="1" t="s">
        <v>17</v>
      </c>
      <c r="B1003" s="1" t="s">
        <v>80</v>
      </c>
      <c r="C1003" s="5">
        <v>125.66930000000001</v>
      </c>
      <c r="D1003" s="5">
        <v>158.93962999999999</v>
      </c>
      <c r="E1003" s="6">
        <f t="shared" si="64"/>
        <v>0.264745088896015</v>
      </c>
      <c r="F1003" s="5">
        <v>2752.8220799999999</v>
      </c>
      <c r="G1003" s="5">
        <v>1765.1937600000001</v>
      </c>
      <c r="H1003" s="6">
        <f t="shared" si="65"/>
        <v>-0.35876939783918027</v>
      </c>
      <c r="I1003" s="5">
        <v>1910.0392300000001</v>
      </c>
      <c r="J1003" s="6">
        <f t="shared" si="66"/>
        <v>-7.5833767037339794E-2</v>
      </c>
      <c r="K1003" s="5">
        <v>11144.44569</v>
      </c>
      <c r="L1003" s="5">
        <v>11488.74145</v>
      </c>
      <c r="M1003" s="6">
        <f t="shared" si="67"/>
        <v>3.0893933137377871E-2</v>
      </c>
    </row>
    <row r="1004" spans="1:13" x14ac:dyDescent="0.2">
      <c r="A1004" s="1" t="s">
        <v>18</v>
      </c>
      <c r="B1004" s="1" t="s">
        <v>80</v>
      </c>
      <c r="C1004" s="5">
        <v>206.81917000000001</v>
      </c>
      <c r="D1004" s="5">
        <v>12.665940000000001</v>
      </c>
      <c r="E1004" s="6">
        <f t="shared" si="64"/>
        <v>-0.93875838492147512</v>
      </c>
      <c r="F1004" s="5">
        <v>1885.7861399999999</v>
      </c>
      <c r="G1004" s="5">
        <v>2157.2519200000002</v>
      </c>
      <c r="H1004" s="6">
        <f t="shared" si="65"/>
        <v>0.14395364046953918</v>
      </c>
      <c r="I1004" s="5">
        <v>1774.16814</v>
      </c>
      <c r="J1004" s="6">
        <f t="shared" si="66"/>
        <v>0.21592304098077197</v>
      </c>
      <c r="K1004" s="5">
        <v>7974.5641699999996</v>
      </c>
      <c r="L1004" s="5">
        <v>9320.3796399999992</v>
      </c>
      <c r="M1004" s="6">
        <f t="shared" si="67"/>
        <v>0.16876351375576171</v>
      </c>
    </row>
    <row r="1005" spans="1:13" x14ac:dyDescent="0.2">
      <c r="A1005" s="1" t="s">
        <v>19</v>
      </c>
      <c r="B1005" s="1" t="s">
        <v>80</v>
      </c>
      <c r="C1005" s="5">
        <v>0</v>
      </c>
      <c r="D1005" s="5">
        <v>29.62631</v>
      </c>
      <c r="E1005" s="6" t="str">
        <f t="shared" si="64"/>
        <v/>
      </c>
      <c r="F1005" s="5">
        <v>1538.24955</v>
      </c>
      <c r="G1005" s="5">
        <v>1511.2458799999999</v>
      </c>
      <c r="H1005" s="6">
        <f t="shared" si="65"/>
        <v>-1.7554804420388148E-2</v>
      </c>
      <c r="I1005" s="5">
        <v>1720.8042700000001</v>
      </c>
      <c r="J1005" s="6">
        <f t="shared" si="66"/>
        <v>-0.1217793293829984</v>
      </c>
      <c r="K1005" s="5">
        <v>9501.9655600000006</v>
      </c>
      <c r="L1005" s="5">
        <v>9693.3403600000001</v>
      </c>
      <c r="M1005" s="6">
        <f t="shared" si="67"/>
        <v>2.0140548688749371E-2</v>
      </c>
    </row>
    <row r="1006" spans="1:13" x14ac:dyDescent="0.2">
      <c r="A1006" s="1" t="s">
        <v>20</v>
      </c>
      <c r="B1006" s="1" t="s">
        <v>80</v>
      </c>
      <c r="C1006" s="5">
        <v>46.339010000000002</v>
      </c>
      <c r="D1006" s="5">
        <v>139.80305000000001</v>
      </c>
      <c r="E1006" s="6">
        <f t="shared" si="64"/>
        <v>2.0169623822347522</v>
      </c>
      <c r="F1006" s="5">
        <v>2224.0639799999999</v>
      </c>
      <c r="G1006" s="5">
        <v>3315.6117100000001</v>
      </c>
      <c r="H1006" s="6">
        <f t="shared" si="65"/>
        <v>0.49078971640015512</v>
      </c>
      <c r="I1006" s="5">
        <v>2973.38726</v>
      </c>
      <c r="J1006" s="6">
        <f t="shared" si="66"/>
        <v>0.11509582172622879</v>
      </c>
      <c r="K1006" s="5">
        <v>18897.872869999999</v>
      </c>
      <c r="L1006" s="5">
        <v>17208.55845</v>
      </c>
      <c r="M1006" s="6">
        <f t="shared" si="67"/>
        <v>-8.9391776080881113E-2</v>
      </c>
    </row>
    <row r="1007" spans="1:13" x14ac:dyDescent="0.2">
      <c r="A1007" s="1" t="s">
        <v>21</v>
      </c>
      <c r="B1007" s="1" t="s">
        <v>80</v>
      </c>
      <c r="C1007" s="5">
        <v>151.60655</v>
      </c>
      <c r="D1007" s="5">
        <v>237.38215</v>
      </c>
      <c r="E1007" s="6">
        <f t="shared" si="64"/>
        <v>0.56577766593857581</v>
      </c>
      <c r="F1007" s="5">
        <v>4484.8863499999998</v>
      </c>
      <c r="G1007" s="5">
        <v>5698.5231999999996</v>
      </c>
      <c r="H1007" s="6">
        <f t="shared" si="65"/>
        <v>0.27060593185376924</v>
      </c>
      <c r="I1007" s="5">
        <v>4178.2691800000002</v>
      </c>
      <c r="J1007" s="6">
        <f t="shared" si="66"/>
        <v>0.36384779307110104</v>
      </c>
      <c r="K1007" s="5">
        <v>25244.527170000001</v>
      </c>
      <c r="L1007" s="5">
        <v>28609.45062</v>
      </c>
      <c r="M1007" s="6">
        <f t="shared" si="67"/>
        <v>0.13329318578003679</v>
      </c>
    </row>
    <row r="1008" spans="1:13" x14ac:dyDescent="0.2">
      <c r="A1008" s="1" t="s">
        <v>22</v>
      </c>
      <c r="B1008" s="1" t="s">
        <v>80</v>
      </c>
      <c r="C1008" s="5">
        <v>0</v>
      </c>
      <c r="D1008" s="5">
        <v>0</v>
      </c>
      <c r="E1008" s="6" t="str">
        <f t="shared" si="64"/>
        <v/>
      </c>
      <c r="F1008" s="5">
        <v>7.7247399999999997</v>
      </c>
      <c r="G1008" s="5">
        <v>10.44468</v>
      </c>
      <c r="H1008" s="6">
        <f t="shared" si="65"/>
        <v>0.3521076437524111</v>
      </c>
      <c r="I1008" s="5">
        <v>0</v>
      </c>
      <c r="J1008" s="6" t="str">
        <f t="shared" si="66"/>
        <v/>
      </c>
      <c r="K1008" s="5">
        <v>279.31031000000002</v>
      </c>
      <c r="L1008" s="5">
        <v>149.56720999999999</v>
      </c>
      <c r="M1008" s="6">
        <f t="shared" si="67"/>
        <v>-0.46451239125401433</v>
      </c>
    </row>
    <row r="1009" spans="1:13" x14ac:dyDescent="0.2">
      <c r="A1009" s="1" t="s">
        <v>23</v>
      </c>
      <c r="B1009" s="1" t="s">
        <v>80</v>
      </c>
      <c r="C1009" s="5">
        <v>0</v>
      </c>
      <c r="D1009" s="5">
        <v>358.36525999999998</v>
      </c>
      <c r="E1009" s="6" t="str">
        <f t="shared" si="64"/>
        <v/>
      </c>
      <c r="F1009" s="5">
        <v>4889.6518900000001</v>
      </c>
      <c r="G1009" s="5">
        <v>7732.1131500000001</v>
      </c>
      <c r="H1009" s="6">
        <f t="shared" si="65"/>
        <v>0.58132180448534965</v>
      </c>
      <c r="I1009" s="5">
        <v>3824.8230199999998</v>
      </c>
      <c r="J1009" s="6">
        <f t="shared" si="66"/>
        <v>1.021561026371359</v>
      </c>
      <c r="K1009" s="5">
        <v>28726.555909999999</v>
      </c>
      <c r="L1009" s="5">
        <v>26433.603480000002</v>
      </c>
      <c r="M1009" s="6">
        <f t="shared" si="67"/>
        <v>-7.9819956042896156E-2</v>
      </c>
    </row>
    <row r="1010" spans="1:13" x14ac:dyDescent="0.2">
      <c r="A1010" s="1" t="s">
        <v>24</v>
      </c>
      <c r="B1010" s="1" t="s">
        <v>80</v>
      </c>
      <c r="C1010" s="5">
        <v>29.19895</v>
      </c>
      <c r="D1010" s="5">
        <v>150.61691999999999</v>
      </c>
      <c r="E1010" s="6">
        <f t="shared" si="64"/>
        <v>4.1582991854159141</v>
      </c>
      <c r="F1010" s="5">
        <v>2733.2453999999998</v>
      </c>
      <c r="G1010" s="5">
        <v>3605.9949700000002</v>
      </c>
      <c r="H1010" s="6">
        <f t="shared" si="65"/>
        <v>0.31930889557154307</v>
      </c>
      <c r="I1010" s="5">
        <v>3097.3035399999999</v>
      </c>
      <c r="J1010" s="6">
        <f t="shared" si="66"/>
        <v>0.16423686714283114</v>
      </c>
      <c r="K1010" s="5">
        <v>19067.06306</v>
      </c>
      <c r="L1010" s="5">
        <v>22772.122879999999</v>
      </c>
      <c r="M1010" s="6">
        <f t="shared" si="67"/>
        <v>0.19431727940170762</v>
      </c>
    </row>
    <row r="1011" spans="1:13" x14ac:dyDescent="0.2">
      <c r="A1011" s="1" t="s">
        <v>25</v>
      </c>
      <c r="B1011" s="1" t="s">
        <v>80</v>
      </c>
      <c r="C1011" s="5">
        <v>0</v>
      </c>
      <c r="D1011" s="5">
        <v>34.785400000000003</v>
      </c>
      <c r="E1011" s="6" t="str">
        <f t="shared" si="64"/>
        <v/>
      </c>
      <c r="F1011" s="5">
        <v>460.62450000000001</v>
      </c>
      <c r="G1011" s="5">
        <v>405.61723000000001</v>
      </c>
      <c r="H1011" s="6">
        <f t="shared" si="65"/>
        <v>-0.11941889760531632</v>
      </c>
      <c r="I1011" s="5">
        <v>476.93338</v>
      </c>
      <c r="J1011" s="6">
        <f t="shared" si="66"/>
        <v>-0.14953063255920562</v>
      </c>
      <c r="K1011" s="5">
        <v>2649.3661900000002</v>
      </c>
      <c r="L1011" s="5">
        <v>2115.4630999999999</v>
      </c>
      <c r="M1011" s="6">
        <f t="shared" si="67"/>
        <v>-0.20152106266593528</v>
      </c>
    </row>
    <row r="1012" spans="1:13" x14ac:dyDescent="0.2">
      <c r="A1012" s="1" t="s">
        <v>26</v>
      </c>
      <c r="B1012" s="1" t="s">
        <v>80</v>
      </c>
      <c r="C1012" s="5">
        <v>1041.2124200000001</v>
      </c>
      <c r="D1012" s="5">
        <v>1260.5281299999999</v>
      </c>
      <c r="E1012" s="6">
        <f t="shared" si="64"/>
        <v>0.21063493460825211</v>
      </c>
      <c r="F1012" s="5">
        <v>27867.150570000002</v>
      </c>
      <c r="G1012" s="5">
        <v>27164.20579</v>
      </c>
      <c r="H1012" s="6">
        <f t="shared" si="65"/>
        <v>-2.5224853119957924E-2</v>
      </c>
      <c r="I1012" s="5">
        <v>23795.815760000001</v>
      </c>
      <c r="J1012" s="6">
        <f t="shared" si="66"/>
        <v>0.14155387921863793</v>
      </c>
      <c r="K1012" s="5">
        <v>153544.82324999999</v>
      </c>
      <c r="L1012" s="5">
        <v>149036.03021999999</v>
      </c>
      <c r="M1012" s="6">
        <f t="shared" si="67"/>
        <v>-2.9364669772414476E-2</v>
      </c>
    </row>
    <row r="1013" spans="1:13" x14ac:dyDescent="0.2">
      <c r="A1013" s="1" t="s">
        <v>27</v>
      </c>
      <c r="B1013" s="1" t="s">
        <v>80</v>
      </c>
      <c r="C1013" s="5">
        <v>0</v>
      </c>
      <c r="D1013" s="5">
        <v>0</v>
      </c>
      <c r="E1013" s="6" t="str">
        <f t="shared" si="64"/>
        <v/>
      </c>
      <c r="F1013" s="5">
        <v>0</v>
      </c>
      <c r="G1013" s="5">
        <v>0</v>
      </c>
      <c r="H1013" s="6" t="str">
        <f t="shared" si="65"/>
        <v/>
      </c>
      <c r="I1013" s="5">
        <v>0</v>
      </c>
      <c r="J1013" s="6" t="str">
        <f t="shared" si="66"/>
        <v/>
      </c>
      <c r="K1013" s="5">
        <v>1767.04413</v>
      </c>
      <c r="L1013" s="5">
        <v>3094.4816500000002</v>
      </c>
      <c r="M1013" s="6">
        <f t="shared" si="67"/>
        <v>0.75121922393641638</v>
      </c>
    </row>
    <row r="1014" spans="1:13" x14ac:dyDescent="0.2">
      <c r="A1014" s="1" t="s">
        <v>28</v>
      </c>
      <c r="B1014" s="1" t="s">
        <v>80</v>
      </c>
      <c r="C1014" s="5">
        <v>107.87107</v>
      </c>
      <c r="D1014" s="5">
        <v>100.33501</v>
      </c>
      <c r="E1014" s="6">
        <f t="shared" si="64"/>
        <v>-6.98617340126505E-2</v>
      </c>
      <c r="F1014" s="5">
        <v>4789.9996199999996</v>
      </c>
      <c r="G1014" s="5">
        <v>3613.83059</v>
      </c>
      <c r="H1014" s="6">
        <f t="shared" si="65"/>
        <v>-0.24554678983460954</v>
      </c>
      <c r="I1014" s="5">
        <v>2790.9727899999998</v>
      </c>
      <c r="J1014" s="6">
        <f t="shared" si="66"/>
        <v>0.29482831324915937</v>
      </c>
      <c r="K1014" s="5">
        <v>34463.308649999999</v>
      </c>
      <c r="L1014" s="5">
        <v>24109.141640000002</v>
      </c>
      <c r="M1014" s="6">
        <f t="shared" si="67"/>
        <v>-0.30044030638944463</v>
      </c>
    </row>
    <row r="1015" spans="1:13" x14ac:dyDescent="0.2">
      <c r="A1015" s="1" t="s">
        <v>29</v>
      </c>
      <c r="B1015" s="1" t="s">
        <v>80</v>
      </c>
      <c r="C1015" s="5">
        <v>0</v>
      </c>
      <c r="D1015" s="5">
        <v>65.096000000000004</v>
      </c>
      <c r="E1015" s="6" t="str">
        <f t="shared" si="64"/>
        <v/>
      </c>
      <c r="F1015" s="5">
        <v>278.81423999999998</v>
      </c>
      <c r="G1015" s="5">
        <v>1170.23</v>
      </c>
      <c r="H1015" s="6">
        <f t="shared" si="65"/>
        <v>3.1971672608974355</v>
      </c>
      <c r="I1015" s="5">
        <v>857.77408000000003</v>
      </c>
      <c r="J1015" s="6">
        <f t="shared" si="66"/>
        <v>0.36426365319875376</v>
      </c>
      <c r="K1015" s="5">
        <v>13439.52793</v>
      </c>
      <c r="L1015" s="5">
        <v>6211.0141100000001</v>
      </c>
      <c r="M1015" s="6">
        <f t="shared" si="67"/>
        <v>-0.5378547414499848</v>
      </c>
    </row>
    <row r="1016" spans="1:13" x14ac:dyDescent="0.2">
      <c r="A1016" s="1" t="s">
        <v>30</v>
      </c>
      <c r="B1016" s="1" t="s">
        <v>80</v>
      </c>
      <c r="C1016" s="5">
        <v>0</v>
      </c>
      <c r="D1016" s="5">
        <v>0</v>
      </c>
      <c r="E1016" s="6" t="str">
        <f t="shared" si="64"/>
        <v/>
      </c>
      <c r="F1016" s="5">
        <v>0</v>
      </c>
      <c r="G1016" s="5">
        <v>0</v>
      </c>
      <c r="H1016" s="6" t="str">
        <f t="shared" si="65"/>
        <v/>
      </c>
      <c r="I1016" s="5">
        <v>0</v>
      </c>
      <c r="J1016" s="6" t="str">
        <f t="shared" si="66"/>
        <v/>
      </c>
      <c r="K1016" s="5">
        <v>0</v>
      </c>
      <c r="L1016" s="5">
        <v>0</v>
      </c>
      <c r="M1016" s="6" t="str">
        <f t="shared" si="67"/>
        <v/>
      </c>
    </row>
    <row r="1017" spans="1:13" x14ac:dyDescent="0.2">
      <c r="A1017" s="1" t="s">
        <v>31</v>
      </c>
      <c r="B1017" s="1" t="s">
        <v>80</v>
      </c>
      <c r="C1017" s="5">
        <v>865.57988999999998</v>
      </c>
      <c r="D1017" s="5">
        <v>1999.0329899999999</v>
      </c>
      <c r="E1017" s="6">
        <f t="shared" si="64"/>
        <v>1.309472543314286</v>
      </c>
      <c r="F1017" s="5">
        <v>26591.253560000001</v>
      </c>
      <c r="G1017" s="5">
        <v>26934.76902</v>
      </c>
      <c r="H1017" s="6">
        <f t="shared" si="65"/>
        <v>1.2918362770107716E-2</v>
      </c>
      <c r="I1017" s="5">
        <v>24141.679100000001</v>
      </c>
      <c r="J1017" s="6">
        <f t="shared" si="66"/>
        <v>0.11569576036656026</v>
      </c>
      <c r="K1017" s="5">
        <v>157595.57375000001</v>
      </c>
      <c r="L1017" s="5">
        <v>147519.64655</v>
      </c>
      <c r="M1017" s="6">
        <f t="shared" si="67"/>
        <v>-6.3935343869389594E-2</v>
      </c>
    </row>
    <row r="1018" spans="1:13" x14ac:dyDescent="0.2">
      <c r="A1018" s="1" t="s">
        <v>32</v>
      </c>
      <c r="B1018" s="1" t="s">
        <v>80</v>
      </c>
      <c r="C1018" s="5">
        <v>0</v>
      </c>
      <c r="D1018" s="5">
        <v>0</v>
      </c>
      <c r="E1018" s="6" t="str">
        <f t="shared" si="64"/>
        <v/>
      </c>
      <c r="F1018" s="5">
        <v>0</v>
      </c>
      <c r="G1018" s="5">
        <v>85.11327</v>
      </c>
      <c r="H1018" s="6" t="str">
        <f t="shared" si="65"/>
        <v/>
      </c>
      <c r="I1018" s="5">
        <v>131.71826999999999</v>
      </c>
      <c r="J1018" s="6">
        <f t="shared" si="66"/>
        <v>-0.35382335343456905</v>
      </c>
      <c r="K1018" s="5">
        <v>446.70774999999998</v>
      </c>
      <c r="L1018" s="5">
        <v>253.75073</v>
      </c>
      <c r="M1018" s="6">
        <f t="shared" si="67"/>
        <v>-0.43195359829776847</v>
      </c>
    </row>
    <row r="1019" spans="1:13" x14ac:dyDescent="0.2">
      <c r="A1019" s="1" t="s">
        <v>33</v>
      </c>
      <c r="B1019" s="1" t="s">
        <v>80</v>
      </c>
      <c r="C1019" s="5">
        <v>0</v>
      </c>
      <c r="D1019" s="5">
        <v>9.1914999999999996</v>
      </c>
      <c r="E1019" s="6" t="str">
        <f t="shared" si="64"/>
        <v/>
      </c>
      <c r="F1019" s="5">
        <v>0</v>
      </c>
      <c r="G1019" s="5">
        <v>9.1914999999999996</v>
      </c>
      <c r="H1019" s="6" t="str">
        <f t="shared" si="65"/>
        <v/>
      </c>
      <c r="I1019" s="5">
        <v>0</v>
      </c>
      <c r="J1019" s="6" t="str">
        <f t="shared" si="66"/>
        <v/>
      </c>
      <c r="K1019" s="5">
        <v>82.685940000000002</v>
      </c>
      <c r="L1019" s="5">
        <v>116.41784</v>
      </c>
      <c r="M1019" s="6">
        <f t="shared" si="67"/>
        <v>0.40795206536927564</v>
      </c>
    </row>
    <row r="1020" spans="1:13" x14ac:dyDescent="0.2">
      <c r="A1020" s="2" t="s">
        <v>34</v>
      </c>
      <c r="B1020" s="2" t="s">
        <v>80</v>
      </c>
      <c r="C1020" s="7">
        <v>5071.6306599999998</v>
      </c>
      <c r="D1020" s="7">
        <v>7682.0566500000004</v>
      </c>
      <c r="E1020" s="8">
        <f t="shared" si="64"/>
        <v>0.51471137490126306</v>
      </c>
      <c r="F1020" s="7">
        <v>133638.55567999999</v>
      </c>
      <c r="G1020" s="7">
        <v>140436.16412</v>
      </c>
      <c r="H1020" s="8">
        <f t="shared" si="65"/>
        <v>5.0865623363043566E-2</v>
      </c>
      <c r="I1020" s="7">
        <v>123941.71256</v>
      </c>
      <c r="J1020" s="8">
        <f t="shared" si="66"/>
        <v>0.13308232732394321</v>
      </c>
      <c r="K1020" s="7">
        <v>798800.10861</v>
      </c>
      <c r="L1020" s="7">
        <v>756248.54683000001</v>
      </c>
      <c r="M1020" s="8">
        <f t="shared" si="67"/>
        <v>-5.3269349016544787E-2</v>
      </c>
    </row>
    <row r="1021" spans="1:13" x14ac:dyDescent="0.2">
      <c r="A1021" s="1" t="s">
        <v>8</v>
      </c>
      <c r="B1021" s="1" t="s">
        <v>81</v>
      </c>
      <c r="C1021" s="5">
        <v>0.79930999999999996</v>
      </c>
      <c r="D1021" s="5">
        <v>0</v>
      </c>
      <c r="E1021" s="6">
        <f t="shared" si="64"/>
        <v>-1</v>
      </c>
      <c r="F1021" s="5">
        <v>125.37744000000001</v>
      </c>
      <c r="G1021" s="5">
        <v>369.06790000000001</v>
      </c>
      <c r="H1021" s="6">
        <f t="shared" si="65"/>
        <v>1.9436547755321851</v>
      </c>
      <c r="I1021" s="5">
        <v>231.31987000000001</v>
      </c>
      <c r="J1021" s="6">
        <f t="shared" si="66"/>
        <v>0.59548723592141051</v>
      </c>
      <c r="K1021" s="5">
        <v>677.79727000000003</v>
      </c>
      <c r="L1021" s="5">
        <v>1947.4597699999999</v>
      </c>
      <c r="M1021" s="6">
        <f t="shared" si="67"/>
        <v>1.8732186690571946</v>
      </c>
    </row>
    <row r="1022" spans="1:13" x14ac:dyDescent="0.2">
      <c r="A1022" s="1" t="s">
        <v>10</v>
      </c>
      <c r="B1022" s="1" t="s">
        <v>81</v>
      </c>
      <c r="C1022" s="5">
        <v>53.5</v>
      </c>
      <c r="D1022" s="5">
        <v>8.1275899999999996</v>
      </c>
      <c r="E1022" s="6">
        <f t="shared" si="64"/>
        <v>-0.84808242990654203</v>
      </c>
      <c r="F1022" s="5">
        <v>372.82056999999998</v>
      </c>
      <c r="G1022" s="5">
        <v>281.82645000000002</v>
      </c>
      <c r="H1022" s="6">
        <f t="shared" si="65"/>
        <v>-0.24406947288343006</v>
      </c>
      <c r="I1022" s="5">
        <v>457.20244000000002</v>
      </c>
      <c r="J1022" s="6">
        <f t="shared" si="66"/>
        <v>-0.3835849826173281</v>
      </c>
      <c r="K1022" s="5">
        <v>8097.19956</v>
      </c>
      <c r="L1022" s="5">
        <v>4465.4205099999999</v>
      </c>
      <c r="M1022" s="6">
        <f t="shared" si="67"/>
        <v>-0.44852285325174823</v>
      </c>
    </row>
    <row r="1023" spans="1:13" x14ac:dyDescent="0.2">
      <c r="A1023" s="1" t="s">
        <v>11</v>
      </c>
      <c r="B1023" s="1" t="s">
        <v>81</v>
      </c>
      <c r="C1023" s="5">
        <v>26.216229999999999</v>
      </c>
      <c r="D1023" s="5">
        <v>0</v>
      </c>
      <c r="E1023" s="6">
        <f t="shared" si="64"/>
        <v>-1</v>
      </c>
      <c r="F1023" s="5">
        <v>544.63166000000001</v>
      </c>
      <c r="G1023" s="5">
        <v>2973.2400499999999</v>
      </c>
      <c r="H1023" s="6">
        <f t="shared" si="65"/>
        <v>4.4591759318582396</v>
      </c>
      <c r="I1023" s="5">
        <v>1398.7859699999999</v>
      </c>
      <c r="J1023" s="6">
        <f t="shared" si="66"/>
        <v>1.1255861252311532</v>
      </c>
      <c r="K1023" s="5">
        <v>1546.2124200000001</v>
      </c>
      <c r="L1023" s="5">
        <v>6738.7417299999997</v>
      </c>
      <c r="M1023" s="6">
        <f t="shared" si="67"/>
        <v>3.3582250684546953</v>
      </c>
    </row>
    <row r="1024" spans="1:13" x14ac:dyDescent="0.2">
      <c r="A1024" s="1" t="s">
        <v>12</v>
      </c>
      <c r="B1024" s="1" t="s">
        <v>81</v>
      </c>
      <c r="C1024" s="5">
        <v>0</v>
      </c>
      <c r="D1024" s="5">
        <v>0</v>
      </c>
      <c r="E1024" s="6" t="str">
        <f t="shared" si="64"/>
        <v/>
      </c>
      <c r="F1024" s="5">
        <v>41.985860000000002</v>
      </c>
      <c r="G1024" s="5">
        <v>160.76015000000001</v>
      </c>
      <c r="H1024" s="6">
        <f t="shared" si="65"/>
        <v>2.8289116859818995</v>
      </c>
      <c r="I1024" s="5">
        <v>58.306249999999999</v>
      </c>
      <c r="J1024" s="6">
        <f t="shared" si="66"/>
        <v>1.7571683996141068</v>
      </c>
      <c r="K1024" s="5">
        <v>288.35579999999999</v>
      </c>
      <c r="L1024" s="5">
        <v>571.60830999999996</v>
      </c>
      <c r="M1024" s="6">
        <f t="shared" si="67"/>
        <v>0.98230210732712853</v>
      </c>
    </row>
    <row r="1025" spans="1:13" x14ac:dyDescent="0.2">
      <c r="A1025" s="1" t="s">
        <v>13</v>
      </c>
      <c r="B1025" s="1" t="s">
        <v>81</v>
      </c>
      <c r="C1025" s="5">
        <v>0</v>
      </c>
      <c r="D1025" s="5">
        <v>0</v>
      </c>
      <c r="E1025" s="6" t="str">
        <f t="shared" si="64"/>
        <v/>
      </c>
      <c r="F1025" s="5">
        <v>0.33943000000000001</v>
      </c>
      <c r="G1025" s="5">
        <v>0</v>
      </c>
      <c r="H1025" s="6">
        <f t="shared" si="65"/>
        <v>-1</v>
      </c>
      <c r="I1025" s="5">
        <v>0</v>
      </c>
      <c r="J1025" s="6" t="str">
        <f t="shared" si="66"/>
        <v/>
      </c>
      <c r="K1025" s="5">
        <v>58.717260000000003</v>
      </c>
      <c r="L1025" s="5">
        <v>5.7795500000000004</v>
      </c>
      <c r="M1025" s="6">
        <f t="shared" si="67"/>
        <v>-0.90156982801990415</v>
      </c>
    </row>
    <row r="1026" spans="1:13" x14ac:dyDescent="0.2">
      <c r="A1026" s="1" t="s">
        <v>14</v>
      </c>
      <c r="B1026" s="1" t="s">
        <v>81</v>
      </c>
      <c r="C1026" s="5">
        <v>2.1314899999999999</v>
      </c>
      <c r="D1026" s="5">
        <v>0</v>
      </c>
      <c r="E1026" s="6">
        <f t="shared" si="64"/>
        <v>-1</v>
      </c>
      <c r="F1026" s="5">
        <v>268.15753000000001</v>
      </c>
      <c r="G1026" s="5">
        <v>435.79084</v>
      </c>
      <c r="H1026" s="6">
        <f t="shared" si="65"/>
        <v>0.62512997490691391</v>
      </c>
      <c r="I1026" s="5">
        <v>374.18243999999999</v>
      </c>
      <c r="J1026" s="6">
        <f t="shared" si="66"/>
        <v>0.1646480257063907</v>
      </c>
      <c r="K1026" s="5">
        <v>707.19555000000003</v>
      </c>
      <c r="L1026" s="5">
        <v>1615.3720800000001</v>
      </c>
      <c r="M1026" s="6">
        <f t="shared" si="67"/>
        <v>1.284194350487641</v>
      </c>
    </row>
    <row r="1027" spans="1:13" x14ac:dyDescent="0.2">
      <c r="A1027" s="1" t="s">
        <v>17</v>
      </c>
      <c r="B1027" s="1" t="s">
        <v>81</v>
      </c>
      <c r="C1027" s="5">
        <v>0</v>
      </c>
      <c r="D1027" s="5">
        <v>0</v>
      </c>
      <c r="E1027" s="6" t="str">
        <f t="shared" si="64"/>
        <v/>
      </c>
      <c r="F1027" s="5">
        <v>0.60855999999999999</v>
      </c>
      <c r="G1027" s="5">
        <v>8.1799999999999998E-2</v>
      </c>
      <c r="H1027" s="6">
        <f t="shared" si="65"/>
        <v>-0.86558433022216374</v>
      </c>
      <c r="I1027" s="5">
        <v>3.04176</v>
      </c>
      <c r="J1027" s="6">
        <f t="shared" si="66"/>
        <v>-0.97310767450423441</v>
      </c>
      <c r="K1027" s="5">
        <v>1.33352</v>
      </c>
      <c r="L1027" s="5">
        <v>23.425619999999999</v>
      </c>
      <c r="M1027" s="6">
        <f t="shared" si="67"/>
        <v>16.566755654208411</v>
      </c>
    </row>
    <row r="1028" spans="1:13" x14ac:dyDescent="0.2">
      <c r="A1028" s="1" t="s">
        <v>18</v>
      </c>
      <c r="B1028" s="1" t="s">
        <v>81</v>
      </c>
      <c r="C1028" s="5">
        <v>0</v>
      </c>
      <c r="D1028" s="5">
        <v>0</v>
      </c>
      <c r="E1028" s="6" t="str">
        <f t="shared" si="64"/>
        <v/>
      </c>
      <c r="F1028" s="5">
        <v>1225.9770000000001</v>
      </c>
      <c r="G1028" s="5">
        <v>4358.5192900000002</v>
      </c>
      <c r="H1028" s="6">
        <f t="shared" si="65"/>
        <v>2.5551395254560241</v>
      </c>
      <c r="I1028" s="5">
        <v>2937.7356799999998</v>
      </c>
      <c r="J1028" s="6">
        <f t="shared" si="66"/>
        <v>0.4836322136374096</v>
      </c>
      <c r="K1028" s="5">
        <v>4414.8888699999998</v>
      </c>
      <c r="L1028" s="5">
        <v>15317.260410000001</v>
      </c>
      <c r="M1028" s="6">
        <f t="shared" si="67"/>
        <v>2.4694554859769329</v>
      </c>
    </row>
    <row r="1029" spans="1:13" x14ac:dyDescent="0.2">
      <c r="A1029" s="1" t="s">
        <v>19</v>
      </c>
      <c r="B1029" s="1" t="s">
        <v>81</v>
      </c>
      <c r="C1029" s="5">
        <v>0</v>
      </c>
      <c r="D1029" s="5">
        <v>10.35525</v>
      </c>
      <c r="E1029" s="6" t="str">
        <f t="shared" si="64"/>
        <v/>
      </c>
      <c r="F1029" s="5">
        <v>52.777880000000003</v>
      </c>
      <c r="G1029" s="5">
        <v>183.75891999999999</v>
      </c>
      <c r="H1029" s="6">
        <f t="shared" si="65"/>
        <v>2.4817412143117528</v>
      </c>
      <c r="I1029" s="5">
        <v>182.74441999999999</v>
      </c>
      <c r="J1029" s="6">
        <f t="shared" si="66"/>
        <v>5.5514690954723278E-3</v>
      </c>
      <c r="K1029" s="5">
        <v>177.64286999999999</v>
      </c>
      <c r="L1029" s="5">
        <v>1387.96614</v>
      </c>
      <c r="M1029" s="6">
        <f t="shared" si="67"/>
        <v>6.8132386624917745</v>
      </c>
    </row>
    <row r="1030" spans="1:13" x14ac:dyDescent="0.2">
      <c r="A1030" s="1" t="s">
        <v>20</v>
      </c>
      <c r="B1030" s="1" t="s">
        <v>81</v>
      </c>
      <c r="C1030" s="5">
        <v>6.8079999999999998</v>
      </c>
      <c r="D1030" s="5">
        <v>0</v>
      </c>
      <c r="E1030" s="6">
        <f t="shared" si="64"/>
        <v>-1</v>
      </c>
      <c r="F1030" s="5">
        <v>86.029830000000004</v>
      </c>
      <c r="G1030" s="5">
        <v>23.123090000000001</v>
      </c>
      <c r="H1030" s="6">
        <f t="shared" si="65"/>
        <v>-0.73122008958985507</v>
      </c>
      <c r="I1030" s="5">
        <v>212.58089000000001</v>
      </c>
      <c r="J1030" s="6">
        <f t="shared" si="66"/>
        <v>-0.89122686427740516</v>
      </c>
      <c r="K1030" s="5">
        <v>412.20965999999999</v>
      </c>
      <c r="L1030" s="5">
        <v>637.02160000000003</v>
      </c>
      <c r="M1030" s="6">
        <f t="shared" si="67"/>
        <v>0.5453825123845959</v>
      </c>
    </row>
    <row r="1031" spans="1:13" x14ac:dyDescent="0.2">
      <c r="A1031" s="1" t="s">
        <v>21</v>
      </c>
      <c r="B1031" s="1" t="s">
        <v>81</v>
      </c>
      <c r="C1031" s="5">
        <v>85.841200000000001</v>
      </c>
      <c r="D1031" s="5">
        <v>13.4857</v>
      </c>
      <c r="E1031" s="6">
        <f t="shared" si="64"/>
        <v>-0.84289944688564467</v>
      </c>
      <c r="F1031" s="5">
        <v>1019.63969</v>
      </c>
      <c r="G1031" s="5">
        <v>1065.56405</v>
      </c>
      <c r="H1031" s="6">
        <f t="shared" si="65"/>
        <v>4.5039792438836823E-2</v>
      </c>
      <c r="I1031" s="5">
        <v>861.72229000000004</v>
      </c>
      <c r="J1031" s="6">
        <f t="shared" si="66"/>
        <v>0.23655156929966359</v>
      </c>
      <c r="K1031" s="5">
        <v>3054.8656500000002</v>
      </c>
      <c r="L1031" s="5">
        <v>5936.6309099999999</v>
      </c>
      <c r="M1031" s="6">
        <f t="shared" si="67"/>
        <v>0.94333616930093123</v>
      </c>
    </row>
    <row r="1032" spans="1:13" x14ac:dyDescent="0.2">
      <c r="A1032" s="1" t="s">
        <v>22</v>
      </c>
      <c r="B1032" s="1" t="s">
        <v>81</v>
      </c>
      <c r="C1032" s="5">
        <v>0</v>
      </c>
      <c r="D1032" s="5">
        <v>0</v>
      </c>
      <c r="E1032" s="6" t="str">
        <f t="shared" si="64"/>
        <v/>
      </c>
      <c r="F1032" s="5">
        <v>23.61617</v>
      </c>
      <c r="G1032" s="5">
        <v>0</v>
      </c>
      <c r="H1032" s="6">
        <f t="shared" si="65"/>
        <v>-1</v>
      </c>
      <c r="I1032" s="5">
        <v>0</v>
      </c>
      <c r="J1032" s="6" t="str">
        <f t="shared" si="66"/>
        <v/>
      </c>
      <c r="K1032" s="5">
        <v>148.71664999999999</v>
      </c>
      <c r="L1032" s="5">
        <v>31.231750000000002</v>
      </c>
      <c r="M1032" s="6">
        <f t="shared" si="67"/>
        <v>-0.78999157121949692</v>
      </c>
    </row>
    <row r="1033" spans="1:13" x14ac:dyDescent="0.2">
      <c r="A1033" s="1" t="s">
        <v>23</v>
      </c>
      <c r="B1033" s="1" t="s">
        <v>81</v>
      </c>
      <c r="C1033" s="5">
        <v>0</v>
      </c>
      <c r="D1033" s="5">
        <v>0</v>
      </c>
      <c r="E1033" s="6" t="str">
        <f t="shared" si="64"/>
        <v/>
      </c>
      <c r="F1033" s="5">
        <v>14.870290000000001</v>
      </c>
      <c r="G1033" s="5">
        <v>12.35281</v>
      </c>
      <c r="H1033" s="6">
        <f t="shared" si="65"/>
        <v>-0.16929595858587831</v>
      </c>
      <c r="I1033" s="5">
        <v>13.10371</v>
      </c>
      <c r="J1033" s="6">
        <f t="shared" si="66"/>
        <v>-5.7304381736164811E-2</v>
      </c>
      <c r="K1033" s="5">
        <v>83.417850000000001</v>
      </c>
      <c r="L1033" s="5">
        <v>116.99562</v>
      </c>
      <c r="M1033" s="6">
        <f t="shared" si="67"/>
        <v>0.40252499914586637</v>
      </c>
    </row>
    <row r="1034" spans="1:13" x14ac:dyDescent="0.2">
      <c r="A1034" s="1" t="s">
        <v>24</v>
      </c>
      <c r="B1034" s="1" t="s">
        <v>81</v>
      </c>
      <c r="C1034" s="5">
        <v>0</v>
      </c>
      <c r="D1034" s="5">
        <v>0</v>
      </c>
      <c r="E1034" s="6" t="str">
        <f t="shared" si="64"/>
        <v/>
      </c>
      <c r="F1034" s="5">
        <v>39.479190000000003</v>
      </c>
      <c r="G1034" s="5">
        <v>2369.2237700000001</v>
      </c>
      <c r="H1034" s="6">
        <f t="shared" si="65"/>
        <v>59.011965037783192</v>
      </c>
      <c r="I1034" s="5">
        <v>2661.5622899999998</v>
      </c>
      <c r="J1034" s="6">
        <f t="shared" si="66"/>
        <v>-0.10983718889404603</v>
      </c>
      <c r="K1034" s="5">
        <v>223.17776000000001</v>
      </c>
      <c r="L1034" s="5">
        <v>6466.2284</v>
      </c>
      <c r="M1034" s="6">
        <f t="shared" si="67"/>
        <v>27.973444307353923</v>
      </c>
    </row>
    <row r="1035" spans="1:13" x14ac:dyDescent="0.2">
      <c r="A1035" s="1" t="s">
        <v>25</v>
      </c>
      <c r="B1035" s="1" t="s">
        <v>81</v>
      </c>
      <c r="C1035" s="5">
        <v>0</v>
      </c>
      <c r="D1035" s="5">
        <v>1.22166</v>
      </c>
      <c r="E1035" s="6" t="str">
        <f t="shared" si="64"/>
        <v/>
      </c>
      <c r="F1035" s="5">
        <v>29.70252</v>
      </c>
      <c r="G1035" s="5">
        <v>93.550759999999997</v>
      </c>
      <c r="H1035" s="6">
        <f t="shared" si="65"/>
        <v>2.1495900011177502</v>
      </c>
      <c r="I1035" s="5">
        <v>0</v>
      </c>
      <c r="J1035" s="6" t="str">
        <f t="shared" si="66"/>
        <v/>
      </c>
      <c r="K1035" s="5">
        <v>726.48887999999999</v>
      </c>
      <c r="L1035" s="5">
        <v>426.72206</v>
      </c>
      <c r="M1035" s="6">
        <f t="shared" si="67"/>
        <v>-0.41262409962833846</v>
      </c>
    </row>
    <row r="1036" spans="1:13" x14ac:dyDescent="0.2">
      <c r="A1036" s="1" t="s">
        <v>26</v>
      </c>
      <c r="B1036" s="1" t="s">
        <v>81</v>
      </c>
      <c r="C1036" s="5">
        <v>0</v>
      </c>
      <c r="D1036" s="5">
        <v>210.09503000000001</v>
      </c>
      <c r="E1036" s="6" t="str">
        <f t="shared" si="64"/>
        <v/>
      </c>
      <c r="F1036" s="5">
        <v>1744.88293</v>
      </c>
      <c r="G1036" s="5">
        <v>2372.2276099999999</v>
      </c>
      <c r="H1036" s="6">
        <f t="shared" si="65"/>
        <v>0.35953396598360898</v>
      </c>
      <c r="I1036" s="5">
        <v>2093.0650300000002</v>
      </c>
      <c r="J1036" s="6">
        <f t="shared" si="66"/>
        <v>0.13337501510882332</v>
      </c>
      <c r="K1036" s="5">
        <v>8032.01602</v>
      </c>
      <c r="L1036" s="5">
        <v>9995.0304300000007</v>
      </c>
      <c r="M1036" s="6">
        <f t="shared" si="67"/>
        <v>0.24439871697367455</v>
      </c>
    </row>
    <row r="1037" spans="1:13" x14ac:dyDescent="0.2">
      <c r="A1037" s="1" t="s">
        <v>27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5.37784</v>
      </c>
      <c r="J1037" s="6">
        <f t="shared" si="66"/>
        <v>-1</v>
      </c>
      <c r="K1037" s="5">
        <v>53.755000000000003</v>
      </c>
      <c r="L1037" s="5">
        <v>14.138669999999999</v>
      </c>
      <c r="M1037" s="6">
        <f t="shared" si="67"/>
        <v>-0.73697944377267233</v>
      </c>
    </row>
    <row r="1038" spans="1:13" x14ac:dyDescent="0.2">
      <c r="A1038" s="1" t="s">
        <v>28</v>
      </c>
      <c r="B1038" s="1" t="s">
        <v>81</v>
      </c>
      <c r="C1038" s="5">
        <v>11.27946</v>
      </c>
      <c r="D1038" s="5">
        <v>0</v>
      </c>
      <c r="E1038" s="6">
        <f t="shared" si="64"/>
        <v>-1</v>
      </c>
      <c r="F1038" s="5">
        <v>171.91747000000001</v>
      </c>
      <c r="G1038" s="5">
        <v>243.46681000000001</v>
      </c>
      <c r="H1038" s="6">
        <f t="shared" si="65"/>
        <v>0.41618423072419564</v>
      </c>
      <c r="I1038" s="5">
        <v>393.17655000000002</v>
      </c>
      <c r="J1038" s="6">
        <f t="shared" si="66"/>
        <v>-0.38076975852196682</v>
      </c>
      <c r="K1038" s="5">
        <v>719.45596999999998</v>
      </c>
      <c r="L1038" s="5">
        <v>3007.8463999999999</v>
      </c>
      <c r="M1038" s="6">
        <f t="shared" si="67"/>
        <v>3.1807233874228604</v>
      </c>
    </row>
    <row r="1039" spans="1:13" x14ac:dyDescent="0.2">
      <c r="A1039" s="1" t="s">
        <v>29</v>
      </c>
      <c r="B1039" s="1" t="s">
        <v>81</v>
      </c>
      <c r="C1039" s="5">
        <v>0</v>
      </c>
      <c r="D1039" s="5">
        <v>0</v>
      </c>
      <c r="E1039" s="6" t="str">
        <f t="shared" si="64"/>
        <v/>
      </c>
      <c r="F1039" s="5">
        <v>1.0863</v>
      </c>
      <c r="G1039" s="5">
        <v>26.88</v>
      </c>
      <c r="H1039" s="6">
        <f t="shared" si="65"/>
        <v>23.744545705606185</v>
      </c>
      <c r="I1039" s="5">
        <v>51.06</v>
      </c>
      <c r="J1039" s="6">
        <f t="shared" si="66"/>
        <v>-0.47356051703877799</v>
      </c>
      <c r="K1039" s="5">
        <v>947.60605999999996</v>
      </c>
      <c r="L1039" s="5">
        <v>1147.7964199999999</v>
      </c>
      <c r="M1039" s="6">
        <f t="shared" si="67"/>
        <v>0.21125905421077618</v>
      </c>
    </row>
    <row r="1040" spans="1:13" x14ac:dyDescent="0.2">
      <c r="A1040" s="1" t="s">
        <v>31</v>
      </c>
      <c r="B1040" s="1" t="s">
        <v>81</v>
      </c>
      <c r="C1040" s="5">
        <v>0</v>
      </c>
      <c r="D1040" s="5">
        <v>0</v>
      </c>
      <c r="E1040" s="6" t="str">
        <f t="shared" si="64"/>
        <v/>
      </c>
      <c r="F1040" s="5">
        <v>605.03357000000005</v>
      </c>
      <c r="G1040" s="5">
        <v>146.33759000000001</v>
      </c>
      <c r="H1040" s="6">
        <f t="shared" si="65"/>
        <v>-0.75813310656464894</v>
      </c>
      <c r="I1040" s="5">
        <v>364.48433999999997</v>
      </c>
      <c r="J1040" s="6">
        <f t="shared" si="66"/>
        <v>-0.59850788102446317</v>
      </c>
      <c r="K1040" s="5">
        <v>2226.09276</v>
      </c>
      <c r="L1040" s="5">
        <v>1826.06774</v>
      </c>
      <c r="M1040" s="6">
        <f t="shared" si="67"/>
        <v>-0.17969827097411706</v>
      </c>
    </row>
    <row r="1041" spans="1:13" x14ac:dyDescent="0.2">
      <c r="A1041" s="1" t="s">
        <v>32</v>
      </c>
      <c r="B1041" s="1" t="s">
        <v>81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5.4469999999999998E-2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20.933620000000001</v>
      </c>
      <c r="L1041" s="5">
        <v>84.234459999999999</v>
      </c>
      <c r="M1041" s="6">
        <f t="shared" si="67"/>
        <v>3.0238840678296439</v>
      </c>
    </row>
    <row r="1042" spans="1:13" x14ac:dyDescent="0.2">
      <c r="A1042" s="2" t="s">
        <v>34</v>
      </c>
      <c r="B1042" s="2" t="s">
        <v>81</v>
      </c>
      <c r="C1042" s="7">
        <v>186.57569000000001</v>
      </c>
      <c r="D1042" s="7">
        <v>243.28523000000001</v>
      </c>
      <c r="E1042" s="8">
        <f t="shared" si="64"/>
        <v>0.30394924440584936</v>
      </c>
      <c r="F1042" s="7">
        <v>6368.9338900000002</v>
      </c>
      <c r="G1042" s="7">
        <v>15115.826359999999</v>
      </c>
      <c r="H1042" s="8">
        <f t="shared" si="65"/>
        <v>1.373368388033307</v>
      </c>
      <c r="I1042" s="7">
        <v>12299.45177</v>
      </c>
      <c r="J1042" s="8">
        <f t="shared" si="66"/>
        <v>0.22898375006189409</v>
      </c>
      <c r="K1042" s="7">
        <v>32636.526229999999</v>
      </c>
      <c r="L1042" s="7">
        <v>61762.978580000003</v>
      </c>
      <c r="M1042" s="8">
        <f t="shared" si="67"/>
        <v>0.89244952556337065</v>
      </c>
    </row>
    <row r="1043" spans="1:13" x14ac:dyDescent="0.2">
      <c r="A1043" s="1" t="s">
        <v>8</v>
      </c>
      <c r="B1043" s="1" t="s">
        <v>82</v>
      </c>
      <c r="C1043" s="5">
        <v>0</v>
      </c>
      <c r="D1043" s="5">
        <v>0</v>
      </c>
      <c r="E1043" s="6" t="str">
        <f t="shared" si="64"/>
        <v/>
      </c>
      <c r="F1043" s="5">
        <v>0.24</v>
      </c>
      <c r="G1043" s="5">
        <v>5.84</v>
      </c>
      <c r="H1043" s="6">
        <f t="shared" si="65"/>
        <v>23.333333333333332</v>
      </c>
      <c r="I1043" s="5">
        <v>0</v>
      </c>
      <c r="J1043" s="6" t="str">
        <f t="shared" si="66"/>
        <v/>
      </c>
      <c r="K1043" s="5">
        <v>0.24</v>
      </c>
      <c r="L1043" s="5">
        <v>18.117999999999999</v>
      </c>
      <c r="M1043" s="6">
        <f t="shared" si="67"/>
        <v>74.49166666666666</v>
      </c>
    </row>
    <row r="1044" spans="1:13" x14ac:dyDescent="0.2">
      <c r="A1044" s="1" t="s">
        <v>10</v>
      </c>
      <c r="B1044" s="1" t="s">
        <v>82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8.5169999999999996E-2</v>
      </c>
      <c r="M1044" s="6" t="str">
        <f t="shared" si="67"/>
        <v/>
      </c>
    </row>
    <row r="1045" spans="1:13" x14ac:dyDescent="0.2">
      <c r="A1045" s="1" t="s">
        <v>11</v>
      </c>
      <c r="B1045" s="1" t="s">
        <v>82</v>
      </c>
      <c r="C1045" s="5">
        <v>0</v>
      </c>
      <c r="D1045" s="5">
        <v>0</v>
      </c>
      <c r="E1045" s="6" t="str">
        <f t="shared" si="64"/>
        <v/>
      </c>
      <c r="F1045" s="5">
        <v>2.2834699999999999</v>
      </c>
      <c r="G1045" s="5">
        <v>7.1889799999999999</v>
      </c>
      <c r="H1045" s="6">
        <f t="shared" si="65"/>
        <v>2.1482699575645841</v>
      </c>
      <c r="I1045" s="5">
        <v>0</v>
      </c>
      <c r="J1045" s="6" t="str">
        <f t="shared" si="66"/>
        <v/>
      </c>
      <c r="K1045" s="5">
        <v>38.72401</v>
      </c>
      <c r="L1045" s="5">
        <v>111.10257</v>
      </c>
      <c r="M1045" s="6">
        <f t="shared" si="67"/>
        <v>1.8690874214731377</v>
      </c>
    </row>
    <row r="1046" spans="1:13" x14ac:dyDescent="0.2">
      <c r="A1046" s="1" t="s">
        <v>14</v>
      </c>
      <c r="B1046" s="1" t="s">
        <v>82</v>
      </c>
      <c r="C1046" s="5">
        <v>0</v>
      </c>
      <c r="D1046" s="5">
        <v>0</v>
      </c>
      <c r="E1046" s="6" t="str">
        <f t="shared" si="64"/>
        <v/>
      </c>
      <c r="F1046" s="5">
        <v>6.0060000000000002</v>
      </c>
      <c r="G1046" s="5">
        <v>12.845000000000001</v>
      </c>
      <c r="H1046" s="6">
        <f t="shared" si="65"/>
        <v>1.1386946386946386</v>
      </c>
      <c r="I1046" s="5">
        <v>0</v>
      </c>
      <c r="J1046" s="6" t="str">
        <f t="shared" si="66"/>
        <v/>
      </c>
      <c r="K1046" s="5">
        <v>7.6500199999999996</v>
      </c>
      <c r="L1046" s="5">
        <v>60.992980000000003</v>
      </c>
      <c r="M1046" s="6">
        <f t="shared" si="67"/>
        <v>6.9729177178621766</v>
      </c>
    </row>
    <row r="1047" spans="1:13" x14ac:dyDescent="0.2">
      <c r="A1047" s="1" t="s">
        <v>16</v>
      </c>
      <c r="B1047" s="1" t="s">
        <v>82</v>
      </c>
      <c r="C1047" s="5">
        <v>0</v>
      </c>
      <c r="D1047" s="5">
        <v>0</v>
      </c>
      <c r="E1047" s="6" t="str">
        <f t="shared" si="64"/>
        <v/>
      </c>
      <c r="F1047" s="5">
        <v>45.848999999999997</v>
      </c>
      <c r="G1047" s="5">
        <v>0</v>
      </c>
      <c r="H1047" s="6">
        <f t="shared" si="65"/>
        <v>-1</v>
      </c>
      <c r="I1047" s="5">
        <v>0</v>
      </c>
      <c r="J1047" s="6" t="str">
        <f t="shared" si="66"/>
        <v/>
      </c>
      <c r="K1047" s="5">
        <v>45.848999999999997</v>
      </c>
      <c r="L1047" s="5">
        <v>0</v>
      </c>
      <c r="M1047" s="6">
        <f t="shared" si="67"/>
        <v>-1</v>
      </c>
    </row>
    <row r="1048" spans="1:13" x14ac:dyDescent="0.2">
      <c r="A1048" s="1" t="s">
        <v>18</v>
      </c>
      <c r="B1048" s="1" t="s">
        <v>82</v>
      </c>
      <c r="C1048" s="5">
        <v>0</v>
      </c>
      <c r="D1048" s="5">
        <v>0</v>
      </c>
      <c r="E1048" s="6" t="str">
        <f t="shared" si="64"/>
        <v/>
      </c>
      <c r="F1048" s="5">
        <v>26.725000000000001</v>
      </c>
      <c r="G1048" s="5">
        <v>0</v>
      </c>
      <c r="H1048" s="6">
        <f t="shared" si="65"/>
        <v>-1</v>
      </c>
      <c r="I1048" s="5">
        <v>0</v>
      </c>
      <c r="J1048" s="6" t="str">
        <f t="shared" si="66"/>
        <v/>
      </c>
      <c r="K1048" s="5">
        <v>26.7761</v>
      </c>
      <c r="L1048" s="5">
        <v>0</v>
      </c>
      <c r="M1048" s="6">
        <f t="shared" si="67"/>
        <v>-1</v>
      </c>
    </row>
    <row r="1049" spans="1:13" x14ac:dyDescent="0.2">
      <c r="A1049" s="1" t="s">
        <v>19</v>
      </c>
      <c r="B1049" s="1" t="s">
        <v>82</v>
      </c>
      <c r="C1049" s="5">
        <v>0</v>
      </c>
      <c r="D1049" s="5">
        <v>0</v>
      </c>
      <c r="E1049" s="6" t="str">
        <f t="shared" si="64"/>
        <v/>
      </c>
      <c r="F1049" s="5">
        <v>5.6849999999999996</v>
      </c>
      <c r="G1049" s="5">
        <v>7.8869199999999999</v>
      </c>
      <c r="H1049" s="6">
        <f t="shared" si="65"/>
        <v>0.3873210202286721</v>
      </c>
      <c r="I1049" s="5">
        <v>10.804119999999999</v>
      </c>
      <c r="J1049" s="6">
        <f t="shared" si="66"/>
        <v>-0.27000810801805231</v>
      </c>
      <c r="K1049" s="5">
        <v>5.6849999999999996</v>
      </c>
      <c r="L1049" s="5">
        <v>79.128730000000004</v>
      </c>
      <c r="M1049" s="6">
        <f t="shared" si="67"/>
        <v>12.918861917326298</v>
      </c>
    </row>
    <row r="1050" spans="1:13" x14ac:dyDescent="0.2">
      <c r="A1050" s="1" t="s">
        <v>20</v>
      </c>
      <c r="B1050" s="1" t="s">
        <v>82</v>
      </c>
      <c r="C1050" s="5">
        <v>0</v>
      </c>
      <c r="D1050" s="5">
        <v>0</v>
      </c>
      <c r="E1050" s="6" t="str">
        <f t="shared" si="64"/>
        <v/>
      </c>
      <c r="F1050" s="5">
        <v>7.5449999999999999</v>
      </c>
      <c r="G1050" s="5">
        <v>22.256</v>
      </c>
      <c r="H1050" s="6">
        <f t="shared" si="65"/>
        <v>1.9497680583167663</v>
      </c>
      <c r="I1050" s="5">
        <v>0</v>
      </c>
      <c r="J1050" s="6" t="str">
        <f t="shared" si="66"/>
        <v/>
      </c>
      <c r="K1050" s="5">
        <v>7.5449999999999999</v>
      </c>
      <c r="L1050" s="5">
        <v>74.942629999999994</v>
      </c>
      <c r="M1050" s="6">
        <f t="shared" si="67"/>
        <v>8.9327541418157708</v>
      </c>
    </row>
    <row r="1051" spans="1:13" x14ac:dyDescent="0.2">
      <c r="A1051" s="1" t="s">
        <v>21</v>
      </c>
      <c r="B1051" s="1" t="s">
        <v>82</v>
      </c>
      <c r="C1051" s="5">
        <v>0</v>
      </c>
      <c r="D1051" s="5">
        <v>3.61103</v>
      </c>
      <c r="E1051" s="6" t="str">
        <f t="shared" si="64"/>
        <v/>
      </c>
      <c r="F1051" s="5">
        <v>13.9299</v>
      </c>
      <c r="G1051" s="5">
        <v>249.5104</v>
      </c>
      <c r="H1051" s="6">
        <f t="shared" si="65"/>
        <v>16.911858663737714</v>
      </c>
      <c r="I1051" s="5">
        <v>156.8466</v>
      </c>
      <c r="J1051" s="6">
        <f t="shared" si="66"/>
        <v>0.59079253232138917</v>
      </c>
      <c r="K1051" s="5">
        <v>891.89622999999995</v>
      </c>
      <c r="L1051" s="5">
        <v>1056.173</v>
      </c>
      <c r="M1051" s="6">
        <f t="shared" si="67"/>
        <v>0.18418820987728601</v>
      </c>
    </row>
    <row r="1052" spans="1:13" x14ac:dyDescent="0.2">
      <c r="A1052" s="1" t="s">
        <v>23</v>
      </c>
      <c r="B1052" s="1" t="s">
        <v>82</v>
      </c>
      <c r="C1052" s="5">
        <v>0</v>
      </c>
      <c r="D1052" s="5">
        <v>2.2242000000000002</v>
      </c>
      <c r="E1052" s="6" t="str">
        <f t="shared" si="64"/>
        <v/>
      </c>
      <c r="F1052" s="5">
        <v>2.2200000000000002</v>
      </c>
      <c r="G1052" s="5">
        <v>2.2242000000000002</v>
      </c>
      <c r="H1052" s="6">
        <f t="shared" si="65"/>
        <v>1.8918918918919836E-3</v>
      </c>
      <c r="I1052" s="5">
        <v>0</v>
      </c>
      <c r="J1052" s="6" t="str">
        <f t="shared" si="66"/>
        <v/>
      </c>
      <c r="K1052" s="5">
        <v>2.2200000000000002</v>
      </c>
      <c r="L1052" s="5">
        <v>2.2242000000000002</v>
      </c>
      <c r="M1052" s="6">
        <f t="shared" si="67"/>
        <v>1.8918918918919836E-3</v>
      </c>
    </row>
    <row r="1053" spans="1:13" x14ac:dyDescent="0.2">
      <c r="A1053" s="1" t="s">
        <v>24</v>
      </c>
      <c r="B1053" s="1" t="s">
        <v>82</v>
      </c>
      <c r="C1053" s="5">
        <v>0</v>
      </c>
      <c r="D1053" s="5">
        <v>47.600320000000004</v>
      </c>
      <c r="E1053" s="6" t="str">
        <f t="shared" si="64"/>
        <v/>
      </c>
      <c r="F1053" s="5">
        <v>213.31425999999999</v>
      </c>
      <c r="G1053" s="5">
        <v>222.58579</v>
      </c>
      <c r="H1053" s="6">
        <f t="shared" si="65"/>
        <v>4.346418284459741E-2</v>
      </c>
      <c r="I1053" s="5">
        <v>177.2269</v>
      </c>
      <c r="J1053" s="6">
        <f t="shared" si="66"/>
        <v>0.25593682448883315</v>
      </c>
      <c r="K1053" s="5">
        <v>1269.4421199999999</v>
      </c>
      <c r="L1053" s="5">
        <v>1497.20433</v>
      </c>
      <c r="M1053" s="6">
        <f t="shared" si="67"/>
        <v>0.17941913728213144</v>
      </c>
    </row>
    <row r="1054" spans="1:13" x14ac:dyDescent="0.2">
      <c r="A1054" s="1" t="s">
        <v>26</v>
      </c>
      <c r="B1054" s="1" t="s">
        <v>82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15.21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6.2530000000000002E-2</v>
      </c>
      <c r="L1054" s="5">
        <v>15.21</v>
      </c>
      <c r="M1054" s="6">
        <f t="shared" si="67"/>
        <v>242.24324324324326</v>
      </c>
    </row>
    <row r="1055" spans="1:13" x14ac:dyDescent="0.2">
      <c r="A1055" s="1" t="s">
        <v>28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0.56999999999999995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45.768000000000001</v>
      </c>
      <c r="L1055" s="5">
        <v>19.27901</v>
      </c>
      <c r="M1055" s="6">
        <f t="shared" si="67"/>
        <v>-0.57876660548855097</v>
      </c>
    </row>
    <row r="1056" spans="1:13" x14ac:dyDescent="0.2">
      <c r="A1056" s="1" t="s">
        <v>29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6.6</v>
      </c>
      <c r="J1056" s="6">
        <f t="shared" si="66"/>
        <v>-1</v>
      </c>
      <c r="K1056" s="5">
        <v>0</v>
      </c>
      <c r="L1056" s="5">
        <v>39.15</v>
      </c>
      <c r="M1056" s="6" t="str">
        <f t="shared" si="67"/>
        <v/>
      </c>
    </row>
    <row r="1057" spans="1:13" x14ac:dyDescent="0.2">
      <c r="A1057" s="1" t="s">
        <v>31</v>
      </c>
      <c r="B1057" s="1" t="s">
        <v>82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0</v>
      </c>
      <c r="J1057" s="6" t="str">
        <f t="shared" si="66"/>
        <v/>
      </c>
      <c r="K1057" s="5">
        <v>5.3669599999999997</v>
      </c>
      <c r="L1057" s="5">
        <v>0</v>
      </c>
      <c r="M1057" s="6">
        <f t="shared" si="67"/>
        <v>-1</v>
      </c>
    </row>
    <row r="1058" spans="1:13" x14ac:dyDescent="0.2">
      <c r="A1058" s="2" t="s">
        <v>34</v>
      </c>
      <c r="B1058" s="2" t="s">
        <v>82</v>
      </c>
      <c r="C1058" s="7">
        <v>0</v>
      </c>
      <c r="D1058" s="7">
        <v>53.435549999999999</v>
      </c>
      <c r="E1058" s="8" t="str">
        <f t="shared" ref="E1058:E1120" si="68">IF(C1058=0,"",(D1058/C1058-1))</f>
        <v/>
      </c>
      <c r="F1058" s="7">
        <v>323.79763000000003</v>
      </c>
      <c r="G1058" s="7">
        <v>546.11729000000003</v>
      </c>
      <c r="H1058" s="8">
        <f t="shared" ref="H1058:H1120" si="69">IF(F1058=0,"",(G1058/F1058-1))</f>
        <v>0.68660064003556776</v>
      </c>
      <c r="I1058" s="7">
        <v>351.47762</v>
      </c>
      <c r="J1058" s="8">
        <f t="shared" ref="J1058:J1120" si="70">IF(I1058=0,"",(G1058/I1058-1))</f>
        <v>0.55377542957073622</v>
      </c>
      <c r="K1058" s="7">
        <v>2347.2249700000002</v>
      </c>
      <c r="L1058" s="7">
        <v>2973.6106199999999</v>
      </c>
      <c r="M1058" s="8">
        <f t="shared" ref="M1058:M1120" si="71">IF(K1058=0,"",(L1058/K1058-1))</f>
        <v>0.26686221304130031</v>
      </c>
    </row>
    <row r="1059" spans="1:13" x14ac:dyDescent="0.2">
      <c r="A1059" s="1" t="s">
        <v>8</v>
      </c>
      <c r="B1059" s="1" t="s">
        <v>83</v>
      </c>
      <c r="C1059" s="5">
        <v>0</v>
      </c>
      <c r="D1059" s="5">
        <v>4.3450000000000003E-2</v>
      </c>
      <c r="E1059" s="6" t="str">
        <f t="shared" si="68"/>
        <v/>
      </c>
      <c r="F1059" s="5">
        <v>142.28165999999999</v>
      </c>
      <c r="G1059" s="5">
        <v>99.17962</v>
      </c>
      <c r="H1059" s="6">
        <f t="shared" si="69"/>
        <v>-0.30293461574738434</v>
      </c>
      <c r="I1059" s="5">
        <v>55.531019999999998</v>
      </c>
      <c r="J1059" s="6">
        <f t="shared" si="70"/>
        <v>0.78602193872902038</v>
      </c>
      <c r="K1059" s="5">
        <v>663.74674000000005</v>
      </c>
      <c r="L1059" s="5">
        <v>496.78946999999999</v>
      </c>
      <c r="M1059" s="6">
        <f t="shared" si="71"/>
        <v>-0.25153761207173697</v>
      </c>
    </row>
    <row r="1060" spans="1:13" x14ac:dyDescent="0.2">
      <c r="A1060" s="1" t="s">
        <v>10</v>
      </c>
      <c r="B1060" s="1" t="s">
        <v>83</v>
      </c>
      <c r="C1060" s="5">
        <v>0</v>
      </c>
      <c r="D1060" s="5">
        <v>63.730589999999999</v>
      </c>
      <c r="E1060" s="6" t="str">
        <f t="shared" si="68"/>
        <v/>
      </c>
      <c r="F1060" s="5">
        <v>3.986E-2</v>
      </c>
      <c r="G1060" s="5">
        <v>63.730589999999999</v>
      </c>
      <c r="H1060" s="6">
        <f t="shared" si="69"/>
        <v>1597.8607626693426</v>
      </c>
      <c r="I1060" s="5">
        <v>63.754910000000002</v>
      </c>
      <c r="J1060" s="6">
        <f t="shared" si="70"/>
        <v>-3.8146081611600824E-4</v>
      </c>
      <c r="K1060" s="5">
        <v>36.427520000000001</v>
      </c>
      <c r="L1060" s="5">
        <v>192.88604000000001</v>
      </c>
      <c r="M1060" s="6">
        <f t="shared" si="71"/>
        <v>4.29506373203556</v>
      </c>
    </row>
    <row r="1061" spans="1:13" x14ac:dyDescent="0.2">
      <c r="A1061" s="1" t="s">
        <v>11</v>
      </c>
      <c r="B1061" s="1" t="s">
        <v>83</v>
      </c>
      <c r="C1061" s="5">
        <v>0.40854000000000001</v>
      </c>
      <c r="D1061" s="5">
        <v>8.6900000000000005E-2</v>
      </c>
      <c r="E1061" s="6">
        <f t="shared" si="68"/>
        <v>-0.78729133010231556</v>
      </c>
      <c r="F1061" s="5">
        <v>16.24878</v>
      </c>
      <c r="G1061" s="5">
        <v>15.86703</v>
      </c>
      <c r="H1061" s="6">
        <f t="shared" si="69"/>
        <v>-2.3494071554910567E-2</v>
      </c>
      <c r="I1061" s="5">
        <v>29.185230000000001</v>
      </c>
      <c r="J1061" s="6">
        <f t="shared" si="70"/>
        <v>-0.45633356324414787</v>
      </c>
      <c r="K1061" s="5">
        <v>117.40365</v>
      </c>
      <c r="L1061" s="5">
        <v>84.077349999999996</v>
      </c>
      <c r="M1061" s="6">
        <f t="shared" si="71"/>
        <v>-0.28386085100420644</v>
      </c>
    </row>
    <row r="1062" spans="1:13" x14ac:dyDescent="0.2">
      <c r="A1062" s="1" t="s">
        <v>12</v>
      </c>
      <c r="B1062" s="1" t="s">
        <v>83</v>
      </c>
      <c r="C1062" s="5">
        <v>0</v>
      </c>
      <c r="D1062" s="5">
        <v>0</v>
      </c>
      <c r="E1062" s="6" t="str">
        <f t="shared" si="68"/>
        <v/>
      </c>
      <c r="F1062" s="5">
        <v>0</v>
      </c>
      <c r="G1062" s="5">
        <v>0</v>
      </c>
      <c r="H1062" s="6" t="str">
        <f t="shared" si="69"/>
        <v/>
      </c>
      <c r="I1062" s="5">
        <v>0</v>
      </c>
      <c r="J1062" s="6" t="str">
        <f t="shared" si="70"/>
        <v/>
      </c>
      <c r="K1062" s="5">
        <v>126.30167</v>
      </c>
      <c r="L1062" s="5">
        <v>0</v>
      </c>
      <c r="M1062" s="6">
        <f t="shared" si="71"/>
        <v>-1</v>
      </c>
    </row>
    <row r="1063" spans="1:13" x14ac:dyDescent="0.2">
      <c r="A1063" s="1" t="s">
        <v>14</v>
      </c>
      <c r="B1063" s="1" t="s">
        <v>83</v>
      </c>
      <c r="C1063" s="5">
        <v>0.67408000000000001</v>
      </c>
      <c r="D1063" s="5">
        <v>0.91378999999999999</v>
      </c>
      <c r="E1063" s="6">
        <f t="shared" si="68"/>
        <v>0.3556106100166152</v>
      </c>
      <c r="F1063" s="5">
        <v>14.62121</v>
      </c>
      <c r="G1063" s="5">
        <v>7.6641899999999996</v>
      </c>
      <c r="H1063" s="6">
        <f t="shared" si="69"/>
        <v>-0.47581698094754132</v>
      </c>
      <c r="I1063" s="5">
        <v>6.0831999999999997</v>
      </c>
      <c r="J1063" s="6">
        <f t="shared" si="70"/>
        <v>0.25989446344029465</v>
      </c>
      <c r="K1063" s="5">
        <v>99.646339999999995</v>
      </c>
      <c r="L1063" s="5">
        <v>135.19775000000001</v>
      </c>
      <c r="M1063" s="6">
        <f t="shared" si="71"/>
        <v>0.35677587355441265</v>
      </c>
    </row>
    <row r="1064" spans="1:13" x14ac:dyDescent="0.2">
      <c r="A1064" s="1" t="s">
        <v>17</v>
      </c>
      <c r="B1064" s="1" t="s">
        <v>83</v>
      </c>
      <c r="C1064" s="5">
        <v>0</v>
      </c>
      <c r="D1064" s="5">
        <v>0</v>
      </c>
      <c r="E1064" s="6" t="str">
        <f t="shared" si="68"/>
        <v/>
      </c>
      <c r="F1064" s="5">
        <v>1.47E-2</v>
      </c>
      <c r="G1064" s="5">
        <v>0</v>
      </c>
      <c r="H1064" s="6">
        <f t="shared" si="69"/>
        <v>-1</v>
      </c>
      <c r="I1064" s="5">
        <v>2.8309999999999998E-2</v>
      </c>
      <c r="J1064" s="6">
        <f t="shared" si="70"/>
        <v>-1</v>
      </c>
      <c r="K1064" s="5">
        <v>0.59001000000000003</v>
      </c>
      <c r="L1064" s="5">
        <v>5.7110000000000001E-2</v>
      </c>
      <c r="M1064" s="6">
        <f t="shared" si="71"/>
        <v>-0.90320503042321321</v>
      </c>
    </row>
    <row r="1065" spans="1:13" x14ac:dyDescent="0.2">
      <c r="A1065" s="1" t="s">
        <v>18</v>
      </c>
      <c r="B1065" s="1" t="s">
        <v>83</v>
      </c>
      <c r="C1065" s="5">
        <v>2.3778100000000002</v>
      </c>
      <c r="D1065" s="5">
        <v>130.4391</v>
      </c>
      <c r="E1065" s="6">
        <f t="shared" si="68"/>
        <v>53.8568220337201</v>
      </c>
      <c r="F1065" s="5">
        <v>12888.96257</v>
      </c>
      <c r="G1065" s="5">
        <v>5915.9522399999996</v>
      </c>
      <c r="H1065" s="6">
        <f t="shared" si="69"/>
        <v>-0.54100632941786875</v>
      </c>
      <c r="I1065" s="5">
        <v>6108.0094799999997</v>
      </c>
      <c r="J1065" s="6">
        <f t="shared" si="70"/>
        <v>-3.1443507189841458E-2</v>
      </c>
      <c r="K1065" s="5">
        <v>85145.425619999995</v>
      </c>
      <c r="L1065" s="5">
        <v>22523.303660000001</v>
      </c>
      <c r="M1065" s="6">
        <f t="shared" si="71"/>
        <v>-0.73547253424370163</v>
      </c>
    </row>
    <row r="1066" spans="1:13" x14ac:dyDescent="0.2">
      <c r="A1066" s="1" t="s">
        <v>19</v>
      </c>
      <c r="B1066" s="1" t="s">
        <v>83</v>
      </c>
      <c r="C1066" s="5">
        <v>180.81131999999999</v>
      </c>
      <c r="D1066" s="5">
        <v>30.601800000000001</v>
      </c>
      <c r="E1066" s="6">
        <f t="shared" si="68"/>
        <v>-0.83075285330586601</v>
      </c>
      <c r="F1066" s="5">
        <v>3323.9588800000001</v>
      </c>
      <c r="G1066" s="5">
        <v>3269.46369</v>
      </c>
      <c r="H1066" s="6">
        <f t="shared" si="69"/>
        <v>-1.6394664304631879E-2</v>
      </c>
      <c r="I1066" s="5">
        <v>2957.2269999999999</v>
      </c>
      <c r="J1066" s="6">
        <f t="shared" si="70"/>
        <v>0.10558428216704363</v>
      </c>
      <c r="K1066" s="5">
        <v>12601.66279</v>
      </c>
      <c r="L1066" s="5">
        <v>16180.898359999999</v>
      </c>
      <c r="M1066" s="6">
        <f t="shared" si="71"/>
        <v>0.28402883251568101</v>
      </c>
    </row>
    <row r="1067" spans="1:13" x14ac:dyDescent="0.2">
      <c r="A1067" s="1" t="s">
        <v>20</v>
      </c>
      <c r="B1067" s="1" t="s">
        <v>83</v>
      </c>
      <c r="C1067" s="5">
        <v>0</v>
      </c>
      <c r="D1067" s="5">
        <v>0.28793000000000002</v>
      </c>
      <c r="E1067" s="6" t="str">
        <f t="shared" si="68"/>
        <v/>
      </c>
      <c r="F1067" s="5">
        <v>12.12412</v>
      </c>
      <c r="G1067" s="5">
        <v>27.963629999999998</v>
      </c>
      <c r="H1067" s="6">
        <f t="shared" si="69"/>
        <v>1.3064461585665597</v>
      </c>
      <c r="I1067" s="5">
        <v>7.0265300000000002</v>
      </c>
      <c r="J1067" s="6">
        <f t="shared" si="70"/>
        <v>2.9797211425838923</v>
      </c>
      <c r="K1067" s="5">
        <v>44.820129999999999</v>
      </c>
      <c r="L1067" s="5">
        <v>70.357680000000002</v>
      </c>
      <c r="M1067" s="6">
        <f t="shared" si="71"/>
        <v>0.56977857940171095</v>
      </c>
    </row>
    <row r="1068" spans="1:13" x14ac:dyDescent="0.2">
      <c r="A1068" s="1" t="s">
        <v>21</v>
      </c>
      <c r="B1068" s="1" t="s">
        <v>83</v>
      </c>
      <c r="C1068" s="5">
        <v>1.9055599999999999</v>
      </c>
      <c r="D1068" s="5">
        <v>10.09695</v>
      </c>
      <c r="E1068" s="6">
        <f t="shared" si="68"/>
        <v>4.2986786036650644</v>
      </c>
      <c r="F1068" s="5">
        <v>24.056080000000001</v>
      </c>
      <c r="G1068" s="5">
        <v>79.706959999999995</v>
      </c>
      <c r="H1068" s="6">
        <f t="shared" si="69"/>
        <v>2.313381066241881</v>
      </c>
      <c r="I1068" s="5">
        <v>53.420050000000003</v>
      </c>
      <c r="J1068" s="6">
        <f t="shared" si="70"/>
        <v>0.49207947203344049</v>
      </c>
      <c r="K1068" s="5">
        <v>280.03656000000001</v>
      </c>
      <c r="L1068" s="5">
        <v>281.10048999999998</v>
      </c>
      <c r="M1068" s="6">
        <f t="shared" si="71"/>
        <v>3.7992539259872338E-3</v>
      </c>
    </row>
    <row r="1069" spans="1:13" x14ac:dyDescent="0.2">
      <c r="A1069" s="1" t="s">
        <v>23</v>
      </c>
      <c r="B1069" s="1" t="s">
        <v>83</v>
      </c>
      <c r="C1069" s="5">
        <v>0</v>
      </c>
      <c r="D1069" s="5">
        <v>0</v>
      </c>
      <c r="E1069" s="6" t="str">
        <f t="shared" si="68"/>
        <v/>
      </c>
      <c r="F1069" s="5">
        <v>0</v>
      </c>
      <c r="G1069" s="5">
        <v>0</v>
      </c>
      <c r="H1069" s="6" t="str">
        <f t="shared" si="69"/>
        <v/>
      </c>
      <c r="I1069" s="5">
        <v>0</v>
      </c>
      <c r="J1069" s="6" t="str">
        <f t="shared" si="70"/>
        <v/>
      </c>
      <c r="K1069" s="5">
        <v>0</v>
      </c>
      <c r="L1069" s="5">
        <v>5.9499999999999997E-2</v>
      </c>
      <c r="M1069" s="6" t="str">
        <f t="shared" si="71"/>
        <v/>
      </c>
    </row>
    <row r="1070" spans="1:13" x14ac:dyDescent="0.2">
      <c r="A1070" s="1" t="s">
        <v>24</v>
      </c>
      <c r="B1070" s="1" t="s">
        <v>83</v>
      </c>
      <c r="C1070" s="5">
        <v>0</v>
      </c>
      <c r="D1070" s="5">
        <v>2.29691</v>
      </c>
      <c r="E1070" s="6" t="str">
        <f t="shared" si="68"/>
        <v/>
      </c>
      <c r="F1070" s="5">
        <v>52.057560000000002</v>
      </c>
      <c r="G1070" s="5">
        <v>85.260900000000007</v>
      </c>
      <c r="H1070" s="6">
        <f t="shared" si="69"/>
        <v>0.63781975182855288</v>
      </c>
      <c r="I1070" s="5">
        <v>113.37638</v>
      </c>
      <c r="J1070" s="6">
        <f t="shared" si="70"/>
        <v>-0.24798357470929999</v>
      </c>
      <c r="K1070" s="5">
        <v>944.27337</v>
      </c>
      <c r="L1070" s="5">
        <v>888.84365000000003</v>
      </c>
      <c r="M1070" s="6">
        <f t="shared" si="71"/>
        <v>-5.8700924712088431E-2</v>
      </c>
    </row>
    <row r="1071" spans="1:13" x14ac:dyDescent="0.2">
      <c r="A1071" s="1" t="s">
        <v>25</v>
      </c>
      <c r="B1071" s="1" t="s">
        <v>83</v>
      </c>
      <c r="C1071" s="5">
        <v>0</v>
      </c>
      <c r="D1071" s="5">
        <v>0</v>
      </c>
      <c r="E1071" s="6" t="str">
        <f t="shared" si="68"/>
        <v/>
      </c>
      <c r="F1071" s="5">
        <v>0</v>
      </c>
      <c r="G1071" s="5">
        <v>9.6456099999999996</v>
      </c>
      <c r="H1071" s="6" t="str">
        <f t="shared" si="69"/>
        <v/>
      </c>
      <c r="I1071" s="5">
        <v>2.3744700000000001</v>
      </c>
      <c r="J1071" s="6">
        <f t="shared" si="70"/>
        <v>3.062215989252338</v>
      </c>
      <c r="K1071" s="5">
        <v>42.322719999999997</v>
      </c>
      <c r="L1071" s="5">
        <v>39.269910000000003</v>
      </c>
      <c r="M1071" s="6">
        <f t="shared" si="71"/>
        <v>-7.2131706090723724E-2</v>
      </c>
    </row>
    <row r="1072" spans="1:13" x14ac:dyDescent="0.2">
      <c r="A1072" s="1" t="s">
        <v>26</v>
      </c>
      <c r="B1072" s="1" t="s">
        <v>83</v>
      </c>
      <c r="C1072" s="5">
        <v>18.833020000000001</v>
      </c>
      <c r="D1072" s="5">
        <v>0.97975000000000001</v>
      </c>
      <c r="E1072" s="6">
        <f t="shared" si="68"/>
        <v>-0.94797701059097261</v>
      </c>
      <c r="F1072" s="5">
        <v>424.59192999999999</v>
      </c>
      <c r="G1072" s="5">
        <v>485.25490000000002</v>
      </c>
      <c r="H1072" s="6">
        <f t="shared" si="69"/>
        <v>0.14287358217100365</v>
      </c>
      <c r="I1072" s="5">
        <v>398.03143999999998</v>
      </c>
      <c r="J1072" s="6">
        <f t="shared" si="70"/>
        <v>0.2191371113799454</v>
      </c>
      <c r="K1072" s="5">
        <v>1822.4220499999999</v>
      </c>
      <c r="L1072" s="5">
        <v>1750.6753200000001</v>
      </c>
      <c r="M1072" s="6">
        <f t="shared" si="71"/>
        <v>-3.9368888233107024E-2</v>
      </c>
    </row>
    <row r="1073" spans="1:13" x14ac:dyDescent="0.2">
      <c r="A1073" s="1" t="s">
        <v>28</v>
      </c>
      <c r="B1073" s="1" t="s">
        <v>83</v>
      </c>
      <c r="C1073" s="5">
        <v>0</v>
      </c>
      <c r="D1073" s="5">
        <v>6.00671</v>
      </c>
      <c r="E1073" s="6" t="str">
        <f t="shared" si="68"/>
        <v/>
      </c>
      <c r="F1073" s="5">
        <v>50.266390000000001</v>
      </c>
      <c r="G1073" s="5">
        <v>62.508200000000002</v>
      </c>
      <c r="H1073" s="6">
        <f t="shared" si="69"/>
        <v>0.24353867464920409</v>
      </c>
      <c r="I1073" s="5">
        <v>42.856920000000002</v>
      </c>
      <c r="J1073" s="6">
        <f t="shared" si="70"/>
        <v>0.45853225103437212</v>
      </c>
      <c r="K1073" s="5">
        <v>316.76481000000001</v>
      </c>
      <c r="L1073" s="5">
        <v>298.04500000000002</v>
      </c>
      <c r="M1073" s="6">
        <f t="shared" si="71"/>
        <v>-5.9096873797313543E-2</v>
      </c>
    </row>
    <row r="1074" spans="1:13" x14ac:dyDescent="0.2">
      <c r="A1074" s="1" t="s">
        <v>30</v>
      </c>
      <c r="B1074" s="1" t="s">
        <v>83</v>
      </c>
      <c r="C1074" s="5">
        <v>0</v>
      </c>
      <c r="D1074" s="5">
        <v>0</v>
      </c>
      <c r="E1074" s="6" t="str">
        <f t="shared" si="68"/>
        <v/>
      </c>
      <c r="F1074" s="5">
        <v>0</v>
      </c>
      <c r="G1074" s="5">
        <v>0</v>
      </c>
      <c r="H1074" s="6" t="str">
        <f t="shared" si="69"/>
        <v/>
      </c>
      <c r="I1074" s="5">
        <v>0</v>
      </c>
      <c r="J1074" s="6" t="str">
        <f t="shared" si="70"/>
        <v/>
      </c>
      <c r="K1074" s="5">
        <v>27.685580000000002</v>
      </c>
      <c r="L1074" s="5">
        <v>0</v>
      </c>
      <c r="M1074" s="6">
        <f t="shared" si="71"/>
        <v>-1</v>
      </c>
    </row>
    <row r="1075" spans="1:13" x14ac:dyDescent="0.2">
      <c r="A1075" s="1" t="s">
        <v>31</v>
      </c>
      <c r="B1075" s="1" t="s">
        <v>83</v>
      </c>
      <c r="C1075" s="5">
        <v>215.32325</v>
      </c>
      <c r="D1075" s="5">
        <v>202.59288000000001</v>
      </c>
      <c r="E1075" s="6">
        <f t="shared" si="68"/>
        <v>-5.9122133815089573E-2</v>
      </c>
      <c r="F1075" s="5">
        <v>1997.1108099999999</v>
      </c>
      <c r="G1075" s="5">
        <v>2597.9644899999998</v>
      </c>
      <c r="H1075" s="6">
        <f t="shared" si="69"/>
        <v>0.30086146296509209</v>
      </c>
      <c r="I1075" s="5">
        <v>2714.2953299999999</v>
      </c>
      <c r="J1075" s="6">
        <f t="shared" si="70"/>
        <v>-4.2858578694161542E-2</v>
      </c>
      <c r="K1075" s="5">
        <v>11574.28046</v>
      </c>
      <c r="L1075" s="5">
        <v>14149.71574</v>
      </c>
      <c r="M1075" s="6">
        <f t="shared" si="71"/>
        <v>0.22251364038572818</v>
      </c>
    </row>
    <row r="1076" spans="1:13" x14ac:dyDescent="0.2">
      <c r="A1076" s="1" t="s">
        <v>36</v>
      </c>
      <c r="B1076" s="1" t="s">
        <v>83</v>
      </c>
      <c r="C1076" s="5">
        <v>141</v>
      </c>
      <c r="D1076" s="5">
        <v>0</v>
      </c>
      <c r="E1076" s="6">
        <f t="shared" si="68"/>
        <v>-1</v>
      </c>
      <c r="F1076" s="5">
        <v>391.16</v>
      </c>
      <c r="G1076" s="5">
        <v>0</v>
      </c>
      <c r="H1076" s="6">
        <f t="shared" si="69"/>
        <v>-1</v>
      </c>
      <c r="I1076" s="5">
        <v>0</v>
      </c>
      <c r="J1076" s="6" t="str">
        <f t="shared" si="70"/>
        <v/>
      </c>
      <c r="K1076" s="5">
        <v>1997.96</v>
      </c>
      <c r="L1076" s="5">
        <v>227.28</v>
      </c>
      <c r="M1076" s="6">
        <f t="shared" si="71"/>
        <v>-0.88624396884822521</v>
      </c>
    </row>
    <row r="1077" spans="1:13" x14ac:dyDescent="0.2">
      <c r="A1077" s="1" t="s">
        <v>32</v>
      </c>
      <c r="B1077" s="1" t="s">
        <v>83</v>
      </c>
      <c r="C1077" s="5">
        <v>9.9582499999999996</v>
      </c>
      <c r="D1077" s="5">
        <v>0</v>
      </c>
      <c r="E1077" s="6">
        <f t="shared" si="68"/>
        <v>-1</v>
      </c>
      <c r="F1077" s="5">
        <v>358.86872</v>
      </c>
      <c r="G1077" s="5">
        <v>365.76024999999998</v>
      </c>
      <c r="H1077" s="6">
        <f t="shared" si="69"/>
        <v>1.9203484772927437E-2</v>
      </c>
      <c r="I1077" s="5">
        <v>784.16552000000001</v>
      </c>
      <c r="J1077" s="6">
        <f t="shared" si="70"/>
        <v>-0.53356754324010569</v>
      </c>
      <c r="K1077" s="5">
        <v>2618.16923</v>
      </c>
      <c r="L1077" s="5">
        <v>3150.2574500000001</v>
      </c>
      <c r="M1077" s="6">
        <f t="shared" si="71"/>
        <v>0.20322911670610377</v>
      </c>
    </row>
    <row r="1078" spans="1:13" x14ac:dyDescent="0.2">
      <c r="A1078" s="2" t="s">
        <v>34</v>
      </c>
      <c r="B1078" s="2" t="s">
        <v>83</v>
      </c>
      <c r="C1078" s="7">
        <v>571.29183</v>
      </c>
      <c r="D1078" s="7">
        <v>448.07675999999998</v>
      </c>
      <c r="E1078" s="8">
        <f t="shared" si="68"/>
        <v>-0.21567798370230506</v>
      </c>
      <c r="F1078" s="7">
        <v>19696.363270000002</v>
      </c>
      <c r="G1078" s="7">
        <v>13085.9223</v>
      </c>
      <c r="H1078" s="8">
        <f t="shared" si="69"/>
        <v>-0.33561733602205246</v>
      </c>
      <c r="I1078" s="7">
        <v>13335.36579</v>
      </c>
      <c r="J1078" s="8">
        <f t="shared" si="70"/>
        <v>-1.870541040479401E-2</v>
      </c>
      <c r="K1078" s="7">
        <v>118459.93925</v>
      </c>
      <c r="L1078" s="7">
        <v>60468.814480000001</v>
      </c>
      <c r="M1078" s="8">
        <f t="shared" si="71"/>
        <v>-0.48954207757623847</v>
      </c>
    </row>
    <row r="1079" spans="1:13" x14ac:dyDescent="0.2">
      <c r="A1079" s="1" t="s">
        <v>8</v>
      </c>
      <c r="B1079" s="1" t="s">
        <v>84</v>
      </c>
      <c r="C1079" s="5">
        <v>0</v>
      </c>
      <c r="D1079" s="5">
        <v>0</v>
      </c>
      <c r="E1079" s="6" t="str">
        <f t="shared" si="68"/>
        <v/>
      </c>
      <c r="F1079" s="5">
        <v>0.11586</v>
      </c>
      <c r="G1079" s="5">
        <v>0</v>
      </c>
      <c r="H1079" s="6">
        <f t="shared" si="69"/>
        <v>-1</v>
      </c>
      <c r="I1079" s="5">
        <v>0</v>
      </c>
      <c r="J1079" s="6" t="str">
        <f t="shared" si="70"/>
        <v/>
      </c>
      <c r="K1079" s="5">
        <v>10.315250000000001</v>
      </c>
      <c r="L1079" s="5">
        <v>0</v>
      </c>
      <c r="M1079" s="6">
        <f t="shared" si="71"/>
        <v>-1</v>
      </c>
    </row>
    <row r="1080" spans="1:13" x14ac:dyDescent="0.2">
      <c r="A1080" s="1" t="s">
        <v>10</v>
      </c>
      <c r="B1080" s="1" t="s">
        <v>84</v>
      </c>
      <c r="C1080" s="5">
        <v>0</v>
      </c>
      <c r="D1080" s="5">
        <v>0</v>
      </c>
      <c r="E1080" s="6" t="str">
        <f t="shared" si="68"/>
        <v/>
      </c>
      <c r="F1080" s="5">
        <v>0.60277000000000003</v>
      </c>
      <c r="G1080" s="5">
        <v>0</v>
      </c>
      <c r="H1080" s="6">
        <f t="shared" si="69"/>
        <v>-1</v>
      </c>
      <c r="I1080" s="5">
        <v>0</v>
      </c>
      <c r="J1080" s="6" t="str">
        <f t="shared" si="70"/>
        <v/>
      </c>
      <c r="K1080" s="5">
        <v>4.6046100000000001</v>
      </c>
      <c r="L1080" s="5">
        <v>0</v>
      </c>
      <c r="M1080" s="6">
        <f t="shared" si="71"/>
        <v>-1</v>
      </c>
    </row>
    <row r="1081" spans="1:13" x14ac:dyDescent="0.2">
      <c r="A1081" s="1" t="s">
        <v>11</v>
      </c>
      <c r="B1081" s="1" t="s">
        <v>84</v>
      </c>
      <c r="C1081" s="5">
        <v>0</v>
      </c>
      <c r="D1081" s="5">
        <v>0</v>
      </c>
      <c r="E1081" s="6" t="str">
        <f t="shared" si="68"/>
        <v/>
      </c>
      <c r="F1081" s="5">
        <v>659.16417999999999</v>
      </c>
      <c r="G1081" s="5">
        <v>501.54086999999998</v>
      </c>
      <c r="H1081" s="6">
        <f t="shared" si="69"/>
        <v>-0.23912602471815136</v>
      </c>
      <c r="I1081" s="5">
        <v>337.98460999999998</v>
      </c>
      <c r="J1081" s="6">
        <f t="shared" si="70"/>
        <v>0.48391629429517513</v>
      </c>
      <c r="K1081" s="5">
        <v>3801.0217200000002</v>
      </c>
      <c r="L1081" s="5">
        <v>2980.34942</v>
      </c>
      <c r="M1081" s="6">
        <f t="shared" si="71"/>
        <v>-0.2159083426652979</v>
      </c>
    </row>
    <row r="1082" spans="1:13" x14ac:dyDescent="0.2">
      <c r="A1082" s="1" t="s">
        <v>13</v>
      </c>
      <c r="B1082" s="1" t="s">
        <v>84</v>
      </c>
      <c r="C1082" s="5">
        <v>0</v>
      </c>
      <c r="D1082" s="5">
        <v>0</v>
      </c>
      <c r="E1082" s="6" t="str">
        <f t="shared" si="68"/>
        <v/>
      </c>
      <c r="F1082" s="5">
        <v>0</v>
      </c>
      <c r="G1082" s="5">
        <v>8.4110000000000004E-2</v>
      </c>
      <c r="H1082" s="6" t="str">
        <f t="shared" si="69"/>
        <v/>
      </c>
      <c r="I1082" s="5">
        <v>7.4060000000000001E-2</v>
      </c>
      <c r="J1082" s="6">
        <f t="shared" si="70"/>
        <v>0.13570078314879841</v>
      </c>
      <c r="K1082" s="5">
        <v>0.27822000000000002</v>
      </c>
      <c r="L1082" s="5">
        <v>0.47575000000000001</v>
      </c>
      <c r="M1082" s="6">
        <f t="shared" si="71"/>
        <v>0.70997771547696065</v>
      </c>
    </row>
    <row r="1083" spans="1:13" x14ac:dyDescent="0.2">
      <c r="A1083" s="1" t="s">
        <v>14</v>
      </c>
      <c r="B1083" s="1" t="s">
        <v>84</v>
      </c>
      <c r="C1083" s="5">
        <v>0</v>
      </c>
      <c r="D1083" s="5">
        <v>0</v>
      </c>
      <c r="E1083" s="6" t="str">
        <f t="shared" si="68"/>
        <v/>
      </c>
      <c r="F1083" s="5">
        <v>0.53632000000000002</v>
      </c>
      <c r="G1083" s="5">
        <v>0</v>
      </c>
      <c r="H1083" s="6">
        <f t="shared" si="69"/>
        <v>-1</v>
      </c>
      <c r="I1083" s="5">
        <v>0</v>
      </c>
      <c r="J1083" s="6" t="str">
        <f t="shared" si="70"/>
        <v/>
      </c>
      <c r="K1083" s="5">
        <v>51.104300000000002</v>
      </c>
      <c r="L1083" s="5">
        <v>10.515230000000001</v>
      </c>
      <c r="M1083" s="6">
        <f t="shared" si="71"/>
        <v>-0.79423981934983945</v>
      </c>
    </row>
    <row r="1084" spans="1:13" x14ac:dyDescent="0.2">
      <c r="A1084" s="1" t="s">
        <v>15</v>
      </c>
      <c r="B1084" s="1" t="s">
        <v>84</v>
      </c>
      <c r="C1084" s="5">
        <v>0</v>
      </c>
      <c r="D1084" s="5">
        <v>0</v>
      </c>
      <c r="E1084" s="6" t="str">
        <f t="shared" si="68"/>
        <v/>
      </c>
      <c r="F1084" s="5">
        <v>0</v>
      </c>
      <c r="G1084" s="5">
        <v>0</v>
      </c>
      <c r="H1084" s="6" t="str">
        <f t="shared" si="69"/>
        <v/>
      </c>
      <c r="I1084" s="5">
        <v>0</v>
      </c>
      <c r="J1084" s="6" t="str">
        <f t="shared" si="70"/>
        <v/>
      </c>
      <c r="K1084" s="5">
        <v>2.98231</v>
      </c>
      <c r="L1084" s="5">
        <v>6.4336599999999997</v>
      </c>
      <c r="M1084" s="6">
        <f t="shared" si="71"/>
        <v>1.1572740593700854</v>
      </c>
    </row>
    <row r="1085" spans="1:13" x14ac:dyDescent="0.2">
      <c r="A1085" s="1" t="s">
        <v>17</v>
      </c>
      <c r="B1085" s="1" t="s">
        <v>84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0</v>
      </c>
      <c r="J1085" s="6" t="str">
        <f t="shared" si="70"/>
        <v/>
      </c>
      <c r="K1085" s="5">
        <v>0</v>
      </c>
      <c r="L1085" s="5">
        <v>29.708020000000001</v>
      </c>
      <c r="M1085" s="6" t="str">
        <f t="shared" si="71"/>
        <v/>
      </c>
    </row>
    <row r="1086" spans="1:13" x14ac:dyDescent="0.2">
      <c r="A1086" s="1" t="s">
        <v>18</v>
      </c>
      <c r="B1086" s="1" t="s">
        <v>84</v>
      </c>
      <c r="C1086" s="5">
        <v>7.3611000000000004</v>
      </c>
      <c r="D1086" s="5">
        <v>0</v>
      </c>
      <c r="E1086" s="6">
        <f t="shared" si="68"/>
        <v>-1</v>
      </c>
      <c r="F1086" s="5">
        <v>11.302849999999999</v>
      </c>
      <c r="G1086" s="5">
        <v>1.7116100000000001</v>
      </c>
      <c r="H1086" s="6">
        <f t="shared" si="69"/>
        <v>-0.84856828145113838</v>
      </c>
      <c r="I1086" s="5">
        <v>0.39006999999999997</v>
      </c>
      <c r="J1086" s="6">
        <f t="shared" si="70"/>
        <v>3.3879560078960189</v>
      </c>
      <c r="K1086" s="5">
        <v>22.193960000000001</v>
      </c>
      <c r="L1086" s="5">
        <v>10.96799</v>
      </c>
      <c r="M1086" s="6">
        <f t="shared" si="71"/>
        <v>-0.50581194162736165</v>
      </c>
    </row>
    <row r="1087" spans="1:13" x14ac:dyDescent="0.2">
      <c r="A1087" s="1" t="s">
        <v>19</v>
      </c>
      <c r="B1087" s="1" t="s">
        <v>84</v>
      </c>
      <c r="C1087" s="5">
        <v>0</v>
      </c>
      <c r="D1087" s="5">
        <v>0</v>
      </c>
      <c r="E1087" s="6" t="str">
        <f t="shared" si="68"/>
        <v/>
      </c>
      <c r="F1087" s="5">
        <v>222.28281999999999</v>
      </c>
      <c r="G1087" s="5">
        <v>197.48013</v>
      </c>
      <c r="H1087" s="6">
        <f t="shared" si="69"/>
        <v>-0.11158167779228279</v>
      </c>
      <c r="I1087" s="5">
        <v>142.86375000000001</v>
      </c>
      <c r="J1087" s="6">
        <f t="shared" si="70"/>
        <v>0.38229697876473212</v>
      </c>
      <c r="K1087" s="5">
        <v>3467.2546000000002</v>
      </c>
      <c r="L1087" s="5">
        <v>1955.62745</v>
      </c>
      <c r="M1087" s="6">
        <f t="shared" si="71"/>
        <v>-0.43597235403480328</v>
      </c>
    </row>
    <row r="1088" spans="1:13" x14ac:dyDescent="0.2">
      <c r="A1088" s="1" t="s">
        <v>20</v>
      </c>
      <c r="B1088" s="1" t="s">
        <v>84</v>
      </c>
      <c r="C1088" s="5">
        <v>38.894159999999999</v>
      </c>
      <c r="D1088" s="5">
        <v>6.9766700000000004</v>
      </c>
      <c r="E1088" s="6">
        <f t="shared" si="68"/>
        <v>-0.82062422739043595</v>
      </c>
      <c r="F1088" s="5">
        <v>68.706530000000001</v>
      </c>
      <c r="G1088" s="5">
        <v>58.556669999999997</v>
      </c>
      <c r="H1088" s="6">
        <f t="shared" si="69"/>
        <v>-0.14772773417606744</v>
      </c>
      <c r="I1088" s="5">
        <v>70.641850000000005</v>
      </c>
      <c r="J1088" s="6">
        <f t="shared" si="70"/>
        <v>-0.17107677672654398</v>
      </c>
      <c r="K1088" s="5">
        <v>639.40439000000003</v>
      </c>
      <c r="L1088" s="5">
        <v>313.63945000000001</v>
      </c>
      <c r="M1088" s="6">
        <f t="shared" si="71"/>
        <v>-0.50948186326965939</v>
      </c>
    </row>
    <row r="1089" spans="1:13" x14ac:dyDescent="0.2">
      <c r="A1089" s="1" t="s">
        <v>21</v>
      </c>
      <c r="B1089" s="1" t="s">
        <v>84</v>
      </c>
      <c r="C1089" s="5">
        <v>0</v>
      </c>
      <c r="D1089" s="5">
        <v>0</v>
      </c>
      <c r="E1089" s="6" t="str">
        <f t="shared" si="68"/>
        <v/>
      </c>
      <c r="F1089" s="5">
        <v>41.495100000000001</v>
      </c>
      <c r="G1089" s="5">
        <v>39.73527</v>
      </c>
      <c r="H1089" s="6">
        <f t="shared" si="69"/>
        <v>-4.2410549679359755E-2</v>
      </c>
      <c r="I1089" s="5">
        <v>57.779330000000002</v>
      </c>
      <c r="J1089" s="6">
        <f t="shared" si="70"/>
        <v>-0.3122926485994213</v>
      </c>
      <c r="K1089" s="5">
        <v>123.33186000000001</v>
      </c>
      <c r="L1089" s="5">
        <v>203.56005999999999</v>
      </c>
      <c r="M1089" s="6">
        <f t="shared" si="71"/>
        <v>0.65050668983667315</v>
      </c>
    </row>
    <row r="1090" spans="1:13" x14ac:dyDescent="0.2">
      <c r="A1090" s="1" t="s">
        <v>22</v>
      </c>
      <c r="B1090" s="1" t="s">
        <v>84</v>
      </c>
      <c r="C1090" s="5">
        <v>0</v>
      </c>
      <c r="D1090" s="5">
        <v>0</v>
      </c>
      <c r="E1090" s="6" t="str">
        <f t="shared" si="68"/>
        <v/>
      </c>
      <c r="F1090" s="5">
        <v>14.600289999999999</v>
      </c>
      <c r="G1090" s="5">
        <v>13.50867</v>
      </c>
      <c r="H1090" s="6">
        <f t="shared" si="69"/>
        <v>-7.4767008052579742E-2</v>
      </c>
      <c r="I1090" s="5">
        <v>0</v>
      </c>
      <c r="J1090" s="6" t="str">
        <f t="shared" si="70"/>
        <v/>
      </c>
      <c r="K1090" s="5">
        <v>120.90759</v>
      </c>
      <c r="L1090" s="5">
        <v>80.913790000000006</v>
      </c>
      <c r="M1090" s="6">
        <f t="shared" si="71"/>
        <v>-0.33077989562111021</v>
      </c>
    </row>
    <row r="1091" spans="1:13" x14ac:dyDescent="0.2">
      <c r="A1091" s="1" t="s">
        <v>23</v>
      </c>
      <c r="B1091" s="1" t="s">
        <v>84</v>
      </c>
      <c r="C1091" s="5">
        <v>0</v>
      </c>
      <c r="D1091" s="5">
        <v>0</v>
      </c>
      <c r="E1091" s="6" t="str">
        <f t="shared" si="68"/>
        <v/>
      </c>
      <c r="F1091" s="5">
        <v>22.168900000000001</v>
      </c>
      <c r="G1091" s="5">
        <v>93.157899999999998</v>
      </c>
      <c r="H1091" s="6">
        <f t="shared" si="69"/>
        <v>3.2021886516696814</v>
      </c>
      <c r="I1091" s="5">
        <v>0</v>
      </c>
      <c r="J1091" s="6" t="str">
        <f t="shared" si="70"/>
        <v/>
      </c>
      <c r="K1091" s="5">
        <v>183.14017999999999</v>
      </c>
      <c r="L1091" s="5">
        <v>98.116669999999999</v>
      </c>
      <c r="M1091" s="6">
        <f t="shared" si="71"/>
        <v>-0.46425372083832173</v>
      </c>
    </row>
    <row r="1092" spans="1:13" x14ac:dyDescent="0.2">
      <c r="A1092" s="1" t="s">
        <v>24</v>
      </c>
      <c r="B1092" s="1" t="s">
        <v>84</v>
      </c>
      <c r="C1092" s="5">
        <v>0</v>
      </c>
      <c r="D1092" s="5">
        <v>0</v>
      </c>
      <c r="E1092" s="6" t="str">
        <f t="shared" si="68"/>
        <v/>
      </c>
      <c r="F1092" s="5">
        <v>0.17035</v>
      </c>
      <c r="G1092" s="5">
        <v>5.4558</v>
      </c>
      <c r="H1092" s="6">
        <f t="shared" si="69"/>
        <v>31.027003228646905</v>
      </c>
      <c r="I1092" s="5">
        <v>190.38091</v>
      </c>
      <c r="J1092" s="6">
        <f t="shared" si="70"/>
        <v>-0.97134271498124469</v>
      </c>
      <c r="K1092" s="5">
        <v>326.99802</v>
      </c>
      <c r="L1092" s="5">
        <v>314.09922999999998</v>
      </c>
      <c r="M1092" s="6">
        <f t="shared" si="71"/>
        <v>-3.9446079826416125E-2</v>
      </c>
    </row>
    <row r="1093" spans="1:13" x14ac:dyDescent="0.2">
      <c r="A1093" s="1" t="s">
        <v>25</v>
      </c>
      <c r="B1093" s="1" t="s">
        <v>84</v>
      </c>
      <c r="C1093" s="5">
        <v>0</v>
      </c>
      <c r="D1093" s="5">
        <v>101.29340000000001</v>
      </c>
      <c r="E1093" s="6" t="str">
        <f t="shared" si="68"/>
        <v/>
      </c>
      <c r="F1093" s="5">
        <v>151.49175</v>
      </c>
      <c r="G1093" s="5">
        <v>597.31831999999997</v>
      </c>
      <c r="H1093" s="6">
        <f t="shared" si="69"/>
        <v>2.9429098944331953</v>
      </c>
      <c r="I1093" s="5">
        <v>741.80864999999994</v>
      </c>
      <c r="J1093" s="6">
        <f t="shared" si="70"/>
        <v>-0.19478113392180041</v>
      </c>
      <c r="K1093" s="5">
        <v>2426.8499200000001</v>
      </c>
      <c r="L1093" s="5">
        <v>3472.0760399999999</v>
      </c>
      <c r="M1093" s="6">
        <f t="shared" si="71"/>
        <v>0.43069252506557953</v>
      </c>
    </row>
    <row r="1094" spans="1:13" x14ac:dyDescent="0.2">
      <c r="A1094" s="1" t="s">
        <v>26</v>
      </c>
      <c r="B1094" s="1" t="s">
        <v>84</v>
      </c>
      <c r="C1094" s="5">
        <v>0</v>
      </c>
      <c r="D1094" s="5">
        <v>0</v>
      </c>
      <c r="E1094" s="6" t="str">
        <f t="shared" si="68"/>
        <v/>
      </c>
      <c r="F1094" s="5">
        <v>13.44173</v>
      </c>
      <c r="G1094" s="5">
        <v>1.2285999999999999</v>
      </c>
      <c r="H1094" s="6">
        <f t="shared" si="69"/>
        <v>-0.90859807480138344</v>
      </c>
      <c r="I1094" s="5">
        <v>0.13405</v>
      </c>
      <c r="J1094" s="6">
        <f t="shared" si="70"/>
        <v>8.1652368519209251</v>
      </c>
      <c r="K1094" s="5">
        <v>24.181809999999999</v>
      </c>
      <c r="L1094" s="5">
        <v>14.07766</v>
      </c>
      <c r="M1094" s="6">
        <f t="shared" si="71"/>
        <v>-0.41784093084843521</v>
      </c>
    </row>
    <row r="1095" spans="1:13" x14ac:dyDescent="0.2">
      <c r="A1095" s="1" t="s">
        <v>27</v>
      </c>
      <c r="B1095" s="1" t="s">
        <v>84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0</v>
      </c>
      <c r="L1095" s="5">
        <v>0</v>
      </c>
      <c r="M1095" s="6" t="str">
        <f t="shared" si="71"/>
        <v/>
      </c>
    </row>
    <row r="1096" spans="1:13" x14ac:dyDescent="0.2">
      <c r="A1096" s="1" t="s">
        <v>28</v>
      </c>
      <c r="B1096" s="1" t="s">
        <v>84</v>
      </c>
      <c r="C1096" s="5">
        <v>690.65369999999996</v>
      </c>
      <c r="D1096" s="5">
        <v>469.40973000000002</v>
      </c>
      <c r="E1096" s="6">
        <f t="shared" si="68"/>
        <v>-0.32033994750191008</v>
      </c>
      <c r="F1096" s="5">
        <v>12759.86463</v>
      </c>
      <c r="G1096" s="5">
        <v>11209.320949999999</v>
      </c>
      <c r="H1096" s="6">
        <f t="shared" si="69"/>
        <v>-0.12151725155096738</v>
      </c>
      <c r="I1096" s="5">
        <v>12917.552659999999</v>
      </c>
      <c r="J1096" s="6">
        <f t="shared" si="70"/>
        <v>-0.13224112608339855</v>
      </c>
      <c r="K1096" s="5">
        <v>77589.028200000001</v>
      </c>
      <c r="L1096" s="5">
        <v>74984.569279999996</v>
      </c>
      <c r="M1096" s="6">
        <f t="shared" si="71"/>
        <v>-3.3567361009942398E-2</v>
      </c>
    </row>
    <row r="1097" spans="1:13" x14ac:dyDescent="0.2">
      <c r="A1097" s="1" t="s">
        <v>29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35.345480000000002</v>
      </c>
      <c r="G1097" s="5">
        <v>0</v>
      </c>
      <c r="H1097" s="6">
        <f t="shared" si="69"/>
        <v>-1</v>
      </c>
      <c r="I1097" s="5">
        <v>291.04000000000002</v>
      </c>
      <c r="J1097" s="6">
        <f t="shared" si="70"/>
        <v>-1</v>
      </c>
      <c r="K1097" s="5">
        <v>425.04628000000002</v>
      </c>
      <c r="L1097" s="5">
        <v>1953.5272399999999</v>
      </c>
      <c r="M1097" s="6">
        <f t="shared" si="71"/>
        <v>3.5960342012639179</v>
      </c>
    </row>
    <row r="1098" spans="1:13" x14ac:dyDescent="0.2">
      <c r="A1098" s="1" t="s">
        <v>31</v>
      </c>
      <c r="B1098" s="1" t="s">
        <v>84</v>
      </c>
      <c r="C1098" s="5">
        <v>0</v>
      </c>
      <c r="D1098" s="5">
        <v>13.34694</v>
      </c>
      <c r="E1098" s="6" t="str">
        <f t="shared" si="68"/>
        <v/>
      </c>
      <c r="F1098" s="5">
        <v>0</v>
      </c>
      <c r="G1098" s="5">
        <v>13.34694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0</v>
      </c>
      <c r="L1098" s="5">
        <v>14.46082</v>
      </c>
      <c r="M1098" s="6" t="str">
        <f t="shared" si="71"/>
        <v/>
      </c>
    </row>
    <row r="1099" spans="1:13" x14ac:dyDescent="0.2">
      <c r="A1099" s="1" t="s">
        <v>32</v>
      </c>
      <c r="B1099" s="1" t="s">
        <v>84</v>
      </c>
      <c r="C1099" s="5">
        <v>0</v>
      </c>
      <c r="D1099" s="5">
        <v>0</v>
      </c>
      <c r="E1099" s="6" t="str">
        <f t="shared" si="68"/>
        <v/>
      </c>
      <c r="F1099" s="5">
        <v>0.31198999999999999</v>
      </c>
      <c r="G1099" s="5">
        <v>1.6689000000000001</v>
      </c>
      <c r="H1099" s="6">
        <f t="shared" si="69"/>
        <v>4.3492099105740571</v>
      </c>
      <c r="I1099" s="5">
        <v>0</v>
      </c>
      <c r="J1099" s="6" t="str">
        <f t="shared" si="70"/>
        <v/>
      </c>
      <c r="K1099" s="5">
        <v>69.501159999999999</v>
      </c>
      <c r="L1099" s="5">
        <v>21.29279</v>
      </c>
      <c r="M1099" s="6">
        <f t="shared" si="71"/>
        <v>-0.69363403430964321</v>
      </c>
    </row>
    <row r="1100" spans="1:13" x14ac:dyDescent="0.2">
      <c r="A1100" s="1" t="s">
        <v>33</v>
      </c>
      <c r="B1100" s="1" t="s">
        <v>84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26.624009999999998</v>
      </c>
      <c r="L1100" s="5">
        <v>0</v>
      </c>
      <c r="M1100" s="6">
        <f t="shared" si="71"/>
        <v>-1</v>
      </c>
    </row>
    <row r="1101" spans="1:13" x14ac:dyDescent="0.2">
      <c r="A1101" s="2" t="s">
        <v>34</v>
      </c>
      <c r="B1101" s="2" t="s">
        <v>84</v>
      </c>
      <c r="C1101" s="7">
        <v>736.90895999999998</v>
      </c>
      <c r="D1101" s="7">
        <v>591.02674000000002</v>
      </c>
      <c r="E1101" s="8">
        <f t="shared" si="68"/>
        <v>-0.19796505120523977</v>
      </c>
      <c r="F1101" s="7">
        <v>14001.601549999999</v>
      </c>
      <c r="G1101" s="7">
        <v>12734.114740000001</v>
      </c>
      <c r="H1101" s="8">
        <f t="shared" si="69"/>
        <v>-9.0524416472913982E-2</v>
      </c>
      <c r="I1101" s="7">
        <v>14750.649939999999</v>
      </c>
      <c r="J1101" s="8">
        <f t="shared" si="70"/>
        <v>-0.13670822697321761</v>
      </c>
      <c r="K1101" s="7">
        <v>89314.768389999997</v>
      </c>
      <c r="L1101" s="7">
        <v>86464.410550000001</v>
      </c>
      <c r="M1101" s="8">
        <f t="shared" si="71"/>
        <v>-3.191362292463984E-2</v>
      </c>
    </row>
    <row r="1102" spans="1:13" x14ac:dyDescent="0.2">
      <c r="A1102" s="1" t="s">
        <v>8</v>
      </c>
      <c r="B1102" s="1" t="s">
        <v>85</v>
      </c>
      <c r="C1102" s="5">
        <v>0</v>
      </c>
      <c r="D1102" s="5">
        <v>6.0132700000000003</v>
      </c>
      <c r="E1102" s="6" t="str">
        <f t="shared" si="68"/>
        <v/>
      </c>
      <c r="F1102" s="5">
        <v>128.26213999999999</v>
      </c>
      <c r="G1102" s="5">
        <v>10.452199999999999</v>
      </c>
      <c r="H1102" s="6">
        <f t="shared" si="69"/>
        <v>-0.91850907836092555</v>
      </c>
      <c r="I1102" s="5">
        <v>1.6186799999999999</v>
      </c>
      <c r="J1102" s="6">
        <f t="shared" si="70"/>
        <v>5.4572367608174561</v>
      </c>
      <c r="K1102" s="5">
        <v>331.92196999999999</v>
      </c>
      <c r="L1102" s="5">
        <v>171.49124</v>
      </c>
      <c r="M1102" s="6">
        <f t="shared" si="71"/>
        <v>-0.48333868951187531</v>
      </c>
    </row>
    <row r="1103" spans="1:13" x14ac:dyDescent="0.2">
      <c r="A1103" s="1" t="s">
        <v>10</v>
      </c>
      <c r="B1103" s="1" t="s">
        <v>85</v>
      </c>
      <c r="C1103" s="5">
        <v>15.27399</v>
      </c>
      <c r="D1103" s="5">
        <v>0</v>
      </c>
      <c r="E1103" s="6">
        <f t="shared" si="68"/>
        <v>-1</v>
      </c>
      <c r="F1103" s="5">
        <v>121.66495</v>
      </c>
      <c r="G1103" s="5">
        <v>142.05238</v>
      </c>
      <c r="H1103" s="6">
        <f t="shared" si="69"/>
        <v>0.16757028215603587</v>
      </c>
      <c r="I1103" s="5">
        <v>3099.7207800000001</v>
      </c>
      <c r="J1103" s="6">
        <f t="shared" si="70"/>
        <v>-0.95417252388778062</v>
      </c>
      <c r="K1103" s="5">
        <v>4922.44452</v>
      </c>
      <c r="L1103" s="5">
        <v>8832.3948299999993</v>
      </c>
      <c r="M1103" s="6">
        <f t="shared" si="71"/>
        <v>0.79431069138794452</v>
      </c>
    </row>
    <row r="1104" spans="1:13" x14ac:dyDescent="0.2">
      <c r="A1104" s="1" t="s">
        <v>11</v>
      </c>
      <c r="B1104" s="1" t="s">
        <v>85</v>
      </c>
      <c r="C1104" s="5">
        <v>390.98572000000001</v>
      </c>
      <c r="D1104" s="5">
        <v>559.17015000000004</v>
      </c>
      <c r="E1104" s="6">
        <f t="shared" si="68"/>
        <v>0.43015491716679577</v>
      </c>
      <c r="F1104" s="5">
        <v>8930.4888599999995</v>
      </c>
      <c r="G1104" s="5">
        <v>5926.0537999999997</v>
      </c>
      <c r="H1104" s="6">
        <f t="shared" si="69"/>
        <v>-0.33642447878267667</v>
      </c>
      <c r="I1104" s="5">
        <v>5272.7384400000001</v>
      </c>
      <c r="J1104" s="6">
        <f t="shared" si="70"/>
        <v>0.12390437482045846</v>
      </c>
      <c r="K1104" s="5">
        <v>51643.776749999997</v>
      </c>
      <c r="L1104" s="5">
        <v>44627.762640000001</v>
      </c>
      <c r="M1104" s="6">
        <f t="shared" si="71"/>
        <v>-0.13585400897311406</v>
      </c>
    </row>
    <row r="1105" spans="1:13" x14ac:dyDescent="0.2">
      <c r="A1105" s="1" t="s">
        <v>12</v>
      </c>
      <c r="B1105" s="1" t="s">
        <v>85</v>
      </c>
      <c r="C1105" s="5">
        <v>0</v>
      </c>
      <c r="D1105" s="5">
        <v>0</v>
      </c>
      <c r="E1105" s="6" t="str">
        <f t="shared" si="68"/>
        <v/>
      </c>
      <c r="F1105" s="5">
        <v>12.789770000000001</v>
      </c>
      <c r="G1105" s="5">
        <v>2.25</v>
      </c>
      <c r="H1105" s="6">
        <f t="shared" si="69"/>
        <v>-0.82407814995891249</v>
      </c>
      <c r="I1105" s="5">
        <v>3</v>
      </c>
      <c r="J1105" s="6">
        <f t="shared" si="70"/>
        <v>-0.25</v>
      </c>
      <c r="K1105" s="5">
        <v>114.4466</v>
      </c>
      <c r="L1105" s="5">
        <v>13.01005</v>
      </c>
      <c r="M1105" s="6">
        <f t="shared" si="71"/>
        <v>-0.88632209257417871</v>
      </c>
    </row>
    <row r="1106" spans="1:13" x14ac:dyDescent="0.2">
      <c r="A1106" s="1" t="s">
        <v>13</v>
      </c>
      <c r="B1106" s="1" t="s">
        <v>85</v>
      </c>
      <c r="C1106" s="5">
        <v>0</v>
      </c>
      <c r="D1106" s="5">
        <v>0</v>
      </c>
      <c r="E1106" s="6" t="str">
        <f t="shared" si="68"/>
        <v/>
      </c>
      <c r="F1106" s="5">
        <v>0.18706</v>
      </c>
      <c r="G1106" s="5">
        <v>1.625</v>
      </c>
      <c r="H1106" s="6">
        <f t="shared" si="69"/>
        <v>7.6870522826900451</v>
      </c>
      <c r="I1106" s="5">
        <v>0.96</v>
      </c>
      <c r="J1106" s="6">
        <f t="shared" si="70"/>
        <v>0.69270833333333348</v>
      </c>
      <c r="K1106" s="5">
        <v>0.68981000000000003</v>
      </c>
      <c r="L1106" s="5">
        <v>4.5334899999999996</v>
      </c>
      <c r="M1106" s="6">
        <f t="shared" si="71"/>
        <v>5.5720850669024795</v>
      </c>
    </row>
    <row r="1107" spans="1:13" x14ac:dyDescent="0.2">
      <c r="A1107" s="1" t="s">
        <v>14</v>
      </c>
      <c r="B1107" s="1" t="s">
        <v>85</v>
      </c>
      <c r="C1107" s="5">
        <v>0</v>
      </c>
      <c r="D1107" s="5">
        <v>0</v>
      </c>
      <c r="E1107" s="6" t="str">
        <f t="shared" si="68"/>
        <v/>
      </c>
      <c r="F1107" s="5">
        <v>9.4367699999999992</v>
      </c>
      <c r="G1107" s="5">
        <v>9.5836199999999998</v>
      </c>
      <c r="H1107" s="6">
        <f t="shared" si="69"/>
        <v>1.556146859571661E-2</v>
      </c>
      <c r="I1107" s="5">
        <v>0</v>
      </c>
      <c r="J1107" s="6" t="str">
        <f t="shared" si="70"/>
        <v/>
      </c>
      <c r="K1107" s="5">
        <v>133.87483</v>
      </c>
      <c r="L1107" s="5">
        <v>22.471599999999999</v>
      </c>
      <c r="M1107" s="6">
        <f t="shared" si="71"/>
        <v>-0.83214469814826286</v>
      </c>
    </row>
    <row r="1108" spans="1:13" x14ac:dyDescent="0.2">
      <c r="A1108" s="1" t="s">
        <v>15</v>
      </c>
      <c r="B1108" s="1" t="s">
        <v>85</v>
      </c>
      <c r="C1108" s="5">
        <v>0</v>
      </c>
      <c r="D1108" s="5">
        <v>0</v>
      </c>
      <c r="E1108" s="6" t="str">
        <f t="shared" si="68"/>
        <v/>
      </c>
      <c r="F1108" s="5">
        <v>0</v>
      </c>
      <c r="G1108" s="5">
        <v>0</v>
      </c>
      <c r="H1108" s="6" t="str">
        <f t="shared" si="69"/>
        <v/>
      </c>
      <c r="I1108" s="5">
        <v>0</v>
      </c>
      <c r="J1108" s="6" t="str">
        <f t="shared" si="70"/>
        <v/>
      </c>
      <c r="K1108" s="5">
        <v>0</v>
      </c>
      <c r="L1108" s="5">
        <v>0</v>
      </c>
      <c r="M1108" s="6" t="str">
        <f t="shared" si="71"/>
        <v/>
      </c>
    </row>
    <row r="1109" spans="1:13" x14ac:dyDescent="0.2">
      <c r="A1109" s="1" t="s">
        <v>17</v>
      </c>
      <c r="B1109" s="1" t="s">
        <v>85</v>
      </c>
      <c r="C1109" s="5">
        <v>0</v>
      </c>
      <c r="D1109" s="5">
        <v>0</v>
      </c>
      <c r="E1109" s="6" t="str">
        <f t="shared" si="68"/>
        <v/>
      </c>
      <c r="F1109" s="5">
        <v>4.6833400000000003</v>
      </c>
      <c r="G1109" s="5">
        <v>0</v>
      </c>
      <c r="H1109" s="6">
        <f t="shared" si="69"/>
        <v>-1</v>
      </c>
      <c r="I1109" s="5">
        <v>0</v>
      </c>
      <c r="J1109" s="6" t="str">
        <f t="shared" si="70"/>
        <v/>
      </c>
      <c r="K1109" s="5">
        <v>4.6833400000000003</v>
      </c>
      <c r="L1109" s="5">
        <v>0</v>
      </c>
      <c r="M1109" s="6">
        <f t="shared" si="71"/>
        <v>-1</v>
      </c>
    </row>
    <row r="1110" spans="1:13" x14ac:dyDescent="0.2">
      <c r="A1110" s="1" t="s">
        <v>18</v>
      </c>
      <c r="B1110" s="1" t="s">
        <v>85</v>
      </c>
      <c r="C1110" s="5">
        <v>211.94168999999999</v>
      </c>
      <c r="D1110" s="5">
        <v>466.09125</v>
      </c>
      <c r="E1110" s="6">
        <f t="shared" si="68"/>
        <v>1.1991485016468446</v>
      </c>
      <c r="F1110" s="5">
        <v>4649.6093199999996</v>
      </c>
      <c r="G1110" s="5">
        <v>5307.5988900000002</v>
      </c>
      <c r="H1110" s="6">
        <f t="shared" si="69"/>
        <v>0.14151502302993513</v>
      </c>
      <c r="I1110" s="5">
        <v>4631.9862599999997</v>
      </c>
      <c r="J1110" s="6">
        <f t="shared" si="70"/>
        <v>0.14585808162565672</v>
      </c>
      <c r="K1110" s="5">
        <v>24802.819469999999</v>
      </c>
      <c r="L1110" s="5">
        <v>30351.031449999999</v>
      </c>
      <c r="M1110" s="6">
        <f t="shared" si="71"/>
        <v>0.22369279374511364</v>
      </c>
    </row>
    <row r="1111" spans="1:13" x14ac:dyDescent="0.2">
      <c r="A1111" s="1" t="s">
        <v>19</v>
      </c>
      <c r="B1111" s="1" t="s">
        <v>85</v>
      </c>
      <c r="C1111" s="5">
        <v>34</v>
      </c>
      <c r="D1111" s="5">
        <v>35.052</v>
      </c>
      <c r="E1111" s="6">
        <f t="shared" si="68"/>
        <v>3.094117647058825E-2</v>
      </c>
      <c r="F1111" s="5">
        <v>2000.2039600000001</v>
      </c>
      <c r="G1111" s="5">
        <v>1675.02764</v>
      </c>
      <c r="H1111" s="6">
        <f t="shared" si="69"/>
        <v>-0.16257158095017477</v>
      </c>
      <c r="I1111" s="5">
        <v>1317.4424899999999</v>
      </c>
      <c r="J1111" s="6">
        <f t="shared" si="70"/>
        <v>0.27142372643529966</v>
      </c>
      <c r="K1111" s="5">
        <v>11437.040220000001</v>
      </c>
      <c r="L1111" s="5">
        <v>14037.10953</v>
      </c>
      <c r="M1111" s="6">
        <f t="shared" si="71"/>
        <v>0.22733760308486506</v>
      </c>
    </row>
    <row r="1112" spans="1:13" x14ac:dyDescent="0.2">
      <c r="A1112" s="1" t="s">
        <v>20</v>
      </c>
      <c r="B1112" s="1" t="s">
        <v>85</v>
      </c>
      <c r="C1112" s="5">
        <v>0</v>
      </c>
      <c r="D1112" s="5">
        <v>0.11799999999999999</v>
      </c>
      <c r="E1112" s="6" t="str">
        <f t="shared" si="68"/>
        <v/>
      </c>
      <c r="F1112" s="5">
        <v>694.09721000000002</v>
      </c>
      <c r="G1112" s="5">
        <v>380.57040000000001</v>
      </c>
      <c r="H1112" s="6">
        <f t="shared" si="69"/>
        <v>-0.45170446658329022</v>
      </c>
      <c r="I1112" s="5">
        <v>1156.9960799999999</v>
      </c>
      <c r="J1112" s="6">
        <f t="shared" si="70"/>
        <v>-0.67107027709203648</v>
      </c>
      <c r="K1112" s="5">
        <v>2592.2946400000001</v>
      </c>
      <c r="L1112" s="5">
        <v>3989.0031399999998</v>
      </c>
      <c r="M1112" s="6">
        <f t="shared" si="71"/>
        <v>0.53879234190755398</v>
      </c>
    </row>
    <row r="1113" spans="1:13" x14ac:dyDescent="0.2">
      <c r="A1113" s="1" t="s">
        <v>21</v>
      </c>
      <c r="B1113" s="1" t="s">
        <v>85</v>
      </c>
      <c r="C1113" s="5">
        <v>26.021509999999999</v>
      </c>
      <c r="D1113" s="5">
        <v>48.94885</v>
      </c>
      <c r="E1113" s="6">
        <f t="shared" si="68"/>
        <v>0.88109183517789713</v>
      </c>
      <c r="F1113" s="5">
        <v>828.13532999999995</v>
      </c>
      <c r="G1113" s="5">
        <v>748.91323</v>
      </c>
      <c r="H1113" s="6">
        <f t="shared" si="69"/>
        <v>-9.5663229341996558E-2</v>
      </c>
      <c r="I1113" s="5">
        <v>930.17692999999997</v>
      </c>
      <c r="J1113" s="6">
        <f t="shared" si="70"/>
        <v>-0.19487013078253834</v>
      </c>
      <c r="K1113" s="5">
        <v>4188.0560299999997</v>
      </c>
      <c r="L1113" s="5">
        <v>4149.5759399999997</v>
      </c>
      <c r="M1113" s="6">
        <f t="shared" si="71"/>
        <v>-9.1880552037408858E-3</v>
      </c>
    </row>
    <row r="1114" spans="1:13" x14ac:dyDescent="0.2">
      <c r="A1114" s="1" t="s">
        <v>22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11.4</v>
      </c>
      <c r="G1114" s="5">
        <v>0</v>
      </c>
      <c r="H1114" s="6">
        <f t="shared" si="69"/>
        <v>-1</v>
      </c>
      <c r="I1114" s="5">
        <v>0</v>
      </c>
      <c r="J1114" s="6" t="str">
        <f t="shared" si="70"/>
        <v/>
      </c>
      <c r="K1114" s="5">
        <v>35.880569999999999</v>
      </c>
      <c r="L1114" s="5">
        <v>21.154520000000002</v>
      </c>
      <c r="M1114" s="6">
        <f t="shared" si="71"/>
        <v>-0.41041850784421763</v>
      </c>
    </row>
    <row r="1115" spans="1:13" x14ac:dyDescent="0.2">
      <c r="A1115" s="1" t="s">
        <v>23</v>
      </c>
      <c r="B1115" s="1" t="s">
        <v>85</v>
      </c>
      <c r="C1115" s="5">
        <v>0</v>
      </c>
      <c r="D1115" s="5">
        <v>0.27684999999999998</v>
      </c>
      <c r="E1115" s="6" t="str">
        <f t="shared" si="68"/>
        <v/>
      </c>
      <c r="F1115" s="5">
        <v>32.680210000000002</v>
      </c>
      <c r="G1115" s="5">
        <v>37.661700000000003</v>
      </c>
      <c r="H1115" s="6">
        <f t="shared" si="69"/>
        <v>0.15243139502469538</v>
      </c>
      <c r="I1115" s="5">
        <v>111.71253</v>
      </c>
      <c r="J1115" s="6">
        <f t="shared" si="70"/>
        <v>-0.6628695098034213</v>
      </c>
      <c r="K1115" s="5">
        <v>161.13666000000001</v>
      </c>
      <c r="L1115" s="5">
        <v>547.48733000000004</v>
      </c>
      <c r="M1115" s="6">
        <f t="shared" si="71"/>
        <v>2.3976584223602502</v>
      </c>
    </row>
    <row r="1116" spans="1:13" x14ac:dyDescent="0.2">
      <c r="A1116" s="1" t="s">
        <v>24</v>
      </c>
      <c r="B1116" s="1" t="s">
        <v>85</v>
      </c>
      <c r="C1116" s="5">
        <v>0</v>
      </c>
      <c r="D1116" s="5">
        <v>0</v>
      </c>
      <c r="E1116" s="6" t="str">
        <f t="shared" si="68"/>
        <v/>
      </c>
      <c r="F1116" s="5">
        <v>354.50193999999999</v>
      </c>
      <c r="G1116" s="5">
        <v>576.11702000000002</v>
      </c>
      <c r="H1116" s="6">
        <f t="shared" si="69"/>
        <v>0.62514490047642624</v>
      </c>
      <c r="I1116" s="5">
        <v>175.12432000000001</v>
      </c>
      <c r="J1116" s="6">
        <f t="shared" si="70"/>
        <v>2.2897602114886157</v>
      </c>
      <c r="K1116" s="5">
        <v>2537.8701700000001</v>
      </c>
      <c r="L1116" s="5">
        <v>1505.36769</v>
      </c>
      <c r="M1116" s="6">
        <f t="shared" si="71"/>
        <v>-0.4068381795905659</v>
      </c>
    </row>
    <row r="1117" spans="1:13" x14ac:dyDescent="0.2">
      <c r="A1117" s="1" t="s">
        <v>25</v>
      </c>
      <c r="B1117" s="1" t="s">
        <v>85</v>
      </c>
      <c r="C1117" s="5">
        <v>0</v>
      </c>
      <c r="D1117" s="5">
        <v>0</v>
      </c>
      <c r="E1117" s="6" t="str">
        <f t="shared" si="68"/>
        <v/>
      </c>
      <c r="F1117" s="5">
        <v>1.3360000000000001</v>
      </c>
      <c r="G1117" s="5">
        <v>23.767520000000001</v>
      </c>
      <c r="H1117" s="6">
        <f t="shared" si="69"/>
        <v>16.790059880239522</v>
      </c>
      <c r="I1117" s="5">
        <v>43.347099999999998</v>
      </c>
      <c r="J1117" s="6">
        <f t="shared" si="70"/>
        <v>-0.45169296215894483</v>
      </c>
      <c r="K1117" s="5">
        <v>62.77196</v>
      </c>
      <c r="L1117" s="5">
        <v>169.92096000000001</v>
      </c>
      <c r="M1117" s="6">
        <f t="shared" si="71"/>
        <v>1.7069564181204475</v>
      </c>
    </row>
    <row r="1118" spans="1:13" x14ac:dyDescent="0.2">
      <c r="A1118" s="1" t="s">
        <v>26</v>
      </c>
      <c r="B1118" s="1" t="s">
        <v>85</v>
      </c>
      <c r="C1118" s="5">
        <v>555.65994000000001</v>
      </c>
      <c r="D1118" s="5">
        <v>830.06467999999995</v>
      </c>
      <c r="E1118" s="6">
        <f t="shared" si="68"/>
        <v>0.49383574421434795</v>
      </c>
      <c r="F1118" s="5">
        <v>3455.2029600000001</v>
      </c>
      <c r="G1118" s="5">
        <v>4851.6972299999998</v>
      </c>
      <c r="H1118" s="6">
        <f t="shared" si="69"/>
        <v>0.40417141515762056</v>
      </c>
      <c r="I1118" s="5">
        <v>3872.23693</v>
      </c>
      <c r="J1118" s="6">
        <f t="shared" si="70"/>
        <v>0.25294431040922905</v>
      </c>
      <c r="K1118" s="5">
        <v>15307.76881</v>
      </c>
      <c r="L1118" s="5">
        <v>21654.023130000001</v>
      </c>
      <c r="M1118" s="6">
        <f t="shared" si="71"/>
        <v>0.41457735603207091</v>
      </c>
    </row>
    <row r="1119" spans="1:13" x14ac:dyDescent="0.2">
      <c r="A1119" s="1" t="s">
        <v>27</v>
      </c>
      <c r="B1119" s="1" t="s">
        <v>85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0</v>
      </c>
      <c r="H1119" s="6" t="str">
        <f t="shared" si="69"/>
        <v/>
      </c>
      <c r="I1119" s="5">
        <v>0</v>
      </c>
      <c r="J1119" s="6" t="str">
        <f t="shared" si="70"/>
        <v/>
      </c>
      <c r="K1119" s="5">
        <v>673.21605999999997</v>
      </c>
      <c r="L1119" s="5">
        <v>171.9025</v>
      </c>
      <c r="M1119" s="6">
        <f t="shared" si="71"/>
        <v>-0.74465478437932686</v>
      </c>
    </row>
    <row r="1120" spans="1:13" x14ac:dyDescent="0.2">
      <c r="A1120" s="1" t="s">
        <v>28</v>
      </c>
      <c r="B1120" s="1" t="s">
        <v>85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7.4999999999999997E-3</v>
      </c>
      <c r="H1120" s="6" t="str">
        <f t="shared" si="69"/>
        <v/>
      </c>
      <c r="I1120" s="5">
        <v>0</v>
      </c>
      <c r="J1120" s="6" t="str">
        <f t="shared" si="70"/>
        <v/>
      </c>
      <c r="K1120" s="5">
        <v>0.71765000000000001</v>
      </c>
      <c r="L1120" s="5">
        <v>7.4999999999999997E-3</v>
      </c>
      <c r="M1120" s="6">
        <f t="shared" si="71"/>
        <v>-0.98954922315892146</v>
      </c>
    </row>
    <row r="1121" spans="1:13" x14ac:dyDescent="0.2">
      <c r="A1121" s="1" t="s">
        <v>29</v>
      </c>
      <c r="B1121" s="1" t="s">
        <v>85</v>
      </c>
      <c r="C1121" s="5">
        <v>0</v>
      </c>
      <c r="D1121" s="5">
        <v>0</v>
      </c>
      <c r="E1121" s="6" t="str">
        <f t="shared" ref="E1121:E1181" si="72">IF(C1121=0,"",(D1121/C1121-1))</f>
        <v/>
      </c>
      <c r="F1121" s="5">
        <v>40.064</v>
      </c>
      <c r="G1121" s="5">
        <v>72.578479999999999</v>
      </c>
      <c r="H1121" s="6">
        <f t="shared" ref="H1121:H1181" si="73">IF(F1121=0,"",(G1121/F1121-1))</f>
        <v>0.81156349840255593</v>
      </c>
      <c r="I1121" s="5">
        <v>5.1427199999999997</v>
      </c>
      <c r="J1121" s="6">
        <f t="shared" ref="J1121:J1181" si="74">IF(I1121=0,"",(G1121/I1121-1))</f>
        <v>13.112858565117293</v>
      </c>
      <c r="K1121" s="5">
        <v>51.089359999999999</v>
      </c>
      <c r="L1121" s="5">
        <v>120.44656000000001</v>
      </c>
      <c r="M1121" s="6">
        <f t="shared" ref="M1121:M1181" si="75">IF(K1121=0,"",(L1121/K1121-1))</f>
        <v>1.357566428704529</v>
      </c>
    </row>
    <row r="1122" spans="1:13" x14ac:dyDescent="0.2">
      <c r="A1122" s="1" t="s">
        <v>31</v>
      </c>
      <c r="B1122" s="1" t="s">
        <v>85</v>
      </c>
      <c r="C1122" s="5">
        <v>2001.21192</v>
      </c>
      <c r="D1122" s="5">
        <v>3732.4183600000001</v>
      </c>
      <c r="E1122" s="6">
        <f t="shared" si="72"/>
        <v>0.86507901671902898</v>
      </c>
      <c r="F1122" s="5">
        <v>48191.679109999997</v>
      </c>
      <c r="G1122" s="5">
        <v>57117.352120000003</v>
      </c>
      <c r="H1122" s="6">
        <f t="shared" si="73"/>
        <v>0.18521191157557926</v>
      </c>
      <c r="I1122" s="5">
        <v>53148.007239999999</v>
      </c>
      <c r="J1122" s="6">
        <f t="shared" si="74"/>
        <v>7.4684735818516534E-2</v>
      </c>
      <c r="K1122" s="5">
        <v>274721.02065000002</v>
      </c>
      <c r="L1122" s="5">
        <v>303137.33263999998</v>
      </c>
      <c r="M1122" s="6">
        <f t="shared" si="75"/>
        <v>0.10343697734802348</v>
      </c>
    </row>
    <row r="1123" spans="1:13" x14ac:dyDescent="0.2">
      <c r="A1123" s="1" t="s">
        <v>32</v>
      </c>
      <c r="B1123" s="1" t="s">
        <v>85</v>
      </c>
      <c r="C1123" s="5">
        <v>0</v>
      </c>
      <c r="D1123" s="5">
        <v>0</v>
      </c>
      <c r="E1123" s="6" t="str">
        <f t="shared" si="72"/>
        <v/>
      </c>
      <c r="F1123" s="5">
        <v>0</v>
      </c>
      <c r="G1123" s="5">
        <v>0</v>
      </c>
      <c r="H1123" s="6" t="str">
        <f t="shared" si="73"/>
        <v/>
      </c>
      <c r="I1123" s="5">
        <v>0</v>
      </c>
      <c r="J1123" s="6" t="str">
        <f t="shared" si="74"/>
        <v/>
      </c>
      <c r="K1123" s="5">
        <v>0</v>
      </c>
      <c r="L1123" s="5">
        <v>6.9463999999999997</v>
      </c>
      <c r="M1123" s="6" t="str">
        <f t="shared" si="75"/>
        <v/>
      </c>
    </row>
    <row r="1124" spans="1:13" x14ac:dyDescent="0.2">
      <c r="A1124" s="1" t="s">
        <v>33</v>
      </c>
      <c r="B1124" s="1" t="s">
        <v>85</v>
      </c>
      <c r="C1124" s="5">
        <v>0</v>
      </c>
      <c r="D1124" s="5">
        <v>0</v>
      </c>
      <c r="E1124" s="6" t="str">
        <f t="shared" si="72"/>
        <v/>
      </c>
      <c r="F1124" s="5">
        <v>0</v>
      </c>
      <c r="G1124" s="5">
        <v>1.8384799999999999</v>
      </c>
      <c r="H1124" s="6" t="str">
        <f t="shared" si="73"/>
        <v/>
      </c>
      <c r="I1124" s="5">
        <v>0</v>
      </c>
      <c r="J1124" s="6" t="str">
        <f t="shared" si="74"/>
        <v/>
      </c>
      <c r="K1124" s="5">
        <v>0</v>
      </c>
      <c r="L1124" s="5">
        <v>1.8384799999999999</v>
      </c>
      <c r="M1124" s="6" t="str">
        <f t="shared" si="75"/>
        <v/>
      </c>
    </row>
    <row r="1125" spans="1:13" x14ac:dyDescent="0.2">
      <c r="A1125" s="2" t="s">
        <v>34</v>
      </c>
      <c r="B1125" s="2" t="s">
        <v>85</v>
      </c>
      <c r="C1125" s="7">
        <v>3235.0947700000002</v>
      </c>
      <c r="D1125" s="7">
        <v>5678.1534099999999</v>
      </c>
      <c r="E1125" s="8">
        <f t="shared" si="72"/>
        <v>0.75517374719752017</v>
      </c>
      <c r="F1125" s="7">
        <v>69466.422930000001</v>
      </c>
      <c r="G1125" s="7">
        <v>76964.787270000001</v>
      </c>
      <c r="H1125" s="8">
        <f t="shared" si="73"/>
        <v>0.10794228382186821</v>
      </c>
      <c r="I1125" s="7">
        <v>73770.210500000001</v>
      </c>
      <c r="J1125" s="8">
        <f t="shared" si="74"/>
        <v>4.3304428011629481E-2</v>
      </c>
      <c r="K1125" s="7">
        <v>394018.29726999998</v>
      </c>
      <c r="L1125" s="7">
        <v>433909.28834999999</v>
      </c>
      <c r="M1125" s="8">
        <f t="shared" si="75"/>
        <v>0.10124146862313044</v>
      </c>
    </row>
    <row r="1126" spans="1:13" x14ac:dyDescent="0.2">
      <c r="A1126" s="1" t="s">
        <v>8</v>
      </c>
      <c r="B1126" s="1" t="s">
        <v>86</v>
      </c>
      <c r="C1126" s="5">
        <v>778.26957000000004</v>
      </c>
      <c r="D1126" s="5">
        <v>940.71617000000003</v>
      </c>
      <c r="E1126" s="6">
        <f t="shared" si="72"/>
        <v>0.20872793471804374</v>
      </c>
      <c r="F1126" s="5">
        <v>29706.99411</v>
      </c>
      <c r="G1126" s="5">
        <v>26415.277989999999</v>
      </c>
      <c r="H1126" s="6">
        <f t="shared" si="73"/>
        <v>-0.11080609865176294</v>
      </c>
      <c r="I1126" s="5">
        <v>25569.640490000002</v>
      </c>
      <c r="J1126" s="6">
        <f t="shared" si="74"/>
        <v>3.3071935459191071E-2</v>
      </c>
      <c r="K1126" s="5">
        <v>190697.74984</v>
      </c>
      <c r="L1126" s="5">
        <v>140481.76332999999</v>
      </c>
      <c r="M1126" s="6">
        <f t="shared" si="75"/>
        <v>-0.26332762999108505</v>
      </c>
    </row>
    <row r="1127" spans="1:13" x14ac:dyDescent="0.2">
      <c r="A1127" s="1" t="s">
        <v>10</v>
      </c>
      <c r="B1127" s="1" t="s">
        <v>86</v>
      </c>
      <c r="C1127" s="5">
        <v>79.552660000000003</v>
      </c>
      <c r="D1127" s="5">
        <v>238.51779999999999</v>
      </c>
      <c r="E1127" s="6">
        <f t="shared" si="72"/>
        <v>1.9982378967592029</v>
      </c>
      <c r="F1127" s="5">
        <v>4868.3027499999998</v>
      </c>
      <c r="G1127" s="5">
        <v>8746.0167000000001</v>
      </c>
      <c r="H1127" s="6">
        <f t="shared" si="73"/>
        <v>0.79652276144904932</v>
      </c>
      <c r="I1127" s="5">
        <v>9942.9218899999996</v>
      </c>
      <c r="J1127" s="6">
        <f t="shared" si="74"/>
        <v>-0.12037761165596361</v>
      </c>
      <c r="K1127" s="5">
        <v>30479.230179999999</v>
      </c>
      <c r="L1127" s="5">
        <v>51197.830540000003</v>
      </c>
      <c r="M1127" s="6">
        <f t="shared" si="75"/>
        <v>0.67976127473177561</v>
      </c>
    </row>
    <row r="1128" spans="1:13" x14ac:dyDescent="0.2">
      <c r="A1128" s="1" t="s">
        <v>11</v>
      </c>
      <c r="B1128" s="1" t="s">
        <v>86</v>
      </c>
      <c r="C1128" s="5">
        <v>4087.37356</v>
      </c>
      <c r="D1128" s="5">
        <v>3204.0503899999999</v>
      </c>
      <c r="E1128" s="6">
        <f t="shared" si="72"/>
        <v>-0.2161102128379967</v>
      </c>
      <c r="F1128" s="5">
        <v>55151.42643</v>
      </c>
      <c r="G1128" s="5">
        <v>53760.579919999996</v>
      </c>
      <c r="H1128" s="6">
        <f t="shared" si="73"/>
        <v>-2.5218686079956809E-2</v>
      </c>
      <c r="I1128" s="5">
        <v>50044.080260000002</v>
      </c>
      <c r="J1128" s="6">
        <f t="shared" si="74"/>
        <v>7.4264521211923951E-2</v>
      </c>
      <c r="K1128" s="5">
        <v>308464.17541999999</v>
      </c>
      <c r="L1128" s="5">
        <v>298082.15941999998</v>
      </c>
      <c r="M1128" s="6">
        <f t="shared" si="75"/>
        <v>-3.3657120752722758E-2</v>
      </c>
    </row>
    <row r="1129" spans="1:13" x14ac:dyDescent="0.2">
      <c r="A1129" s="1" t="s">
        <v>12</v>
      </c>
      <c r="B1129" s="1" t="s">
        <v>86</v>
      </c>
      <c r="C1129" s="5">
        <v>0</v>
      </c>
      <c r="D1129" s="5">
        <v>16.23573</v>
      </c>
      <c r="E1129" s="6" t="str">
        <f t="shared" si="72"/>
        <v/>
      </c>
      <c r="F1129" s="5">
        <v>16.246089999999999</v>
      </c>
      <c r="G1129" s="5">
        <v>49.333730000000003</v>
      </c>
      <c r="H1129" s="6">
        <f t="shared" si="73"/>
        <v>2.036652511465836</v>
      </c>
      <c r="I1129" s="5">
        <v>59.565759999999997</v>
      </c>
      <c r="J1129" s="6">
        <f t="shared" si="74"/>
        <v>-0.17177704103834146</v>
      </c>
      <c r="K1129" s="5">
        <v>307.33755000000002</v>
      </c>
      <c r="L1129" s="5">
        <v>367.94468999999998</v>
      </c>
      <c r="M1129" s="6">
        <f t="shared" si="75"/>
        <v>0.19720056986202938</v>
      </c>
    </row>
    <row r="1130" spans="1:13" x14ac:dyDescent="0.2">
      <c r="A1130" s="1" t="s">
        <v>13</v>
      </c>
      <c r="B1130" s="1" t="s">
        <v>86</v>
      </c>
      <c r="C1130" s="5">
        <v>72.57123</v>
      </c>
      <c r="D1130" s="5">
        <v>1733.3889099999999</v>
      </c>
      <c r="E1130" s="6">
        <f t="shared" si="72"/>
        <v>22.885345611477163</v>
      </c>
      <c r="F1130" s="5">
        <v>4640.9715699999997</v>
      </c>
      <c r="G1130" s="5">
        <v>6307.5049600000002</v>
      </c>
      <c r="H1130" s="6">
        <f t="shared" si="73"/>
        <v>0.35909148868153928</v>
      </c>
      <c r="I1130" s="5">
        <v>3102.36823</v>
      </c>
      <c r="J1130" s="6">
        <f t="shared" si="74"/>
        <v>1.0331258227202773</v>
      </c>
      <c r="K1130" s="5">
        <v>21532.579419999998</v>
      </c>
      <c r="L1130" s="5">
        <v>20425.44541</v>
      </c>
      <c r="M1130" s="6">
        <f t="shared" si="75"/>
        <v>-5.1416692278476561E-2</v>
      </c>
    </row>
    <row r="1131" spans="1:13" x14ac:dyDescent="0.2">
      <c r="A1131" s="1" t="s">
        <v>14</v>
      </c>
      <c r="B1131" s="1" t="s">
        <v>86</v>
      </c>
      <c r="C1131" s="5">
        <v>759.03686000000005</v>
      </c>
      <c r="D1131" s="5">
        <v>6384.07323</v>
      </c>
      <c r="E1131" s="6">
        <f t="shared" si="72"/>
        <v>7.4107552168151614</v>
      </c>
      <c r="F1131" s="5">
        <v>59960.304400000001</v>
      </c>
      <c r="G1131" s="5">
        <v>79175.36937</v>
      </c>
      <c r="H1131" s="6">
        <f t="shared" si="73"/>
        <v>0.3204630990832662</v>
      </c>
      <c r="I1131" s="5">
        <v>36875.754809999999</v>
      </c>
      <c r="J1131" s="6">
        <f t="shared" si="74"/>
        <v>1.1470847112946188</v>
      </c>
      <c r="K1131" s="5">
        <v>352493.52814000001</v>
      </c>
      <c r="L1131" s="5">
        <v>291314.12352999998</v>
      </c>
      <c r="M1131" s="6">
        <f t="shared" si="75"/>
        <v>-0.17356178121290611</v>
      </c>
    </row>
    <row r="1132" spans="1:13" x14ac:dyDescent="0.2">
      <c r="A1132" s="1" t="s">
        <v>15</v>
      </c>
      <c r="B1132" s="1" t="s">
        <v>86</v>
      </c>
      <c r="C1132" s="5">
        <v>0</v>
      </c>
      <c r="D1132" s="5">
        <v>0</v>
      </c>
      <c r="E1132" s="6" t="str">
        <f t="shared" si="72"/>
        <v/>
      </c>
      <c r="F1132" s="5">
        <v>0</v>
      </c>
      <c r="G1132" s="5">
        <v>0</v>
      </c>
      <c r="H1132" s="6" t="str">
        <f t="shared" si="73"/>
        <v/>
      </c>
      <c r="I1132" s="5">
        <v>0</v>
      </c>
      <c r="J1132" s="6" t="str">
        <f t="shared" si="74"/>
        <v/>
      </c>
      <c r="K1132" s="5">
        <v>0</v>
      </c>
      <c r="L1132" s="5">
        <v>11.896000000000001</v>
      </c>
      <c r="M1132" s="6" t="str">
        <f t="shared" si="75"/>
        <v/>
      </c>
    </row>
    <row r="1133" spans="1:13" x14ac:dyDescent="0.2">
      <c r="A1133" s="1" t="s">
        <v>16</v>
      </c>
      <c r="B1133" s="1" t="s">
        <v>86</v>
      </c>
      <c r="C1133" s="5">
        <v>0</v>
      </c>
      <c r="D1133" s="5">
        <v>0</v>
      </c>
      <c r="E1133" s="6" t="str">
        <f t="shared" si="72"/>
        <v/>
      </c>
      <c r="F1133" s="5">
        <v>109.65718</v>
      </c>
      <c r="G1133" s="5">
        <v>1454.2033799999999</v>
      </c>
      <c r="H1133" s="6">
        <f t="shared" si="73"/>
        <v>12.261360359622598</v>
      </c>
      <c r="I1133" s="5">
        <v>1315.96281</v>
      </c>
      <c r="J1133" s="6">
        <f t="shared" si="74"/>
        <v>0.10504899450767913</v>
      </c>
      <c r="K1133" s="5">
        <v>7333.0664900000002</v>
      </c>
      <c r="L1133" s="5">
        <v>14824.0602</v>
      </c>
      <c r="M1133" s="6">
        <f t="shared" si="75"/>
        <v>1.0215363136575077</v>
      </c>
    </row>
    <row r="1134" spans="1:13" x14ac:dyDescent="0.2">
      <c r="A1134" s="1" t="s">
        <v>17</v>
      </c>
      <c r="B1134" s="1" t="s">
        <v>86</v>
      </c>
      <c r="C1134" s="5">
        <v>69.550640000000001</v>
      </c>
      <c r="D1134" s="5">
        <v>38.015250000000002</v>
      </c>
      <c r="E1134" s="6">
        <f t="shared" si="72"/>
        <v>-0.45341624462406094</v>
      </c>
      <c r="F1134" s="5">
        <v>856.31273999999996</v>
      </c>
      <c r="G1134" s="5">
        <v>857.71200999999996</v>
      </c>
      <c r="H1134" s="6">
        <f t="shared" si="73"/>
        <v>1.6340642088310542E-3</v>
      </c>
      <c r="I1134" s="5">
        <v>807.41588000000002</v>
      </c>
      <c r="J1134" s="6">
        <f t="shared" si="74"/>
        <v>6.229271834485095E-2</v>
      </c>
      <c r="K1134" s="5">
        <v>3613.9596999999999</v>
      </c>
      <c r="L1134" s="5">
        <v>4113.0802000000003</v>
      </c>
      <c r="M1134" s="6">
        <f t="shared" si="75"/>
        <v>0.1381090386813113</v>
      </c>
    </row>
    <row r="1135" spans="1:13" x14ac:dyDescent="0.2">
      <c r="A1135" s="1" t="s">
        <v>18</v>
      </c>
      <c r="B1135" s="1" t="s">
        <v>86</v>
      </c>
      <c r="C1135" s="5">
        <v>144.83365000000001</v>
      </c>
      <c r="D1135" s="5">
        <v>82.085340000000002</v>
      </c>
      <c r="E1135" s="6">
        <f t="shared" si="72"/>
        <v>-0.4332440009624835</v>
      </c>
      <c r="F1135" s="5">
        <v>3776.8358600000001</v>
      </c>
      <c r="G1135" s="5">
        <v>2296.28269</v>
      </c>
      <c r="H1135" s="6">
        <f t="shared" si="73"/>
        <v>-0.39200887326885314</v>
      </c>
      <c r="I1135" s="5">
        <v>2547.0340000000001</v>
      </c>
      <c r="J1135" s="6">
        <f t="shared" si="74"/>
        <v>-9.8448356009381954E-2</v>
      </c>
      <c r="K1135" s="5">
        <v>14703.555780000001</v>
      </c>
      <c r="L1135" s="5">
        <v>14399.20355</v>
      </c>
      <c r="M1135" s="6">
        <f t="shared" si="75"/>
        <v>-2.0699226401683424E-2</v>
      </c>
    </row>
    <row r="1136" spans="1:13" x14ac:dyDescent="0.2">
      <c r="A1136" s="1" t="s">
        <v>19</v>
      </c>
      <c r="B1136" s="1" t="s">
        <v>86</v>
      </c>
      <c r="C1136" s="5">
        <v>501.47383000000002</v>
      </c>
      <c r="D1136" s="5">
        <v>1211.56314</v>
      </c>
      <c r="E1136" s="6">
        <f t="shared" si="72"/>
        <v>1.4160047195284347</v>
      </c>
      <c r="F1136" s="5">
        <v>7319.5748199999998</v>
      </c>
      <c r="G1136" s="5">
        <v>9862.4927200000002</v>
      </c>
      <c r="H1136" s="6">
        <f t="shared" si="73"/>
        <v>0.34741333513686246</v>
      </c>
      <c r="I1136" s="5">
        <v>6445.2705999999998</v>
      </c>
      <c r="J1136" s="6">
        <f t="shared" si="74"/>
        <v>0.53019063621626694</v>
      </c>
      <c r="K1136" s="5">
        <v>41921.187570000002</v>
      </c>
      <c r="L1136" s="5">
        <v>47136.575519999999</v>
      </c>
      <c r="M1136" s="6">
        <f t="shared" si="75"/>
        <v>0.12440935603962422</v>
      </c>
    </row>
    <row r="1137" spans="1:13" x14ac:dyDescent="0.2">
      <c r="A1137" s="1" t="s">
        <v>20</v>
      </c>
      <c r="B1137" s="1" t="s">
        <v>86</v>
      </c>
      <c r="C1137" s="5">
        <v>1579.3008400000001</v>
      </c>
      <c r="D1137" s="5">
        <v>1648.54332</v>
      </c>
      <c r="E1137" s="6">
        <f t="shared" si="72"/>
        <v>4.3843755569711318E-2</v>
      </c>
      <c r="F1137" s="5">
        <v>29853.475569999999</v>
      </c>
      <c r="G1137" s="5">
        <v>31775.299470000002</v>
      </c>
      <c r="H1137" s="6">
        <f t="shared" si="73"/>
        <v>6.4375214721439589E-2</v>
      </c>
      <c r="I1137" s="5">
        <v>25492.310259999998</v>
      </c>
      <c r="J1137" s="6">
        <f t="shared" si="74"/>
        <v>0.24646605764321983</v>
      </c>
      <c r="K1137" s="5">
        <v>200964.56941</v>
      </c>
      <c r="L1137" s="5">
        <v>163263.91991999999</v>
      </c>
      <c r="M1137" s="6">
        <f t="shared" si="75"/>
        <v>-0.18759848863251427</v>
      </c>
    </row>
    <row r="1138" spans="1:13" x14ac:dyDescent="0.2">
      <c r="A1138" s="1" t="s">
        <v>21</v>
      </c>
      <c r="B1138" s="1" t="s">
        <v>86</v>
      </c>
      <c r="C1138" s="5">
        <v>27737.964940000002</v>
      </c>
      <c r="D1138" s="5">
        <v>10765.76483</v>
      </c>
      <c r="E1138" s="6">
        <f t="shared" si="72"/>
        <v>-0.61187618293961266</v>
      </c>
      <c r="F1138" s="5">
        <v>349098.91000999999</v>
      </c>
      <c r="G1138" s="5">
        <v>261638.96457000001</v>
      </c>
      <c r="H1138" s="6">
        <f t="shared" si="73"/>
        <v>-0.25053056005673202</v>
      </c>
      <c r="I1138" s="5">
        <v>214062.3303</v>
      </c>
      <c r="J1138" s="6">
        <f t="shared" si="74"/>
        <v>0.22225598592392792</v>
      </c>
      <c r="K1138" s="5">
        <v>2130517.66665</v>
      </c>
      <c r="L1138" s="5">
        <v>1449477.3856299999</v>
      </c>
      <c r="M1138" s="6">
        <f t="shared" si="75"/>
        <v>-0.31965953236654432</v>
      </c>
    </row>
    <row r="1139" spans="1:13" x14ac:dyDescent="0.2">
      <c r="A1139" s="1" t="s">
        <v>22</v>
      </c>
      <c r="B1139" s="1" t="s">
        <v>86</v>
      </c>
      <c r="C1139" s="5">
        <v>0</v>
      </c>
      <c r="D1139" s="5">
        <v>0</v>
      </c>
      <c r="E1139" s="6" t="str">
        <f t="shared" si="72"/>
        <v/>
      </c>
      <c r="F1139" s="5">
        <v>64.193160000000006</v>
      </c>
      <c r="G1139" s="5">
        <v>45.092080000000003</v>
      </c>
      <c r="H1139" s="6">
        <f t="shared" si="73"/>
        <v>-0.29755631285326978</v>
      </c>
      <c r="I1139" s="5">
        <v>34.462000000000003</v>
      </c>
      <c r="J1139" s="6">
        <f t="shared" si="74"/>
        <v>0.30845801172305731</v>
      </c>
      <c r="K1139" s="5">
        <v>250.68302</v>
      </c>
      <c r="L1139" s="5">
        <v>257.79151999999999</v>
      </c>
      <c r="M1139" s="6">
        <f t="shared" si="75"/>
        <v>2.8356527697807277E-2</v>
      </c>
    </row>
    <row r="1140" spans="1:13" x14ac:dyDescent="0.2">
      <c r="A1140" s="1" t="s">
        <v>23</v>
      </c>
      <c r="B1140" s="1" t="s">
        <v>86</v>
      </c>
      <c r="C1140" s="5">
        <v>0</v>
      </c>
      <c r="D1140" s="5">
        <v>166.17865</v>
      </c>
      <c r="E1140" s="6" t="str">
        <f t="shared" si="72"/>
        <v/>
      </c>
      <c r="F1140" s="5">
        <v>1012.12177</v>
      </c>
      <c r="G1140" s="5">
        <v>578.66719999999998</v>
      </c>
      <c r="H1140" s="6">
        <f t="shared" si="73"/>
        <v>-0.42826326124770542</v>
      </c>
      <c r="I1140" s="5">
        <v>1133.92526</v>
      </c>
      <c r="J1140" s="6">
        <f t="shared" si="74"/>
        <v>-0.48967782938356974</v>
      </c>
      <c r="K1140" s="5">
        <v>4352.9431400000003</v>
      </c>
      <c r="L1140" s="5">
        <v>4067.4014900000002</v>
      </c>
      <c r="M1140" s="6">
        <f t="shared" si="75"/>
        <v>-6.559737649134556E-2</v>
      </c>
    </row>
    <row r="1141" spans="1:13" x14ac:dyDescent="0.2">
      <c r="A1141" s="1" t="s">
        <v>24</v>
      </c>
      <c r="B1141" s="1" t="s">
        <v>86</v>
      </c>
      <c r="C1141" s="5">
        <v>442.75738000000001</v>
      </c>
      <c r="D1141" s="5">
        <v>1289.39906</v>
      </c>
      <c r="E1141" s="6">
        <f t="shared" si="72"/>
        <v>1.9122022991463177</v>
      </c>
      <c r="F1141" s="5">
        <v>24484.283780000002</v>
      </c>
      <c r="G1141" s="5">
        <v>23282.350610000001</v>
      </c>
      <c r="H1141" s="6">
        <f t="shared" si="73"/>
        <v>-4.9089986899343185E-2</v>
      </c>
      <c r="I1141" s="5">
        <v>25461.205890000001</v>
      </c>
      <c r="J1141" s="6">
        <f t="shared" si="74"/>
        <v>-8.5575494319212742E-2</v>
      </c>
      <c r="K1141" s="5">
        <v>146399.08882999999</v>
      </c>
      <c r="L1141" s="5">
        <v>151213.84130999999</v>
      </c>
      <c r="M1141" s="6">
        <f t="shared" si="75"/>
        <v>3.2887858240640666E-2</v>
      </c>
    </row>
    <row r="1142" spans="1:13" x14ac:dyDescent="0.2">
      <c r="A1142" s="1" t="s">
        <v>25</v>
      </c>
      <c r="B1142" s="1" t="s">
        <v>86</v>
      </c>
      <c r="C1142" s="5">
        <v>2.1314899999999999</v>
      </c>
      <c r="D1142" s="5">
        <v>0</v>
      </c>
      <c r="E1142" s="6">
        <f t="shared" si="72"/>
        <v>-1</v>
      </c>
      <c r="F1142" s="5">
        <v>127.41896</v>
      </c>
      <c r="G1142" s="5">
        <v>79.471999999999994</v>
      </c>
      <c r="H1142" s="6">
        <f t="shared" si="73"/>
        <v>-0.37629376350270005</v>
      </c>
      <c r="I1142" s="5">
        <v>69.632400000000004</v>
      </c>
      <c r="J1142" s="6">
        <f t="shared" si="74"/>
        <v>0.1413077820095241</v>
      </c>
      <c r="K1142" s="5">
        <v>493.75983000000002</v>
      </c>
      <c r="L1142" s="5">
        <v>534.97405000000003</v>
      </c>
      <c r="M1142" s="6">
        <f t="shared" si="75"/>
        <v>8.3470176178568556E-2</v>
      </c>
    </row>
    <row r="1143" spans="1:13" x14ac:dyDescent="0.2">
      <c r="A1143" s="1" t="s">
        <v>26</v>
      </c>
      <c r="B1143" s="1" t="s">
        <v>86</v>
      </c>
      <c r="C1143" s="5">
        <v>1331.02016</v>
      </c>
      <c r="D1143" s="5">
        <v>684.00795000000005</v>
      </c>
      <c r="E1143" s="6">
        <f t="shared" si="72"/>
        <v>-0.48610248698261638</v>
      </c>
      <c r="F1143" s="5">
        <v>9761.9088400000001</v>
      </c>
      <c r="G1143" s="5">
        <v>13764.664870000001</v>
      </c>
      <c r="H1143" s="6">
        <f t="shared" si="73"/>
        <v>0.41003825128938609</v>
      </c>
      <c r="I1143" s="5">
        <v>10389.01115</v>
      </c>
      <c r="J1143" s="6">
        <f t="shared" si="74"/>
        <v>0.32492541121201901</v>
      </c>
      <c r="K1143" s="5">
        <v>50674.891960000001</v>
      </c>
      <c r="L1143" s="5">
        <v>64626.002180000003</v>
      </c>
      <c r="M1143" s="6">
        <f t="shared" si="75"/>
        <v>0.27530616604002334</v>
      </c>
    </row>
    <row r="1144" spans="1:13" x14ac:dyDescent="0.2">
      <c r="A1144" s="1" t="s">
        <v>27</v>
      </c>
      <c r="B1144" s="1" t="s">
        <v>86</v>
      </c>
      <c r="C1144" s="5">
        <v>0</v>
      </c>
      <c r="D1144" s="5">
        <v>0</v>
      </c>
      <c r="E1144" s="6" t="str">
        <f t="shared" si="72"/>
        <v/>
      </c>
      <c r="F1144" s="5">
        <v>18.57976</v>
      </c>
      <c r="G1144" s="5">
        <v>51.98807</v>
      </c>
      <c r="H1144" s="6">
        <f t="shared" si="73"/>
        <v>1.7981023436255366</v>
      </c>
      <c r="I1144" s="5">
        <v>70.318899999999999</v>
      </c>
      <c r="J1144" s="6">
        <f t="shared" si="74"/>
        <v>-0.26068140997654965</v>
      </c>
      <c r="K1144" s="5">
        <v>1315.1248800000001</v>
      </c>
      <c r="L1144" s="5">
        <v>585.4873</v>
      </c>
      <c r="M1144" s="6">
        <f t="shared" si="75"/>
        <v>-0.55480478781604381</v>
      </c>
    </row>
    <row r="1145" spans="1:13" x14ac:dyDescent="0.2">
      <c r="A1145" s="1" t="s">
        <v>28</v>
      </c>
      <c r="B1145" s="1" t="s">
        <v>86</v>
      </c>
      <c r="C1145" s="5">
        <v>30210.377280000001</v>
      </c>
      <c r="D1145" s="5">
        <v>33512.10686</v>
      </c>
      <c r="E1145" s="6">
        <f t="shared" si="72"/>
        <v>0.1092912395432355</v>
      </c>
      <c r="F1145" s="5">
        <v>407357.77098999999</v>
      </c>
      <c r="G1145" s="5">
        <v>432718.45934</v>
      </c>
      <c r="H1145" s="6">
        <f t="shared" si="73"/>
        <v>6.225654733028918E-2</v>
      </c>
      <c r="I1145" s="5">
        <v>335042.9547</v>
      </c>
      <c r="J1145" s="6">
        <f t="shared" si="74"/>
        <v>0.29153128955497487</v>
      </c>
      <c r="K1145" s="5">
        <v>2196326.3904300001</v>
      </c>
      <c r="L1145" s="5">
        <v>2374252.6124200001</v>
      </c>
      <c r="M1145" s="6">
        <f t="shared" si="75"/>
        <v>8.1010829157849074E-2</v>
      </c>
    </row>
    <row r="1146" spans="1:13" x14ac:dyDescent="0.2">
      <c r="A1146" s="1" t="s">
        <v>29</v>
      </c>
      <c r="B1146" s="1" t="s">
        <v>86</v>
      </c>
      <c r="C1146" s="5">
        <v>0</v>
      </c>
      <c r="D1146" s="5">
        <v>46.75</v>
      </c>
      <c r="E1146" s="6" t="str">
        <f t="shared" si="72"/>
        <v/>
      </c>
      <c r="F1146" s="5">
        <v>369.17255</v>
      </c>
      <c r="G1146" s="5">
        <v>700.06501000000003</v>
      </c>
      <c r="H1146" s="6">
        <f t="shared" si="73"/>
        <v>0.89630840646196486</v>
      </c>
      <c r="I1146" s="5">
        <v>498.38371000000001</v>
      </c>
      <c r="J1146" s="6">
        <f t="shared" si="74"/>
        <v>0.40467073051003211</v>
      </c>
      <c r="K1146" s="5">
        <v>2430.4776999999999</v>
      </c>
      <c r="L1146" s="5">
        <v>3325.0285899999999</v>
      </c>
      <c r="M1146" s="6">
        <f t="shared" si="75"/>
        <v>0.36805558429933338</v>
      </c>
    </row>
    <row r="1147" spans="1:13" x14ac:dyDescent="0.2">
      <c r="A1147" s="1" t="s">
        <v>30</v>
      </c>
      <c r="B1147" s="1" t="s">
        <v>86</v>
      </c>
      <c r="C1147" s="5">
        <v>0</v>
      </c>
      <c r="D1147" s="5">
        <v>0</v>
      </c>
      <c r="E1147" s="6" t="str">
        <f t="shared" si="72"/>
        <v/>
      </c>
      <c r="F1147" s="5">
        <v>4.4244300000000001</v>
      </c>
      <c r="G1147" s="5">
        <v>0</v>
      </c>
      <c r="H1147" s="6">
        <f t="shared" si="73"/>
        <v>-1</v>
      </c>
      <c r="I1147" s="5">
        <v>6.8275300000000003</v>
      </c>
      <c r="J1147" s="6">
        <f t="shared" si="74"/>
        <v>-1</v>
      </c>
      <c r="K1147" s="5">
        <v>122.50888999999999</v>
      </c>
      <c r="L1147" s="5">
        <v>26.871970000000001</v>
      </c>
      <c r="M1147" s="6">
        <f t="shared" si="75"/>
        <v>-0.78065289792438741</v>
      </c>
    </row>
    <row r="1148" spans="1:13" x14ac:dyDescent="0.2">
      <c r="A1148" s="1" t="s">
        <v>31</v>
      </c>
      <c r="B1148" s="1" t="s">
        <v>86</v>
      </c>
      <c r="C1148" s="5">
        <v>94.303629999999998</v>
      </c>
      <c r="D1148" s="5">
        <v>453.1232</v>
      </c>
      <c r="E1148" s="6">
        <f t="shared" si="72"/>
        <v>3.8049391099791174</v>
      </c>
      <c r="F1148" s="5">
        <v>2071.7465900000002</v>
      </c>
      <c r="G1148" s="5">
        <v>2843.8965899999998</v>
      </c>
      <c r="H1148" s="6">
        <f t="shared" si="73"/>
        <v>0.37270484900375744</v>
      </c>
      <c r="I1148" s="5">
        <v>2674.4581800000001</v>
      </c>
      <c r="J1148" s="6">
        <f t="shared" si="74"/>
        <v>6.3354294064901007E-2</v>
      </c>
      <c r="K1148" s="5">
        <v>13738.559209999999</v>
      </c>
      <c r="L1148" s="5">
        <v>14852.8799</v>
      </c>
      <c r="M1148" s="6">
        <f t="shared" si="75"/>
        <v>8.1108992068754215E-2</v>
      </c>
    </row>
    <row r="1149" spans="1:13" x14ac:dyDescent="0.2">
      <c r="A1149" s="1" t="s">
        <v>36</v>
      </c>
      <c r="B1149" s="1" t="s">
        <v>86</v>
      </c>
      <c r="C1149" s="5">
        <v>0</v>
      </c>
      <c r="D1149" s="5">
        <v>0</v>
      </c>
      <c r="E1149" s="6" t="str">
        <f t="shared" si="72"/>
        <v/>
      </c>
      <c r="F1149" s="5">
        <v>0</v>
      </c>
      <c r="G1149" s="5">
        <v>0</v>
      </c>
      <c r="H1149" s="6" t="str">
        <f t="shared" si="73"/>
        <v/>
      </c>
      <c r="I1149" s="5">
        <v>2.3560099999999999</v>
      </c>
      <c r="J1149" s="6">
        <f t="shared" si="74"/>
        <v>-1</v>
      </c>
      <c r="K1149" s="5">
        <v>6.9762199999999996</v>
      </c>
      <c r="L1149" s="5">
        <v>18.366790000000002</v>
      </c>
      <c r="M1149" s="6">
        <f t="shared" si="75"/>
        <v>1.6327710421976374</v>
      </c>
    </row>
    <row r="1150" spans="1:13" x14ac:dyDescent="0.2">
      <c r="A1150" s="1" t="s">
        <v>32</v>
      </c>
      <c r="B1150" s="1" t="s">
        <v>86</v>
      </c>
      <c r="C1150" s="5">
        <v>0</v>
      </c>
      <c r="D1150" s="5">
        <v>0</v>
      </c>
      <c r="E1150" s="6" t="str">
        <f t="shared" si="72"/>
        <v/>
      </c>
      <c r="F1150" s="5">
        <v>0.10178</v>
      </c>
      <c r="G1150" s="5">
        <v>1.16421</v>
      </c>
      <c r="H1150" s="6">
        <f t="shared" si="73"/>
        <v>10.438494792690117</v>
      </c>
      <c r="I1150" s="5">
        <v>101.48927999999999</v>
      </c>
      <c r="J1150" s="6">
        <f t="shared" si="74"/>
        <v>-0.98852873919294726</v>
      </c>
      <c r="K1150" s="5">
        <v>180.29374000000001</v>
      </c>
      <c r="L1150" s="5">
        <v>958.51909000000001</v>
      </c>
      <c r="M1150" s="6">
        <f t="shared" si="75"/>
        <v>4.3164302321311876</v>
      </c>
    </row>
    <row r="1151" spans="1:13" x14ac:dyDescent="0.2">
      <c r="A1151" s="1" t="s">
        <v>33</v>
      </c>
      <c r="B1151" s="1" t="s">
        <v>86</v>
      </c>
      <c r="C1151" s="5">
        <v>0</v>
      </c>
      <c r="D1151" s="5">
        <v>48.306989999999999</v>
      </c>
      <c r="E1151" s="6" t="str">
        <f t="shared" si="72"/>
        <v/>
      </c>
      <c r="F1151" s="5">
        <v>1.31E-3</v>
      </c>
      <c r="G1151" s="5">
        <v>93.101600000000005</v>
      </c>
      <c r="H1151" s="6">
        <f t="shared" si="73"/>
        <v>71068.923664122136</v>
      </c>
      <c r="I1151" s="5">
        <v>171.58139</v>
      </c>
      <c r="J1151" s="6">
        <f t="shared" si="74"/>
        <v>-0.45739103757114918</v>
      </c>
      <c r="K1151" s="5">
        <v>144.58282</v>
      </c>
      <c r="L1151" s="5">
        <v>700.48568</v>
      </c>
      <c r="M1151" s="6">
        <f t="shared" si="75"/>
        <v>3.8448749305069576</v>
      </c>
    </row>
    <row r="1152" spans="1:13" x14ac:dyDescent="0.2">
      <c r="A1152" s="2" t="s">
        <v>34</v>
      </c>
      <c r="B1152" s="2" t="s">
        <v>86</v>
      </c>
      <c r="C1152" s="7">
        <v>67890.517720000003</v>
      </c>
      <c r="D1152" s="7">
        <v>62462.826820000002</v>
      </c>
      <c r="E1152" s="8">
        <f t="shared" si="72"/>
        <v>-7.9947702304839607E-2</v>
      </c>
      <c r="F1152" s="7">
        <v>991010.76352000004</v>
      </c>
      <c r="G1152" s="7">
        <v>956510.20351000002</v>
      </c>
      <c r="H1152" s="8">
        <f t="shared" si="73"/>
        <v>-3.4813506855825183E-2</v>
      </c>
      <c r="I1152" s="7">
        <v>751921.26168999996</v>
      </c>
      <c r="J1152" s="8">
        <f t="shared" si="74"/>
        <v>0.27208825211322107</v>
      </c>
      <c r="K1152" s="7">
        <v>5720468.7982700001</v>
      </c>
      <c r="L1152" s="7">
        <v>5110555.6423000004</v>
      </c>
      <c r="M1152" s="8">
        <f t="shared" si="75"/>
        <v>-0.10661943583268063</v>
      </c>
    </row>
    <row r="1153" spans="1:13" x14ac:dyDescent="0.2">
      <c r="A1153" s="1" t="s">
        <v>8</v>
      </c>
      <c r="B1153" s="1" t="s">
        <v>87</v>
      </c>
      <c r="C1153" s="5">
        <v>35.630119999999998</v>
      </c>
      <c r="D1153" s="5">
        <v>210.39755</v>
      </c>
      <c r="E1153" s="6">
        <f t="shared" si="72"/>
        <v>4.905047471072228</v>
      </c>
      <c r="F1153" s="5">
        <v>2692.6880299999998</v>
      </c>
      <c r="G1153" s="5">
        <v>2101.5293999999999</v>
      </c>
      <c r="H1153" s="6">
        <f t="shared" si="73"/>
        <v>-0.21954219107959561</v>
      </c>
      <c r="I1153" s="5">
        <v>2438.7956300000001</v>
      </c>
      <c r="J1153" s="6">
        <f t="shared" si="74"/>
        <v>-0.13829212495349608</v>
      </c>
      <c r="K1153" s="5">
        <v>15814.70551</v>
      </c>
      <c r="L1153" s="5">
        <v>15309.68075</v>
      </c>
      <c r="M1153" s="6">
        <f t="shared" si="75"/>
        <v>-3.1933870642147699E-2</v>
      </c>
    </row>
    <row r="1154" spans="1:13" x14ac:dyDescent="0.2">
      <c r="A1154" s="1" t="s">
        <v>10</v>
      </c>
      <c r="B1154" s="1" t="s">
        <v>87</v>
      </c>
      <c r="C1154" s="5">
        <v>9.4269800000000004</v>
      </c>
      <c r="D1154" s="5">
        <v>23.145779999999998</v>
      </c>
      <c r="E1154" s="6">
        <f t="shared" si="72"/>
        <v>1.4552698743393959</v>
      </c>
      <c r="F1154" s="5">
        <v>376.40890000000002</v>
      </c>
      <c r="G1154" s="5">
        <v>618.39851999999996</v>
      </c>
      <c r="H1154" s="6">
        <f t="shared" si="73"/>
        <v>0.64289027172311797</v>
      </c>
      <c r="I1154" s="5">
        <v>163.00057000000001</v>
      </c>
      <c r="J1154" s="6">
        <f t="shared" si="74"/>
        <v>2.7938426841084048</v>
      </c>
      <c r="K1154" s="5">
        <v>3913.57647</v>
      </c>
      <c r="L1154" s="5">
        <v>3099.9794700000002</v>
      </c>
      <c r="M1154" s="6">
        <f t="shared" si="75"/>
        <v>-0.20789091671945781</v>
      </c>
    </row>
    <row r="1155" spans="1:13" x14ac:dyDescent="0.2">
      <c r="A1155" s="1" t="s">
        <v>11</v>
      </c>
      <c r="B1155" s="1" t="s">
        <v>87</v>
      </c>
      <c r="C1155" s="5">
        <v>550.80687999999998</v>
      </c>
      <c r="D1155" s="5">
        <v>355.98748999999998</v>
      </c>
      <c r="E1155" s="6">
        <f t="shared" si="72"/>
        <v>-0.35369817820721483</v>
      </c>
      <c r="F1155" s="5">
        <v>9105.0615199999993</v>
      </c>
      <c r="G1155" s="5">
        <v>8919.89912</v>
      </c>
      <c r="H1155" s="6">
        <f t="shared" si="73"/>
        <v>-2.0336205262674545E-2</v>
      </c>
      <c r="I1155" s="5">
        <v>6573.9086900000002</v>
      </c>
      <c r="J1155" s="6">
        <f t="shared" si="74"/>
        <v>0.35686385993900993</v>
      </c>
      <c r="K1155" s="5">
        <v>49488.521090000002</v>
      </c>
      <c r="L1155" s="5">
        <v>45328.24826</v>
      </c>
      <c r="M1155" s="6">
        <f t="shared" si="75"/>
        <v>-8.4065410288460929E-2</v>
      </c>
    </row>
    <row r="1156" spans="1:13" x14ac:dyDescent="0.2">
      <c r="A1156" s="1" t="s">
        <v>12</v>
      </c>
      <c r="B1156" s="1" t="s">
        <v>87</v>
      </c>
      <c r="C1156" s="5">
        <v>0</v>
      </c>
      <c r="D1156" s="5">
        <v>22.15</v>
      </c>
      <c r="E1156" s="6" t="str">
        <f t="shared" si="72"/>
        <v/>
      </c>
      <c r="F1156" s="5">
        <v>356.99482</v>
      </c>
      <c r="G1156" s="5">
        <v>326.99806000000001</v>
      </c>
      <c r="H1156" s="6">
        <f t="shared" si="73"/>
        <v>-8.4025757012384683E-2</v>
      </c>
      <c r="I1156" s="5">
        <v>524.37833999999998</v>
      </c>
      <c r="J1156" s="6">
        <f t="shared" si="74"/>
        <v>-0.37640814836097158</v>
      </c>
      <c r="K1156" s="5">
        <v>2109.04448</v>
      </c>
      <c r="L1156" s="5">
        <v>2993.25918</v>
      </c>
      <c r="M1156" s="6">
        <f t="shared" si="75"/>
        <v>0.41924895770808979</v>
      </c>
    </row>
    <row r="1157" spans="1:13" x14ac:dyDescent="0.2">
      <c r="A1157" s="1" t="s">
        <v>13</v>
      </c>
      <c r="B1157" s="1" t="s">
        <v>87</v>
      </c>
      <c r="C1157" s="5">
        <v>0</v>
      </c>
      <c r="D1157" s="5">
        <v>0</v>
      </c>
      <c r="E1157" s="6" t="str">
        <f t="shared" si="72"/>
        <v/>
      </c>
      <c r="F1157" s="5">
        <v>0</v>
      </c>
      <c r="G1157" s="5">
        <v>53.767629999999997</v>
      </c>
      <c r="H1157" s="6" t="str">
        <f t="shared" si="73"/>
        <v/>
      </c>
      <c r="I1157" s="5">
        <v>2.7460599999999999</v>
      </c>
      <c r="J1157" s="6">
        <f t="shared" si="74"/>
        <v>18.579918137258471</v>
      </c>
      <c r="K1157" s="5">
        <v>38.032589999999999</v>
      </c>
      <c r="L1157" s="5">
        <v>73.349469999999997</v>
      </c>
      <c r="M1157" s="6">
        <f t="shared" si="75"/>
        <v>0.92859518639146055</v>
      </c>
    </row>
    <row r="1158" spans="1:13" x14ac:dyDescent="0.2">
      <c r="A1158" s="1" t="s">
        <v>14</v>
      </c>
      <c r="B1158" s="1" t="s">
        <v>87</v>
      </c>
      <c r="C1158" s="5">
        <v>119.15951</v>
      </c>
      <c r="D1158" s="5">
        <v>37.636130000000001</v>
      </c>
      <c r="E1158" s="6">
        <f t="shared" si="72"/>
        <v>-0.68415336719662578</v>
      </c>
      <c r="F1158" s="5">
        <v>2324.6607899999999</v>
      </c>
      <c r="G1158" s="5">
        <v>1581.0164400000001</v>
      </c>
      <c r="H1158" s="6">
        <f t="shared" si="73"/>
        <v>-0.31989370371752168</v>
      </c>
      <c r="I1158" s="5">
        <v>1456.1998900000001</v>
      </c>
      <c r="J1158" s="6">
        <f t="shared" si="74"/>
        <v>8.5713885062853601E-2</v>
      </c>
      <c r="K1158" s="5">
        <v>14116.318240000001</v>
      </c>
      <c r="L1158" s="5">
        <v>9551.9780699999992</v>
      </c>
      <c r="M1158" s="6">
        <f t="shared" si="75"/>
        <v>-0.32333786277688803</v>
      </c>
    </row>
    <row r="1159" spans="1:13" x14ac:dyDescent="0.2">
      <c r="A1159" s="1" t="s">
        <v>15</v>
      </c>
      <c r="B1159" s="1" t="s">
        <v>87</v>
      </c>
      <c r="C1159" s="5">
        <v>0</v>
      </c>
      <c r="D1159" s="5">
        <v>0</v>
      </c>
      <c r="E1159" s="6" t="str">
        <f t="shared" si="72"/>
        <v/>
      </c>
      <c r="F1159" s="5">
        <v>0</v>
      </c>
      <c r="G1159" s="5">
        <v>0</v>
      </c>
      <c r="H1159" s="6" t="str">
        <f t="shared" si="73"/>
        <v/>
      </c>
      <c r="I1159" s="5">
        <v>28.81035</v>
      </c>
      <c r="J1159" s="6">
        <f t="shared" si="74"/>
        <v>-1</v>
      </c>
      <c r="K1159" s="5">
        <v>162.97065000000001</v>
      </c>
      <c r="L1159" s="5">
        <v>388.80381999999997</v>
      </c>
      <c r="M1159" s="6">
        <f t="shared" si="75"/>
        <v>1.3857290868018257</v>
      </c>
    </row>
    <row r="1160" spans="1:13" x14ac:dyDescent="0.2">
      <c r="A1160" s="1" t="s">
        <v>16</v>
      </c>
      <c r="B1160" s="1" t="s">
        <v>87</v>
      </c>
      <c r="C1160" s="5">
        <v>0</v>
      </c>
      <c r="D1160" s="5">
        <v>0</v>
      </c>
      <c r="E1160" s="6" t="str">
        <f t="shared" si="72"/>
        <v/>
      </c>
      <c r="F1160" s="5">
        <v>4.0503200000000001</v>
      </c>
      <c r="G1160" s="5">
        <v>9.8352500000000003</v>
      </c>
      <c r="H1160" s="6">
        <f t="shared" si="73"/>
        <v>1.4282649272156274</v>
      </c>
      <c r="I1160" s="5">
        <v>1.09802</v>
      </c>
      <c r="J1160" s="6">
        <f t="shared" si="74"/>
        <v>7.9572594306114652</v>
      </c>
      <c r="K1160" s="5">
        <v>24.358599999999999</v>
      </c>
      <c r="L1160" s="5">
        <v>30.870460000000001</v>
      </c>
      <c r="M1160" s="6">
        <f t="shared" si="75"/>
        <v>0.26733309796129512</v>
      </c>
    </row>
    <row r="1161" spans="1:13" x14ac:dyDescent="0.2">
      <c r="A1161" s="1" t="s">
        <v>17</v>
      </c>
      <c r="B1161" s="1" t="s">
        <v>87</v>
      </c>
      <c r="C1161" s="5">
        <v>0</v>
      </c>
      <c r="D1161" s="5">
        <v>4.9090000000000002E-2</v>
      </c>
      <c r="E1161" s="6" t="str">
        <f t="shared" si="72"/>
        <v/>
      </c>
      <c r="F1161" s="5">
        <v>30.988600000000002</v>
      </c>
      <c r="G1161" s="5">
        <v>154.12634</v>
      </c>
      <c r="H1161" s="6">
        <f t="shared" si="73"/>
        <v>3.9736464377222589</v>
      </c>
      <c r="I1161" s="5">
        <v>226.89809</v>
      </c>
      <c r="J1161" s="6">
        <f t="shared" si="74"/>
        <v>-0.32072438335642228</v>
      </c>
      <c r="K1161" s="5">
        <v>441.72095999999999</v>
      </c>
      <c r="L1161" s="5">
        <v>905.78398000000004</v>
      </c>
      <c r="M1161" s="6">
        <f t="shared" si="75"/>
        <v>1.0505795785647121</v>
      </c>
    </row>
    <row r="1162" spans="1:13" x14ac:dyDescent="0.2">
      <c r="A1162" s="1" t="s">
        <v>18</v>
      </c>
      <c r="B1162" s="1" t="s">
        <v>87</v>
      </c>
      <c r="C1162" s="5">
        <v>48.536149999999999</v>
      </c>
      <c r="D1162" s="5">
        <v>24.03763</v>
      </c>
      <c r="E1162" s="6">
        <f t="shared" si="72"/>
        <v>-0.50474790439703188</v>
      </c>
      <c r="F1162" s="5">
        <v>937.67965000000004</v>
      </c>
      <c r="G1162" s="5">
        <v>1335.05045</v>
      </c>
      <c r="H1162" s="6">
        <f t="shared" si="73"/>
        <v>0.42378097893027733</v>
      </c>
      <c r="I1162" s="5">
        <v>882.47658000000001</v>
      </c>
      <c r="J1162" s="6">
        <f t="shared" si="74"/>
        <v>0.51284519074715829</v>
      </c>
      <c r="K1162" s="5">
        <v>5589.9655899999998</v>
      </c>
      <c r="L1162" s="5">
        <v>5711.7253199999996</v>
      </c>
      <c r="M1162" s="6">
        <f t="shared" si="75"/>
        <v>2.1781838911104856E-2</v>
      </c>
    </row>
    <row r="1163" spans="1:13" x14ac:dyDescent="0.2">
      <c r="A1163" s="1" t="s">
        <v>19</v>
      </c>
      <c r="B1163" s="1" t="s">
        <v>87</v>
      </c>
      <c r="C1163" s="5">
        <v>233.11326</v>
      </c>
      <c r="D1163" s="5">
        <v>851.25482</v>
      </c>
      <c r="E1163" s="6">
        <f t="shared" si="72"/>
        <v>2.6516791022526989</v>
      </c>
      <c r="F1163" s="5">
        <v>15028.53105</v>
      </c>
      <c r="G1163" s="5">
        <v>12742.691650000001</v>
      </c>
      <c r="H1163" s="6">
        <f t="shared" si="73"/>
        <v>-0.15209998850819151</v>
      </c>
      <c r="I1163" s="5">
        <v>17386.274249999999</v>
      </c>
      <c r="J1163" s="6">
        <f t="shared" si="74"/>
        <v>-0.26708324815479079</v>
      </c>
      <c r="K1163" s="5">
        <v>103125.60543</v>
      </c>
      <c r="L1163" s="5">
        <v>100212.94978</v>
      </c>
      <c r="M1163" s="6">
        <f t="shared" si="75"/>
        <v>-2.824376776121873E-2</v>
      </c>
    </row>
    <row r="1164" spans="1:13" x14ac:dyDescent="0.2">
      <c r="A1164" s="1" t="s">
        <v>20</v>
      </c>
      <c r="B1164" s="1" t="s">
        <v>87</v>
      </c>
      <c r="C1164" s="5">
        <v>399.97223000000002</v>
      </c>
      <c r="D1164" s="5">
        <v>561.64133000000004</v>
      </c>
      <c r="E1164" s="6">
        <f t="shared" si="72"/>
        <v>0.40420081164134825</v>
      </c>
      <c r="F1164" s="5">
        <v>7018.5798800000002</v>
      </c>
      <c r="G1164" s="5">
        <v>7628.9253500000004</v>
      </c>
      <c r="H1164" s="6">
        <f t="shared" si="73"/>
        <v>8.6961391112642117E-2</v>
      </c>
      <c r="I1164" s="5">
        <v>7490.2499100000005</v>
      </c>
      <c r="J1164" s="6">
        <f t="shared" si="74"/>
        <v>1.8514127254266821E-2</v>
      </c>
      <c r="K1164" s="5">
        <v>40931.310060000003</v>
      </c>
      <c r="L1164" s="5">
        <v>40847.12902</v>
      </c>
      <c r="M1164" s="6">
        <f t="shared" si="75"/>
        <v>-2.056641721865371E-3</v>
      </c>
    </row>
    <row r="1165" spans="1:13" x14ac:dyDescent="0.2">
      <c r="A1165" s="1" t="s">
        <v>21</v>
      </c>
      <c r="B1165" s="1" t="s">
        <v>87</v>
      </c>
      <c r="C1165" s="5">
        <v>356.64647000000002</v>
      </c>
      <c r="D1165" s="5">
        <v>578.99004000000002</v>
      </c>
      <c r="E1165" s="6">
        <f t="shared" si="72"/>
        <v>0.6234284892823978</v>
      </c>
      <c r="F1165" s="5">
        <v>7643.5562</v>
      </c>
      <c r="G1165" s="5">
        <v>6947.7388499999997</v>
      </c>
      <c r="H1165" s="6">
        <f t="shared" si="73"/>
        <v>-9.1033196040345765E-2</v>
      </c>
      <c r="I1165" s="5">
        <v>6770.7410099999997</v>
      </c>
      <c r="J1165" s="6">
        <f t="shared" si="74"/>
        <v>2.6141575898204428E-2</v>
      </c>
      <c r="K1165" s="5">
        <v>45019.761980000003</v>
      </c>
      <c r="L1165" s="5">
        <v>44000.380949999999</v>
      </c>
      <c r="M1165" s="6">
        <f t="shared" si="75"/>
        <v>-2.2642968002648756E-2</v>
      </c>
    </row>
    <row r="1166" spans="1:13" x14ac:dyDescent="0.2">
      <c r="A1166" s="1" t="s">
        <v>22</v>
      </c>
      <c r="B1166" s="1" t="s">
        <v>87</v>
      </c>
      <c r="C1166" s="5">
        <v>28.470510000000001</v>
      </c>
      <c r="D1166" s="5">
        <v>23.299340000000001</v>
      </c>
      <c r="E1166" s="6">
        <f t="shared" si="72"/>
        <v>-0.18163250324634161</v>
      </c>
      <c r="F1166" s="5">
        <v>437.58577000000002</v>
      </c>
      <c r="G1166" s="5">
        <v>395.69743</v>
      </c>
      <c r="H1166" s="6">
        <f t="shared" si="73"/>
        <v>-9.5726010468759171E-2</v>
      </c>
      <c r="I1166" s="5">
        <v>493.94236000000001</v>
      </c>
      <c r="J1166" s="6">
        <f t="shared" si="74"/>
        <v>-0.19889958415390818</v>
      </c>
      <c r="K1166" s="5">
        <v>2892.05024</v>
      </c>
      <c r="L1166" s="5">
        <v>3251.7254899999998</v>
      </c>
      <c r="M1166" s="6">
        <f t="shared" si="75"/>
        <v>0.12436687476079245</v>
      </c>
    </row>
    <row r="1167" spans="1:13" x14ac:dyDescent="0.2">
      <c r="A1167" s="1" t="s">
        <v>23</v>
      </c>
      <c r="B1167" s="1" t="s">
        <v>87</v>
      </c>
      <c r="C1167" s="5">
        <v>245.93116000000001</v>
      </c>
      <c r="D1167" s="5">
        <v>254.95283000000001</v>
      </c>
      <c r="E1167" s="6">
        <f t="shared" si="72"/>
        <v>3.6683720761533367E-2</v>
      </c>
      <c r="F1167" s="5">
        <v>4247.8112199999996</v>
      </c>
      <c r="G1167" s="5">
        <v>3433.8829700000001</v>
      </c>
      <c r="H1167" s="6">
        <f t="shared" si="73"/>
        <v>-0.19161121053774122</v>
      </c>
      <c r="I1167" s="5">
        <v>3112.7291500000001</v>
      </c>
      <c r="J1167" s="6">
        <f t="shared" si="74"/>
        <v>0.10317435424794352</v>
      </c>
      <c r="K1167" s="5">
        <v>20015.355200000002</v>
      </c>
      <c r="L1167" s="5">
        <v>17104.503949999998</v>
      </c>
      <c r="M1167" s="6">
        <f t="shared" si="75"/>
        <v>-0.14543090646725088</v>
      </c>
    </row>
    <row r="1168" spans="1:13" x14ac:dyDescent="0.2">
      <c r="A1168" s="1" t="s">
        <v>24</v>
      </c>
      <c r="B1168" s="1" t="s">
        <v>87</v>
      </c>
      <c r="C1168" s="5">
        <v>627.36485000000005</v>
      </c>
      <c r="D1168" s="5">
        <v>1863.3786</v>
      </c>
      <c r="E1168" s="6">
        <f t="shared" si="72"/>
        <v>1.9701673595516227</v>
      </c>
      <c r="F1168" s="5">
        <v>29150.99137</v>
      </c>
      <c r="G1168" s="5">
        <v>31024.07285</v>
      </c>
      <c r="H1168" s="6">
        <f t="shared" si="73"/>
        <v>6.4254469298345551E-2</v>
      </c>
      <c r="I1168" s="5">
        <v>25838.24999</v>
      </c>
      <c r="J1168" s="6">
        <f t="shared" si="74"/>
        <v>0.20070333176616195</v>
      </c>
      <c r="K1168" s="5">
        <v>187831.3456</v>
      </c>
      <c r="L1168" s="5">
        <v>161762.57057000001</v>
      </c>
      <c r="M1168" s="6">
        <f t="shared" si="75"/>
        <v>-0.13878820357021382</v>
      </c>
    </row>
    <row r="1169" spans="1:13" x14ac:dyDescent="0.2">
      <c r="A1169" s="1" t="s">
        <v>25</v>
      </c>
      <c r="B1169" s="1" t="s">
        <v>87</v>
      </c>
      <c r="C1169" s="5">
        <v>44.334560000000003</v>
      </c>
      <c r="D1169" s="5">
        <v>54.153109999999998</v>
      </c>
      <c r="E1169" s="6">
        <f t="shared" si="72"/>
        <v>0.22146492488027381</v>
      </c>
      <c r="F1169" s="5">
        <v>2346.1158999999998</v>
      </c>
      <c r="G1169" s="5">
        <v>1347.9884999999999</v>
      </c>
      <c r="H1169" s="6">
        <f t="shared" si="73"/>
        <v>-0.42543823175999107</v>
      </c>
      <c r="I1169" s="5">
        <v>2293.2763</v>
      </c>
      <c r="J1169" s="6">
        <f t="shared" si="74"/>
        <v>-0.41219969874541507</v>
      </c>
      <c r="K1169" s="5">
        <v>9661.0998500000005</v>
      </c>
      <c r="L1169" s="5">
        <v>10046.09397</v>
      </c>
      <c r="M1169" s="6">
        <f t="shared" si="75"/>
        <v>3.9849926610581399E-2</v>
      </c>
    </row>
    <row r="1170" spans="1:13" x14ac:dyDescent="0.2">
      <c r="A1170" s="1" t="s">
        <v>26</v>
      </c>
      <c r="B1170" s="1" t="s">
        <v>87</v>
      </c>
      <c r="C1170" s="5">
        <v>1.5946499999999999</v>
      </c>
      <c r="D1170" s="5">
        <v>109.17605</v>
      </c>
      <c r="E1170" s="6">
        <f t="shared" si="72"/>
        <v>67.463957608252599</v>
      </c>
      <c r="F1170" s="5">
        <v>1580.45814</v>
      </c>
      <c r="G1170" s="5">
        <v>1408.7863</v>
      </c>
      <c r="H1170" s="6">
        <f t="shared" si="73"/>
        <v>-0.10862156716153204</v>
      </c>
      <c r="I1170" s="5">
        <v>1421.77658</v>
      </c>
      <c r="J1170" s="6">
        <f t="shared" si="74"/>
        <v>-9.1366535240016145E-3</v>
      </c>
      <c r="K1170" s="5">
        <v>8690.4126199999992</v>
      </c>
      <c r="L1170" s="5">
        <v>8294.0519299999996</v>
      </c>
      <c r="M1170" s="6">
        <f t="shared" si="75"/>
        <v>-4.5608960970140888E-2</v>
      </c>
    </row>
    <row r="1171" spans="1:13" x14ac:dyDescent="0.2">
      <c r="A1171" s="1" t="s">
        <v>27</v>
      </c>
      <c r="B1171" s="1" t="s">
        <v>87</v>
      </c>
      <c r="C1171" s="5">
        <v>0</v>
      </c>
      <c r="D1171" s="5">
        <v>0</v>
      </c>
      <c r="E1171" s="6" t="str">
        <f t="shared" si="72"/>
        <v/>
      </c>
      <c r="F1171" s="5">
        <v>0.23419999999999999</v>
      </c>
      <c r="G1171" s="5">
        <v>0</v>
      </c>
      <c r="H1171" s="6">
        <f t="shared" si="73"/>
        <v>-1</v>
      </c>
      <c r="I1171" s="5">
        <v>6.5930000000000002E-2</v>
      </c>
      <c r="J1171" s="6">
        <f t="shared" si="74"/>
        <v>-1</v>
      </c>
      <c r="K1171" s="5">
        <v>1.0802400000000001</v>
      </c>
      <c r="L1171" s="5">
        <v>0.23895</v>
      </c>
      <c r="M1171" s="6">
        <f t="shared" si="75"/>
        <v>-0.77879915574316816</v>
      </c>
    </row>
    <row r="1172" spans="1:13" x14ac:dyDescent="0.2">
      <c r="A1172" s="1" t="s">
        <v>28</v>
      </c>
      <c r="B1172" s="1" t="s">
        <v>87</v>
      </c>
      <c r="C1172" s="5">
        <v>1229.1135400000001</v>
      </c>
      <c r="D1172" s="5">
        <v>1688.7010299999999</v>
      </c>
      <c r="E1172" s="6">
        <f t="shared" si="72"/>
        <v>0.3739178481428167</v>
      </c>
      <c r="F1172" s="5">
        <v>24699.751349999999</v>
      </c>
      <c r="G1172" s="5">
        <v>27445.07519</v>
      </c>
      <c r="H1172" s="6">
        <f t="shared" si="73"/>
        <v>0.11114783307322651</v>
      </c>
      <c r="I1172" s="5">
        <v>23895.80875</v>
      </c>
      <c r="J1172" s="6">
        <f t="shared" si="74"/>
        <v>0.14853091925587147</v>
      </c>
      <c r="K1172" s="5">
        <v>143052.98232000001</v>
      </c>
      <c r="L1172" s="5">
        <v>146431.98805000001</v>
      </c>
      <c r="M1172" s="6">
        <f t="shared" si="75"/>
        <v>2.3620659109653497E-2</v>
      </c>
    </row>
    <row r="1173" spans="1:13" x14ac:dyDescent="0.2">
      <c r="A1173" s="1" t="s">
        <v>29</v>
      </c>
      <c r="B1173" s="1" t="s">
        <v>87</v>
      </c>
      <c r="C1173" s="5">
        <v>0</v>
      </c>
      <c r="D1173" s="5">
        <v>580.16764000000001</v>
      </c>
      <c r="E1173" s="6" t="str">
        <f t="shared" si="72"/>
        <v/>
      </c>
      <c r="F1173" s="5">
        <v>1632.10339</v>
      </c>
      <c r="G1173" s="5">
        <v>8574.0055900000007</v>
      </c>
      <c r="H1173" s="6">
        <f t="shared" si="73"/>
        <v>4.2533470872822585</v>
      </c>
      <c r="I1173" s="5">
        <v>9626.9272600000004</v>
      </c>
      <c r="J1173" s="6">
        <f t="shared" si="74"/>
        <v>-0.10937255902772858</v>
      </c>
      <c r="K1173" s="5">
        <v>27586.848829999999</v>
      </c>
      <c r="L1173" s="5">
        <v>47237.756739999997</v>
      </c>
      <c r="M1173" s="6">
        <f t="shared" si="75"/>
        <v>0.71232883578316253</v>
      </c>
    </row>
    <row r="1174" spans="1:13" x14ac:dyDescent="0.2">
      <c r="A1174" s="1" t="s">
        <v>30</v>
      </c>
      <c r="B1174" s="1" t="s">
        <v>87</v>
      </c>
      <c r="C1174" s="5">
        <v>0</v>
      </c>
      <c r="D1174" s="5">
        <v>0</v>
      </c>
      <c r="E1174" s="6" t="str">
        <f t="shared" si="72"/>
        <v/>
      </c>
      <c r="F1174" s="5">
        <v>0</v>
      </c>
      <c r="G1174" s="5">
        <v>0</v>
      </c>
      <c r="H1174" s="6" t="str">
        <f t="shared" si="73"/>
        <v/>
      </c>
      <c r="I1174" s="5">
        <v>0</v>
      </c>
      <c r="J1174" s="6" t="str">
        <f t="shared" si="74"/>
        <v/>
      </c>
      <c r="K1174" s="5">
        <v>5.1370500000000003</v>
      </c>
      <c r="L1174" s="5">
        <v>31.546209999999999</v>
      </c>
      <c r="M1174" s="6">
        <f t="shared" si="75"/>
        <v>5.1409193992661155</v>
      </c>
    </row>
    <row r="1175" spans="1:13" x14ac:dyDescent="0.2">
      <c r="A1175" s="1" t="s">
        <v>31</v>
      </c>
      <c r="B1175" s="1" t="s">
        <v>87</v>
      </c>
      <c r="C1175" s="5">
        <v>0</v>
      </c>
      <c r="D1175" s="5">
        <v>0</v>
      </c>
      <c r="E1175" s="6" t="str">
        <f t="shared" si="72"/>
        <v/>
      </c>
      <c r="F1175" s="5">
        <v>542.60605999999996</v>
      </c>
      <c r="G1175" s="5">
        <v>156.28254999999999</v>
      </c>
      <c r="H1175" s="6">
        <f t="shared" si="73"/>
        <v>-0.71197787580920124</v>
      </c>
      <c r="I1175" s="5">
        <v>837.09968000000003</v>
      </c>
      <c r="J1175" s="6">
        <f t="shared" si="74"/>
        <v>-0.81330473092523459</v>
      </c>
      <c r="K1175" s="5">
        <v>4224.3962899999997</v>
      </c>
      <c r="L1175" s="5">
        <v>2772.92083</v>
      </c>
      <c r="M1175" s="6">
        <f t="shared" si="75"/>
        <v>-0.34359358364079995</v>
      </c>
    </row>
    <row r="1176" spans="1:13" x14ac:dyDescent="0.2">
      <c r="A1176" s="1" t="s">
        <v>36</v>
      </c>
      <c r="B1176" s="1" t="s">
        <v>87</v>
      </c>
      <c r="C1176" s="5">
        <v>0</v>
      </c>
      <c r="D1176" s="5">
        <v>0</v>
      </c>
      <c r="E1176" s="6" t="str">
        <f t="shared" si="72"/>
        <v/>
      </c>
      <c r="F1176" s="5">
        <v>0</v>
      </c>
      <c r="G1176" s="5">
        <v>0</v>
      </c>
      <c r="H1176" s="6" t="str">
        <f t="shared" si="73"/>
        <v/>
      </c>
      <c r="I1176" s="5">
        <v>0</v>
      </c>
      <c r="J1176" s="6" t="str">
        <f t="shared" si="74"/>
        <v/>
      </c>
      <c r="K1176" s="5">
        <v>0</v>
      </c>
      <c r="L1176" s="5">
        <v>0</v>
      </c>
      <c r="M1176" s="6" t="str">
        <f t="shared" si="75"/>
        <v/>
      </c>
    </row>
    <row r="1177" spans="1:13" x14ac:dyDescent="0.2">
      <c r="A1177" s="1" t="s">
        <v>32</v>
      </c>
      <c r="B1177" s="1" t="s">
        <v>87</v>
      </c>
      <c r="C1177" s="5">
        <v>3.7210000000000001</v>
      </c>
      <c r="D1177" s="5">
        <v>13.76613</v>
      </c>
      <c r="E1177" s="6">
        <f t="shared" si="72"/>
        <v>2.6995780704111798</v>
      </c>
      <c r="F1177" s="5">
        <v>164.50112999999999</v>
      </c>
      <c r="G1177" s="5">
        <v>278.77873</v>
      </c>
      <c r="H1177" s="6">
        <f t="shared" si="73"/>
        <v>0.69469188448735886</v>
      </c>
      <c r="I1177" s="5">
        <v>464.68421000000001</v>
      </c>
      <c r="J1177" s="6">
        <f t="shared" si="74"/>
        <v>-0.400068424963267</v>
      </c>
      <c r="K1177" s="5">
        <v>1197.4671499999999</v>
      </c>
      <c r="L1177" s="5">
        <v>2047.80177</v>
      </c>
      <c r="M1177" s="6">
        <f t="shared" si="75"/>
        <v>0.71011102058206776</v>
      </c>
    </row>
    <row r="1178" spans="1:13" x14ac:dyDescent="0.2">
      <c r="A1178" s="1" t="s">
        <v>33</v>
      </c>
      <c r="B1178" s="1" t="s">
        <v>87</v>
      </c>
      <c r="C1178" s="5">
        <v>10.981170000000001</v>
      </c>
      <c r="D1178" s="5">
        <v>0</v>
      </c>
      <c r="E1178" s="6">
        <f t="shared" si="72"/>
        <v>-1</v>
      </c>
      <c r="F1178" s="5">
        <v>267.86020000000002</v>
      </c>
      <c r="G1178" s="5">
        <v>387.94528000000003</v>
      </c>
      <c r="H1178" s="6">
        <f t="shared" si="73"/>
        <v>0.44831251525982574</v>
      </c>
      <c r="I1178" s="5">
        <v>399.85158999999999</v>
      </c>
      <c r="J1178" s="6">
        <f t="shared" si="74"/>
        <v>-2.9776822945733361E-2</v>
      </c>
      <c r="K1178" s="5">
        <v>1831.14906</v>
      </c>
      <c r="L1178" s="5">
        <v>2361.6927099999998</v>
      </c>
      <c r="M1178" s="6">
        <f t="shared" si="75"/>
        <v>0.28973263924237824</v>
      </c>
    </row>
    <row r="1179" spans="1:13" x14ac:dyDescent="0.2">
      <c r="A1179" s="2" t="s">
        <v>34</v>
      </c>
      <c r="B1179" s="2" t="s">
        <v>87</v>
      </c>
      <c r="C1179" s="7">
        <v>4165.3848799999996</v>
      </c>
      <c r="D1179" s="7">
        <v>7459.5222599999997</v>
      </c>
      <c r="E1179" s="8">
        <f t="shared" si="72"/>
        <v>0.79083625520818623</v>
      </c>
      <c r="F1179" s="7">
        <v>112813.26313000001</v>
      </c>
      <c r="G1179" s="7">
        <v>121353.54287999999</v>
      </c>
      <c r="H1179" s="8">
        <f t="shared" si="73"/>
        <v>7.5702798705136409E-2</v>
      </c>
      <c r="I1179" s="7">
        <v>115570.78288</v>
      </c>
      <c r="J1179" s="8">
        <f t="shared" si="74"/>
        <v>5.0036521825800762E-2</v>
      </c>
      <c r="K1179" s="7">
        <v>701485.78804999997</v>
      </c>
      <c r="L1179" s="7">
        <v>687827.71326999995</v>
      </c>
      <c r="M1179" s="8">
        <f t="shared" si="75"/>
        <v>-1.9470208823427426E-2</v>
      </c>
    </row>
    <row r="1180" spans="1:13" x14ac:dyDescent="0.2">
      <c r="A1180" s="1" t="s">
        <v>8</v>
      </c>
      <c r="B1180" s="1" t="s">
        <v>88</v>
      </c>
      <c r="C1180" s="5">
        <v>0</v>
      </c>
      <c r="D1180" s="5">
        <v>0</v>
      </c>
      <c r="E1180" s="6" t="str">
        <f t="shared" si="72"/>
        <v/>
      </c>
      <c r="F1180" s="5">
        <v>34.005020000000002</v>
      </c>
      <c r="G1180" s="5">
        <v>8.3443400000000008</v>
      </c>
      <c r="H1180" s="6">
        <f t="shared" si="73"/>
        <v>-0.75461446574652802</v>
      </c>
      <c r="I1180" s="5">
        <v>30.861619999999998</v>
      </c>
      <c r="J1180" s="6">
        <f t="shared" si="74"/>
        <v>-0.72962080409259134</v>
      </c>
      <c r="K1180" s="5">
        <v>161.08432999999999</v>
      </c>
      <c r="L1180" s="5">
        <v>154.86433</v>
      </c>
      <c r="M1180" s="6">
        <f t="shared" si="75"/>
        <v>-3.8613315149896965E-2</v>
      </c>
    </row>
    <row r="1181" spans="1:13" x14ac:dyDescent="0.2">
      <c r="A1181" s="1" t="s">
        <v>10</v>
      </c>
      <c r="B1181" s="1" t="s">
        <v>88</v>
      </c>
      <c r="C1181" s="5">
        <v>852.72500000000002</v>
      </c>
      <c r="D1181" s="5">
        <v>1052.11689</v>
      </c>
      <c r="E1181" s="6">
        <f t="shared" si="72"/>
        <v>0.23382906564249906</v>
      </c>
      <c r="F1181" s="5">
        <v>11018.5954</v>
      </c>
      <c r="G1181" s="5">
        <v>12613.27708</v>
      </c>
      <c r="H1181" s="6">
        <f t="shared" si="73"/>
        <v>0.14472640314935248</v>
      </c>
      <c r="I1181" s="5">
        <v>12556.36817</v>
      </c>
      <c r="J1181" s="6">
        <f t="shared" si="74"/>
        <v>4.532274717459206E-3</v>
      </c>
      <c r="K1181" s="5">
        <v>59640.889459999999</v>
      </c>
      <c r="L1181" s="5">
        <v>67582.821469999995</v>
      </c>
      <c r="M1181" s="6">
        <f t="shared" si="75"/>
        <v>0.13316253466217165</v>
      </c>
    </row>
    <row r="1182" spans="1:13" x14ac:dyDescent="0.2">
      <c r="A1182" s="1" t="s">
        <v>11</v>
      </c>
      <c r="B1182" s="1" t="s">
        <v>88</v>
      </c>
      <c r="C1182" s="5">
        <v>0</v>
      </c>
      <c r="D1182" s="5">
        <v>266.29111999999998</v>
      </c>
      <c r="E1182" s="6" t="str">
        <f t="shared" ref="E1182:E1244" si="76">IF(C1182=0,"",(D1182/C1182-1))</f>
        <v/>
      </c>
      <c r="F1182" s="5">
        <v>1092.0526600000001</v>
      </c>
      <c r="G1182" s="5">
        <v>1345.2449899999999</v>
      </c>
      <c r="H1182" s="6">
        <f t="shared" ref="H1182:H1244" si="77">IF(F1182=0,"",(G1182/F1182-1))</f>
        <v>0.23184992745679489</v>
      </c>
      <c r="I1182" s="5">
        <v>1014.9541400000001</v>
      </c>
      <c r="J1182" s="6">
        <f t="shared" ref="J1182:J1244" si="78">IF(I1182=0,"",(G1182/I1182-1))</f>
        <v>0.32542440784565874</v>
      </c>
      <c r="K1182" s="5">
        <v>5705.2210100000002</v>
      </c>
      <c r="L1182" s="5">
        <v>6924.3198700000003</v>
      </c>
      <c r="M1182" s="6">
        <f t="shared" ref="M1182:M1244" si="79">IF(K1182=0,"",(L1182/K1182-1))</f>
        <v>0.21368126806361887</v>
      </c>
    </row>
    <row r="1183" spans="1:13" x14ac:dyDescent="0.2">
      <c r="A1183" s="1" t="s">
        <v>12</v>
      </c>
      <c r="B1183" s="1" t="s">
        <v>88</v>
      </c>
      <c r="C1183" s="5">
        <v>0</v>
      </c>
      <c r="D1183" s="5">
        <v>0</v>
      </c>
      <c r="E1183" s="6" t="str">
        <f t="shared" si="76"/>
        <v/>
      </c>
      <c r="F1183" s="5">
        <v>1.0319700000000001</v>
      </c>
      <c r="G1183" s="5">
        <v>3.5935199999999998</v>
      </c>
      <c r="H1183" s="6">
        <f t="shared" si="77"/>
        <v>2.4821942498328435</v>
      </c>
      <c r="I1183" s="5">
        <v>2.1498400000000002</v>
      </c>
      <c r="J1183" s="6">
        <f t="shared" si="78"/>
        <v>0.67152904402188041</v>
      </c>
      <c r="K1183" s="5">
        <v>7.9757899999999999</v>
      </c>
      <c r="L1183" s="5">
        <v>12.64752</v>
      </c>
      <c r="M1183" s="6">
        <f t="shared" si="79"/>
        <v>0.58573884217112049</v>
      </c>
    </row>
    <row r="1184" spans="1:13" x14ac:dyDescent="0.2">
      <c r="A1184" s="1" t="s">
        <v>13</v>
      </c>
      <c r="B1184" s="1" t="s">
        <v>88</v>
      </c>
      <c r="C1184" s="5">
        <v>0</v>
      </c>
      <c r="D1184" s="5">
        <v>0</v>
      </c>
      <c r="E1184" s="6" t="str">
        <f t="shared" si="76"/>
        <v/>
      </c>
      <c r="F1184" s="5">
        <v>0</v>
      </c>
      <c r="G1184" s="5">
        <v>0</v>
      </c>
      <c r="H1184" s="6" t="str">
        <f t="shared" si="77"/>
        <v/>
      </c>
      <c r="I1184" s="5">
        <v>0.20874000000000001</v>
      </c>
      <c r="J1184" s="6">
        <f t="shared" si="78"/>
        <v>-1</v>
      </c>
      <c r="K1184" s="5">
        <v>8.2589999999999997E-2</v>
      </c>
      <c r="L1184" s="5">
        <v>1.6255599999999999</v>
      </c>
      <c r="M1184" s="6">
        <f t="shared" si="79"/>
        <v>18.682285991040079</v>
      </c>
    </row>
    <row r="1185" spans="1:13" x14ac:dyDescent="0.2">
      <c r="A1185" s="1" t="s">
        <v>14</v>
      </c>
      <c r="B1185" s="1" t="s">
        <v>88</v>
      </c>
      <c r="C1185" s="5">
        <v>0</v>
      </c>
      <c r="D1185" s="5">
        <v>42.079520000000002</v>
      </c>
      <c r="E1185" s="6" t="str">
        <f t="shared" si="76"/>
        <v/>
      </c>
      <c r="F1185" s="5">
        <v>117.87939</v>
      </c>
      <c r="G1185" s="5">
        <v>1076.4939400000001</v>
      </c>
      <c r="H1185" s="6">
        <f t="shared" si="77"/>
        <v>8.1321641552437622</v>
      </c>
      <c r="I1185" s="5">
        <v>1394.2266500000001</v>
      </c>
      <c r="J1185" s="6">
        <f t="shared" si="78"/>
        <v>-0.22789172047457273</v>
      </c>
      <c r="K1185" s="5">
        <v>980.77679999999998</v>
      </c>
      <c r="L1185" s="5">
        <v>7109.4583199999997</v>
      </c>
      <c r="M1185" s="6">
        <f t="shared" si="79"/>
        <v>6.2488035198222471</v>
      </c>
    </row>
    <row r="1186" spans="1:13" x14ac:dyDescent="0.2">
      <c r="A1186" s="1" t="s">
        <v>16</v>
      </c>
      <c r="B1186" s="1" t="s">
        <v>88</v>
      </c>
      <c r="C1186" s="5">
        <v>0</v>
      </c>
      <c r="D1186" s="5">
        <v>0</v>
      </c>
      <c r="E1186" s="6" t="str">
        <f t="shared" si="76"/>
        <v/>
      </c>
      <c r="F1186" s="5">
        <v>0</v>
      </c>
      <c r="G1186" s="5">
        <v>0.39211000000000001</v>
      </c>
      <c r="H1186" s="6" t="str">
        <f t="shared" si="77"/>
        <v/>
      </c>
      <c r="I1186" s="5">
        <v>0</v>
      </c>
      <c r="J1186" s="6" t="str">
        <f t="shared" si="78"/>
        <v/>
      </c>
      <c r="K1186" s="5">
        <v>0</v>
      </c>
      <c r="L1186" s="5">
        <v>0.39211000000000001</v>
      </c>
      <c r="M1186" s="6" t="str">
        <f t="shared" si="79"/>
        <v/>
      </c>
    </row>
    <row r="1187" spans="1:13" x14ac:dyDescent="0.2">
      <c r="A1187" s="1" t="s">
        <v>17</v>
      </c>
      <c r="B1187" s="1" t="s">
        <v>88</v>
      </c>
      <c r="C1187" s="5">
        <v>0</v>
      </c>
      <c r="D1187" s="5">
        <v>0</v>
      </c>
      <c r="E1187" s="6" t="str">
        <f t="shared" si="76"/>
        <v/>
      </c>
      <c r="F1187" s="5">
        <v>7.6188900000000004</v>
      </c>
      <c r="G1187" s="5">
        <v>32.475560000000002</v>
      </c>
      <c r="H1187" s="6">
        <f t="shared" si="77"/>
        <v>3.2625054305810952</v>
      </c>
      <c r="I1187" s="5">
        <v>2.78152</v>
      </c>
      <c r="J1187" s="6">
        <f t="shared" si="78"/>
        <v>10.675472403577901</v>
      </c>
      <c r="K1187" s="5">
        <v>11.609629999999999</v>
      </c>
      <c r="L1187" s="5">
        <v>37.554540000000003</v>
      </c>
      <c r="M1187" s="6">
        <f t="shared" si="79"/>
        <v>2.2347749239209178</v>
      </c>
    </row>
    <row r="1188" spans="1:13" x14ac:dyDescent="0.2">
      <c r="A1188" s="1" t="s">
        <v>18</v>
      </c>
      <c r="B1188" s="1" t="s">
        <v>88</v>
      </c>
      <c r="C1188" s="5">
        <v>0</v>
      </c>
      <c r="D1188" s="5">
        <v>0</v>
      </c>
      <c r="E1188" s="6" t="str">
        <f t="shared" si="76"/>
        <v/>
      </c>
      <c r="F1188" s="5">
        <v>75.970920000000007</v>
      </c>
      <c r="G1188" s="5">
        <v>0.41083999999999998</v>
      </c>
      <c r="H1188" s="6">
        <f t="shared" si="77"/>
        <v>-0.99459214130880602</v>
      </c>
      <c r="I1188" s="5">
        <v>20.750810000000001</v>
      </c>
      <c r="J1188" s="6">
        <f t="shared" si="78"/>
        <v>-0.98020125479439113</v>
      </c>
      <c r="K1188" s="5">
        <v>370.65501</v>
      </c>
      <c r="L1188" s="5">
        <v>382.54962</v>
      </c>
      <c r="M1188" s="6">
        <f t="shared" si="79"/>
        <v>3.2090784365763625E-2</v>
      </c>
    </row>
    <row r="1189" spans="1:13" x14ac:dyDescent="0.2">
      <c r="A1189" s="1" t="s">
        <v>19</v>
      </c>
      <c r="B1189" s="1" t="s">
        <v>88</v>
      </c>
      <c r="C1189" s="5">
        <v>0</v>
      </c>
      <c r="D1189" s="5">
        <v>0</v>
      </c>
      <c r="E1189" s="6" t="str">
        <f t="shared" si="76"/>
        <v/>
      </c>
      <c r="F1189" s="5">
        <v>33.12621</v>
      </c>
      <c r="G1189" s="5">
        <v>34.969329999999999</v>
      </c>
      <c r="H1189" s="6">
        <f t="shared" si="77"/>
        <v>5.5639326080466178E-2</v>
      </c>
      <c r="I1189" s="5">
        <v>84.232169999999996</v>
      </c>
      <c r="J1189" s="6">
        <f t="shared" si="78"/>
        <v>-0.58484590863561992</v>
      </c>
      <c r="K1189" s="5">
        <v>69.987970000000004</v>
      </c>
      <c r="L1189" s="5">
        <v>217.62533999999999</v>
      </c>
      <c r="M1189" s="6">
        <f t="shared" si="79"/>
        <v>2.1094678128255469</v>
      </c>
    </row>
    <row r="1190" spans="1:13" x14ac:dyDescent="0.2">
      <c r="A1190" s="1" t="s">
        <v>20</v>
      </c>
      <c r="B1190" s="1" t="s">
        <v>88</v>
      </c>
      <c r="C1190" s="5">
        <v>0</v>
      </c>
      <c r="D1190" s="5">
        <v>0</v>
      </c>
      <c r="E1190" s="6" t="str">
        <f t="shared" si="76"/>
        <v/>
      </c>
      <c r="F1190" s="5">
        <v>20.393339999999998</v>
      </c>
      <c r="G1190" s="5">
        <v>75.504469999999998</v>
      </c>
      <c r="H1190" s="6">
        <f t="shared" si="77"/>
        <v>2.7024082371990072</v>
      </c>
      <c r="I1190" s="5">
        <v>85.458609999999993</v>
      </c>
      <c r="J1190" s="6">
        <f t="shared" si="78"/>
        <v>-0.11647907683029246</v>
      </c>
      <c r="K1190" s="5">
        <v>413.45087999999998</v>
      </c>
      <c r="L1190" s="5">
        <v>518.71969000000001</v>
      </c>
      <c r="M1190" s="6">
        <f t="shared" si="79"/>
        <v>0.25461019698398046</v>
      </c>
    </row>
    <row r="1191" spans="1:13" x14ac:dyDescent="0.2">
      <c r="A1191" s="1" t="s">
        <v>21</v>
      </c>
      <c r="B1191" s="1" t="s">
        <v>88</v>
      </c>
      <c r="C1191" s="5">
        <v>73.069469999999995</v>
      </c>
      <c r="D1191" s="5">
        <v>66.613029999999995</v>
      </c>
      <c r="E1191" s="6">
        <f t="shared" si="76"/>
        <v>-8.8360296030613128E-2</v>
      </c>
      <c r="F1191" s="5">
        <v>1069.28033</v>
      </c>
      <c r="G1191" s="5">
        <v>1589.62607</v>
      </c>
      <c r="H1191" s="6">
        <f t="shared" si="77"/>
        <v>0.48663173295257378</v>
      </c>
      <c r="I1191" s="5">
        <v>989.30994999999996</v>
      </c>
      <c r="J1191" s="6">
        <f t="shared" si="78"/>
        <v>0.60680287305308123</v>
      </c>
      <c r="K1191" s="5">
        <v>5554.6830399999999</v>
      </c>
      <c r="L1191" s="5">
        <v>7320.2926200000002</v>
      </c>
      <c r="M1191" s="6">
        <f t="shared" si="79"/>
        <v>0.31785964514727749</v>
      </c>
    </row>
    <row r="1192" spans="1:13" x14ac:dyDescent="0.2">
      <c r="A1192" s="1" t="s">
        <v>22</v>
      </c>
      <c r="B1192" s="1" t="s">
        <v>88</v>
      </c>
      <c r="C1192" s="5">
        <v>0</v>
      </c>
      <c r="D1192" s="5">
        <v>0</v>
      </c>
      <c r="E1192" s="6" t="str">
        <f t="shared" si="76"/>
        <v/>
      </c>
      <c r="F1192" s="5">
        <v>0</v>
      </c>
      <c r="G1192" s="5">
        <v>13.66624</v>
      </c>
      <c r="H1192" s="6" t="str">
        <f t="shared" si="77"/>
        <v/>
      </c>
      <c r="I1192" s="5">
        <v>61.052079999999997</v>
      </c>
      <c r="J1192" s="6">
        <f t="shared" si="78"/>
        <v>-0.77615439146381249</v>
      </c>
      <c r="K1192" s="5">
        <v>32.360320000000002</v>
      </c>
      <c r="L1192" s="5">
        <v>133.96364</v>
      </c>
      <c r="M1192" s="6">
        <f t="shared" si="79"/>
        <v>3.1397501631627867</v>
      </c>
    </row>
    <row r="1193" spans="1:13" x14ac:dyDescent="0.2">
      <c r="A1193" s="1" t="s">
        <v>23</v>
      </c>
      <c r="B1193" s="1" t="s">
        <v>88</v>
      </c>
      <c r="C1193" s="5">
        <v>0</v>
      </c>
      <c r="D1193" s="5">
        <v>131.13534999999999</v>
      </c>
      <c r="E1193" s="6" t="str">
        <f t="shared" si="76"/>
        <v/>
      </c>
      <c r="F1193" s="5">
        <v>1134.4213400000001</v>
      </c>
      <c r="G1193" s="5">
        <v>1304.1172799999999</v>
      </c>
      <c r="H1193" s="6">
        <f t="shared" si="77"/>
        <v>0.14958810630272512</v>
      </c>
      <c r="I1193" s="5">
        <v>923.02152999999998</v>
      </c>
      <c r="J1193" s="6">
        <f t="shared" si="78"/>
        <v>0.4128785056617259</v>
      </c>
      <c r="K1193" s="5">
        <v>6693.6871300000003</v>
      </c>
      <c r="L1193" s="5">
        <v>5961.0749800000003</v>
      </c>
      <c r="M1193" s="6">
        <f t="shared" si="79"/>
        <v>-0.10944822125261178</v>
      </c>
    </row>
    <row r="1194" spans="1:13" x14ac:dyDescent="0.2">
      <c r="A1194" s="1" t="s">
        <v>24</v>
      </c>
      <c r="B1194" s="1" t="s">
        <v>88</v>
      </c>
      <c r="C1194" s="5">
        <v>0</v>
      </c>
      <c r="D1194" s="5">
        <v>23.8093</v>
      </c>
      <c r="E1194" s="6" t="str">
        <f t="shared" si="76"/>
        <v/>
      </c>
      <c r="F1194" s="5">
        <v>13.09943</v>
      </c>
      <c r="G1194" s="5">
        <v>110.17292</v>
      </c>
      <c r="H1194" s="6">
        <f t="shared" si="77"/>
        <v>7.4105125184836282</v>
      </c>
      <c r="I1194" s="5">
        <v>125.86563</v>
      </c>
      <c r="J1194" s="6">
        <f t="shared" si="78"/>
        <v>-0.12467827793814712</v>
      </c>
      <c r="K1194" s="5">
        <v>1299.30441</v>
      </c>
      <c r="L1194" s="5">
        <v>549.58063000000004</v>
      </c>
      <c r="M1194" s="6">
        <f t="shared" si="79"/>
        <v>-0.57701934529722709</v>
      </c>
    </row>
    <row r="1195" spans="1:13" x14ac:dyDescent="0.2">
      <c r="A1195" s="1" t="s">
        <v>25</v>
      </c>
      <c r="B1195" s="1" t="s">
        <v>88</v>
      </c>
      <c r="C1195" s="5">
        <v>0</v>
      </c>
      <c r="D1195" s="5">
        <v>0</v>
      </c>
      <c r="E1195" s="6" t="str">
        <f t="shared" si="76"/>
        <v/>
      </c>
      <c r="F1195" s="5">
        <v>10.49536</v>
      </c>
      <c r="G1195" s="5">
        <v>0</v>
      </c>
      <c r="H1195" s="6">
        <f t="shared" si="77"/>
        <v>-1</v>
      </c>
      <c r="I1195" s="5">
        <v>2.4237299999999999</v>
      </c>
      <c r="J1195" s="6">
        <f t="shared" si="78"/>
        <v>-1</v>
      </c>
      <c r="K1195" s="5">
        <v>59.752920000000003</v>
      </c>
      <c r="L1195" s="5">
        <v>22.844899999999999</v>
      </c>
      <c r="M1195" s="6">
        <f t="shared" si="79"/>
        <v>-0.6176772616300592</v>
      </c>
    </row>
    <row r="1196" spans="1:13" x14ac:dyDescent="0.2">
      <c r="A1196" s="1" t="s">
        <v>26</v>
      </c>
      <c r="B1196" s="1" t="s">
        <v>88</v>
      </c>
      <c r="C1196" s="5">
        <v>0</v>
      </c>
      <c r="D1196" s="5">
        <v>0</v>
      </c>
      <c r="E1196" s="6" t="str">
        <f t="shared" si="76"/>
        <v/>
      </c>
      <c r="F1196" s="5">
        <v>108.96002</v>
      </c>
      <c r="G1196" s="5">
        <v>320.02589</v>
      </c>
      <c r="H1196" s="6">
        <f t="shared" si="77"/>
        <v>1.9370946334260952</v>
      </c>
      <c r="I1196" s="5">
        <v>345.43263000000002</v>
      </c>
      <c r="J1196" s="6">
        <f t="shared" si="78"/>
        <v>-7.3550492320311522E-2</v>
      </c>
      <c r="K1196" s="5">
        <v>967.70095000000003</v>
      </c>
      <c r="L1196" s="5">
        <v>1768.92049</v>
      </c>
      <c r="M1196" s="6">
        <f t="shared" si="79"/>
        <v>0.82796192356739962</v>
      </c>
    </row>
    <row r="1197" spans="1:13" x14ac:dyDescent="0.2">
      <c r="A1197" s="1" t="s">
        <v>27</v>
      </c>
      <c r="B1197" s="1" t="s">
        <v>88</v>
      </c>
      <c r="C1197" s="5">
        <v>0</v>
      </c>
      <c r="D1197" s="5">
        <v>0</v>
      </c>
      <c r="E1197" s="6" t="str">
        <f t="shared" si="76"/>
        <v/>
      </c>
      <c r="F1197" s="5">
        <v>0.76049</v>
      </c>
      <c r="G1197" s="5">
        <v>0</v>
      </c>
      <c r="H1197" s="6">
        <f t="shared" si="77"/>
        <v>-1</v>
      </c>
      <c r="I1197" s="5">
        <v>0.38007999999999997</v>
      </c>
      <c r="J1197" s="6">
        <f t="shared" si="78"/>
        <v>-1</v>
      </c>
      <c r="K1197" s="5">
        <v>2.66438</v>
      </c>
      <c r="L1197" s="5">
        <v>0.42176999999999998</v>
      </c>
      <c r="M1197" s="6">
        <f t="shared" si="79"/>
        <v>-0.84170050818576936</v>
      </c>
    </row>
    <row r="1198" spans="1:13" x14ac:dyDescent="0.2">
      <c r="A1198" s="1" t="s">
        <v>28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836.11189000000002</v>
      </c>
      <c r="G1198" s="5">
        <v>79.506649999999993</v>
      </c>
      <c r="H1198" s="6">
        <f t="shared" si="77"/>
        <v>-0.90490907861626035</v>
      </c>
      <c r="I1198" s="5">
        <v>102.36915999999999</v>
      </c>
      <c r="J1198" s="6">
        <f t="shared" si="78"/>
        <v>-0.22333396112657367</v>
      </c>
      <c r="K1198" s="5">
        <v>6761.9789499999997</v>
      </c>
      <c r="L1198" s="5">
        <v>823.56368999999995</v>
      </c>
      <c r="M1198" s="6">
        <f t="shared" si="79"/>
        <v>-0.87820670604128392</v>
      </c>
    </row>
    <row r="1199" spans="1:13" x14ac:dyDescent="0.2">
      <c r="A1199" s="1" t="s">
        <v>29</v>
      </c>
      <c r="B1199" s="1" t="s">
        <v>88</v>
      </c>
      <c r="C1199" s="5">
        <v>0</v>
      </c>
      <c r="D1199" s="5">
        <v>0</v>
      </c>
      <c r="E1199" s="6" t="str">
        <f t="shared" si="76"/>
        <v/>
      </c>
      <c r="F1199" s="5">
        <v>106.50749999999999</v>
      </c>
      <c r="G1199" s="5">
        <v>0</v>
      </c>
      <c r="H1199" s="6">
        <f t="shared" si="77"/>
        <v>-1</v>
      </c>
      <c r="I1199" s="5">
        <v>22.33934</v>
      </c>
      <c r="J1199" s="6">
        <f t="shared" si="78"/>
        <v>-1</v>
      </c>
      <c r="K1199" s="5">
        <v>914.65925000000004</v>
      </c>
      <c r="L1199" s="5">
        <v>382.34413999999998</v>
      </c>
      <c r="M1199" s="6">
        <f t="shared" si="79"/>
        <v>-0.58198188013732988</v>
      </c>
    </row>
    <row r="1200" spans="1:13" x14ac:dyDescent="0.2">
      <c r="A1200" s="1" t="s">
        <v>31</v>
      </c>
      <c r="B1200" s="1" t="s">
        <v>88</v>
      </c>
      <c r="C1200" s="5">
        <v>0</v>
      </c>
      <c r="D1200" s="5">
        <v>0</v>
      </c>
      <c r="E1200" s="6" t="str">
        <f t="shared" si="76"/>
        <v/>
      </c>
      <c r="F1200" s="5">
        <v>247.99780999999999</v>
      </c>
      <c r="G1200" s="5">
        <v>39.229649999999999</v>
      </c>
      <c r="H1200" s="6">
        <f t="shared" si="77"/>
        <v>-0.84181453053960431</v>
      </c>
      <c r="I1200" s="5">
        <v>25.1569</v>
      </c>
      <c r="J1200" s="6">
        <f t="shared" si="78"/>
        <v>0.55939921055455955</v>
      </c>
      <c r="K1200" s="5">
        <v>709.06694000000005</v>
      </c>
      <c r="L1200" s="5">
        <v>205.05097000000001</v>
      </c>
      <c r="M1200" s="6">
        <f t="shared" si="79"/>
        <v>-0.71081577996006984</v>
      </c>
    </row>
    <row r="1201" spans="1:13" x14ac:dyDescent="0.2">
      <c r="A1201" s="1" t="s">
        <v>32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0</v>
      </c>
      <c r="G1201" s="5">
        <v>0</v>
      </c>
      <c r="H1201" s="6" t="str">
        <f t="shared" si="77"/>
        <v/>
      </c>
      <c r="I1201" s="5">
        <v>5.2679999999999998E-2</v>
      </c>
      <c r="J1201" s="6">
        <f t="shared" si="78"/>
        <v>-1</v>
      </c>
      <c r="K1201" s="5">
        <v>0</v>
      </c>
      <c r="L1201" s="5">
        <v>5.2679999999999998E-2</v>
      </c>
      <c r="M1201" s="6" t="str">
        <f t="shared" si="79"/>
        <v/>
      </c>
    </row>
    <row r="1202" spans="1:13" x14ac:dyDescent="0.2">
      <c r="A1202" s="2" t="s">
        <v>34</v>
      </c>
      <c r="B1202" s="2" t="s">
        <v>88</v>
      </c>
      <c r="C1202" s="7">
        <v>925.79447000000005</v>
      </c>
      <c r="D1202" s="7">
        <v>1582.04521</v>
      </c>
      <c r="E1202" s="8">
        <f t="shared" si="76"/>
        <v>0.70885143653968896</v>
      </c>
      <c r="F1202" s="7">
        <v>15928.30797</v>
      </c>
      <c r="G1202" s="7">
        <v>18647.050879999999</v>
      </c>
      <c r="H1202" s="8">
        <f t="shared" si="77"/>
        <v>0.17068623454045384</v>
      </c>
      <c r="I1202" s="7">
        <v>17789.395980000001</v>
      </c>
      <c r="J1202" s="8">
        <f t="shared" si="78"/>
        <v>4.8211580705957102E-2</v>
      </c>
      <c r="K1202" s="7">
        <v>90357.591759999996</v>
      </c>
      <c r="L1202" s="7">
        <v>100110.68888</v>
      </c>
      <c r="M1202" s="8">
        <f t="shared" si="79"/>
        <v>0.10793887851621076</v>
      </c>
    </row>
    <row r="1203" spans="1:13" x14ac:dyDescent="0.2">
      <c r="A1203" s="1" t="s">
        <v>8</v>
      </c>
      <c r="B1203" s="1" t="s">
        <v>89</v>
      </c>
      <c r="C1203" s="5">
        <v>0</v>
      </c>
      <c r="D1203" s="5">
        <v>36.549999999999997</v>
      </c>
      <c r="E1203" s="6" t="str">
        <f t="shared" si="76"/>
        <v/>
      </c>
      <c r="F1203" s="5">
        <v>0.96199999999999997</v>
      </c>
      <c r="G1203" s="5">
        <v>414.14307000000002</v>
      </c>
      <c r="H1203" s="6">
        <f t="shared" si="77"/>
        <v>429.50215176715182</v>
      </c>
      <c r="I1203" s="5">
        <v>351.79484000000002</v>
      </c>
      <c r="J1203" s="6">
        <f t="shared" si="78"/>
        <v>0.17722894969124625</v>
      </c>
      <c r="K1203" s="5">
        <v>52.283450000000002</v>
      </c>
      <c r="L1203" s="5">
        <v>1565.9574700000001</v>
      </c>
      <c r="M1203" s="6">
        <f t="shared" si="79"/>
        <v>28.951303328299872</v>
      </c>
    </row>
    <row r="1204" spans="1:13" x14ac:dyDescent="0.2">
      <c r="A1204" s="1" t="s">
        <v>10</v>
      </c>
      <c r="B1204" s="1" t="s">
        <v>89</v>
      </c>
      <c r="C1204" s="5">
        <v>0</v>
      </c>
      <c r="D1204" s="5">
        <v>0</v>
      </c>
      <c r="E1204" s="6" t="str">
        <f t="shared" si="76"/>
        <v/>
      </c>
      <c r="F1204" s="5">
        <v>2.0054400000000001</v>
      </c>
      <c r="G1204" s="5">
        <v>0</v>
      </c>
      <c r="H1204" s="6">
        <f t="shared" si="77"/>
        <v>-1</v>
      </c>
      <c r="I1204" s="5">
        <v>2.8157000000000001</v>
      </c>
      <c r="J1204" s="6">
        <f t="shared" si="78"/>
        <v>-1</v>
      </c>
      <c r="K1204" s="5">
        <v>45.19623</v>
      </c>
      <c r="L1204" s="5">
        <v>8.3217999999999996</v>
      </c>
      <c r="M1204" s="6">
        <f t="shared" si="79"/>
        <v>-0.81587402312095503</v>
      </c>
    </row>
    <row r="1205" spans="1:13" x14ac:dyDescent="0.2">
      <c r="A1205" s="1" t="s">
        <v>11</v>
      </c>
      <c r="B1205" s="1" t="s">
        <v>89</v>
      </c>
      <c r="C1205" s="5">
        <v>8.3261400000000005</v>
      </c>
      <c r="D1205" s="5">
        <v>0</v>
      </c>
      <c r="E1205" s="6">
        <f t="shared" si="76"/>
        <v>-1</v>
      </c>
      <c r="F1205" s="5">
        <v>99.791589999999999</v>
      </c>
      <c r="G1205" s="5">
        <v>102.47927</v>
      </c>
      <c r="H1205" s="6">
        <f t="shared" si="77"/>
        <v>2.6932930921333087E-2</v>
      </c>
      <c r="I1205" s="5">
        <v>97.948319999999995</v>
      </c>
      <c r="J1205" s="6">
        <f t="shared" si="78"/>
        <v>4.6258577992966066E-2</v>
      </c>
      <c r="K1205" s="5">
        <v>590.99239</v>
      </c>
      <c r="L1205" s="5">
        <v>347.06536</v>
      </c>
      <c r="M1205" s="6">
        <f t="shared" si="79"/>
        <v>-0.41274140602724174</v>
      </c>
    </row>
    <row r="1206" spans="1:13" x14ac:dyDescent="0.2">
      <c r="A1206" s="1" t="s">
        <v>12</v>
      </c>
      <c r="B1206" s="1" t="s">
        <v>89</v>
      </c>
      <c r="C1206" s="5">
        <v>0</v>
      </c>
      <c r="D1206" s="5">
        <v>0</v>
      </c>
      <c r="E1206" s="6" t="str">
        <f t="shared" si="76"/>
        <v/>
      </c>
      <c r="F1206" s="5">
        <v>4.6900000000000004</v>
      </c>
      <c r="G1206" s="5">
        <v>147.52032</v>
      </c>
      <c r="H1206" s="6">
        <f t="shared" si="77"/>
        <v>30.454226012793175</v>
      </c>
      <c r="I1206" s="5">
        <v>31.566569999999999</v>
      </c>
      <c r="J1206" s="6">
        <f t="shared" si="78"/>
        <v>3.6733085032678563</v>
      </c>
      <c r="K1206" s="5">
        <v>125.01336000000001</v>
      </c>
      <c r="L1206" s="5">
        <v>224.26426000000001</v>
      </c>
      <c r="M1206" s="6">
        <f t="shared" si="79"/>
        <v>0.79392234557970442</v>
      </c>
    </row>
    <row r="1207" spans="1:13" x14ac:dyDescent="0.2">
      <c r="A1207" s="1" t="s">
        <v>13</v>
      </c>
      <c r="B1207" s="1" t="s">
        <v>89</v>
      </c>
      <c r="C1207" s="5">
        <v>0</v>
      </c>
      <c r="D1207" s="5">
        <v>0</v>
      </c>
      <c r="E1207" s="6" t="str">
        <f t="shared" si="76"/>
        <v/>
      </c>
      <c r="F1207" s="5">
        <v>0</v>
      </c>
      <c r="G1207" s="5">
        <v>0</v>
      </c>
      <c r="H1207" s="6" t="str">
        <f t="shared" si="77"/>
        <v/>
      </c>
      <c r="I1207" s="5">
        <v>0</v>
      </c>
      <c r="J1207" s="6" t="str">
        <f t="shared" si="78"/>
        <v/>
      </c>
      <c r="K1207" s="5">
        <v>0</v>
      </c>
      <c r="L1207" s="5">
        <v>0</v>
      </c>
      <c r="M1207" s="6" t="str">
        <f t="shared" si="79"/>
        <v/>
      </c>
    </row>
    <row r="1208" spans="1:13" x14ac:dyDescent="0.2">
      <c r="A1208" s="1" t="s">
        <v>14</v>
      </c>
      <c r="B1208" s="1" t="s">
        <v>89</v>
      </c>
      <c r="C1208" s="5">
        <v>5.7172799999999997</v>
      </c>
      <c r="D1208" s="5">
        <v>0</v>
      </c>
      <c r="E1208" s="6">
        <f t="shared" si="76"/>
        <v>-1</v>
      </c>
      <c r="F1208" s="5">
        <v>351.50067000000001</v>
      </c>
      <c r="G1208" s="5">
        <v>374.42113000000001</v>
      </c>
      <c r="H1208" s="6">
        <f t="shared" si="77"/>
        <v>6.5207443274574617E-2</v>
      </c>
      <c r="I1208" s="5">
        <v>768.07502999999997</v>
      </c>
      <c r="J1208" s="6">
        <f t="shared" si="78"/>
        <v>-0.51252011147921317</v>
      </c>
      <c r="K1208" s="5">
        <v>2335.5006400000002</v>
      </c>
      <c r="L1208" s="5">
        <v>2200.3704200000002</v>
      </c>
      <c r="M1208" s="6">
        <f t="shared" si="79"/>
        <v>-5.7859209150120328E-2</v>
      </c>
    </row>
    <row r="1209" spans="1:13" x14ac:dyDescent="0.2">
      <c r="A1209" s="1" t="s">
        <v>15</v>
      </c>
      <c r="B1209" s="1" t="s">
        <v>89</v>
      </c>
      <c r="C1209" s="5">
        <v>0</v>
      </c>
      <c r="D1209" s="5">
        <v>85.75</v>
      </c>
      <c r="E1209" s="6" t="str">
        <f t="shared" si="76"/>
        <v/>
      </c>
      <c r="F1209" s="5">
        <v>208.96250000000001</v>
      </c>
      <c r="G1209" s="5">
        <v>303.07047999999998</v>
      </c>
      <c r="H1209" s="6">
        <f t="shared" si="77"/>
        <v>0.45035822216904942</v>
      </c>
      <c r="I1209" s="5">
        <v>152.92500000000001</v>
      </c>
      <c r="J1209" s="6">
        <f t="shared" si="78"/>
        <v>0.98182429295406215</v>
      </c>
      <c r="K1209" s="5">
        <v>495.88925</v>
      </c>
      <c r="L1209" s="5">
        <v>1732.9480900000001</v>
      </c>
      <c r="M1209" s="6">
        <f t="shared" si="79"/>
        <v>2.4946272580016609</v>
      </c>
    </row>
    <row r="1210" spans="1:13" x14ac:dyDescent="0.2">
      <c r="A1210" s="1" t="s">
        <v>17</v>
      </c>
      <c r="B1210" s="1" t="s">
        <v>89</v>
      </c>
      <c r="C1210" s="5">
        <v>0</v>
      </c>
      <c r="D1210" s="5">
        <v>0</v>
      </c>
      <c r="E1210" s="6" t="str">
        <f t="shared" si="76"/>
        <v/>
      </c>
      <c r="F1210" s="5">
        <v>0</v>
      </c>
      <c r="G1210" s="5">
        <v>0</v>
      </c>
      <c r="H1210" s="6" t="str">
        <f t="shared" si="77"/>
        <v/>
      </c>
      <c r="I1210" s="5">
        <v>0</v>
      </c>
      <c r="J1210" s="6" t="str">
        <f t="shared" si="78"/>
        <v/>
      </c>
      <c r="K1210" s="5">
        <v>159.1737</v>
      </c>
      <c r="L1210" s="5">
        <v>41.292560000000002</v>
      </c>
      <c r="M1210" s="6">
        <f t="shared" si="79"/>
        <v>-0.74058176696275835</v>
      </c>
    </row>
    <row r="1211" spans="1:13" x14ac:dyDescent="0.2">
      <c r="A1211" s="1" t="s">
        <v>18</v>
      </c>
      <c r="B1211" s="1" t="s">
        <v>89</v>
      </c>
      <c r="C1211" s="5">
        <v>0.18606</v>
      </c>
      <c r="D1211" s="5">
        <v>375.39004999999997</v>
      </c>
      <c r="E1211" s="6">
        <f t="shared" si="76"/>
        <v>2016.5752445447704</v>
      </c>
      <c r="F1211" s="5">
        <v>6544.1365400000004</v>
      </c>
      <c r="G1211" s="5">
        <v>8145.1967199999999</v>
      </c>
      <c r="H1211" s="6">
        <f t="shared" si="77"/>
        <v>0.24465568073248045</v>
      </c>
      <c r="I1211" s="5">
        <v>6730.9926100000002</v>
      </c>
      <c r="J1211" s="6">
        <f t="shared" si="78"/>
        <v>0.21010335205226127</v>
      </c>
      <c r="K1211" s="5">
        <v>39493.680630000003</v>
      </c>
      <c r="L1211" s="5">
        <v>46603.992550000003</v>
      </c>
      <c r="M1211" s="6">
        <f t="shared" si="79"/>
        <v>0.18003669970934277</v>
      </c>
    </row>
    <row r="1212" spans="1:13" x14ac:dyDescent="0.2">
      <c r="A1212" s="1" t="s">
        <v>19</v>
      </c>
      <c r="B1212" s="1" t="s">
        <v>89</v>
      </c>
      <c r="C1212" s="5">
        <v>121.09021</v>
      </c>
      <c r="D1212" s="5">
        <v>45.643569999999997</v>
      </c>
      <c r="E1212" s="6">
        <f t="shared" si="76"/>
        <v>-0.6230614349417678</v>
      </c>
      <c r="F1212" s="5">
        <v>869.40150000000006</v>
      </c>
      <c r="G1212" s="5">
        <v>941.41826000000003</v>
      </c>
      <c r="H1212" s="6">
        <f t="shared" si="77"/>
        <v>8.2834869735099348E-2</v>
      </c>
      <c r="I1212" s="5">
        <v>1151.1395299999999</v>
      </c>
      <c r="J1212" s="6">
        <f t="shared" si="78"/>
        <v>-0.1821857946273463</v>
      </c>
      <c r="K1212" s="5">
        <v>6019.9735700000001</v>
      </c>
      <c r="L1212" s="5">
        <v>8476.4008699999995</v>
      </c>
      <c r="M1212" s="6">
        <f t="shared" si="79"/>
        <v>0.40804619346526461</v>
      </c>
    </row>
    <row r="1213" spans="1:13" x14ac:dyDescent="0.2">
      <c r="A1213" s="1" t="s">
        <v>20</v>
      </c>
      <c r="B1213" s="1" t="s">
        <v>89</v>
      </c>
      <c r="C1213" s="5">
        <v>0</v>
      </c>
      <c r="D1213" s="5">
        <v>0</v>
      </c>
      <c r="E1213" s="6" t="str">
        <f t="shared" si="76"/>
        <v/>
      </c>
      <c r="F1213" s="5">
        <v>5.6144600000000002</v>
      </c>
      <c r="G1213" s="5">
        <v>38.202289999999998</v>
      </c>
      <c r="H1213" s="6">
        <f t="shared" si="77"/>
        <v>5.8042679082226956</v>
      </c>
      <c r="I1213" s="5">
        <v>380.54403000000002</v>
      </c>
      <c r="J1213" s="6">
        <f t="shared" si="78"/>
        <v>-0.89961138005502284</v>
      </c>
      <c r="K1213" s="5">
        <v>360.53955999999999</v>
      </c>
      <c r="L1213" s="5">
        <v>795.62805000000003</v>
      </c>
      <c r="M1213" s="6">
        <f t="shared" si="79"/>
        <v>1.2067704581433452</v>
      </c>
    </row>
    <row r="1214" spans="1:13" x14ac:dyDescent="0.2">
      <c r="A1214" s="1" t="s">
        <v>21</v>
      </c>
      <c r="B1214" s="1" t="s">
        <v>89</v>
      </c>
      <c r="C1214" s="5">
        <v>0</v>
      </c>
      <c r="D1214" s="5">
        <v>0</v>
      </c>
      <c r="E1214" s="6" t="str">
        <f t="shared" si="76"/>
        <v/>
      </c>
      <c r="F1214" s="5">
        <v>240.03942000000001</v>
      </c>
      <c r="G1214" s="5">
        <v>323.17111999999997</v>
      </c>
      <c r="H1214" s="6">
        <f t="shared" si="77"/>
        <v>0.3463251994193286</v>
      </c>
      <c r="I1214" s="5">
        <v>330.98552000000001</v>
      </c>
      <c r="J1214" s="6">
        <f t="shared" si="78"/>
        <v>-2.3609492040618685E-2</v>
      </c>
      <c r="K1214" s="5">
        <v>1055.92282</v>
      </c>
      <c r="L1214" s="5">
        <v>2191.1810999999998</v>
      </c>
      <c r="M1214" s="6">
        <f t="shared" si="79"/>
        <v>1.0751337678259474</v>
      </c>
    </row>
    <row r="1215" spans="1:13" x14ac:dyDescent="0.2">
      <c r="A1215" s="1" t="s">
        <v>22</v>
      </c>
      <c r="B1215" s="1" t="s">
        <v>89</v>
      </c>
      <c r="C1215" s="5">
        <v>0</v>
      </c>
      <c r="D1215" s="5">
        <v>389.55410000000001</v>
      </c>
      <c r="E1215" s="6" t="str">
        <f t="shared" si="76"/>
        <v/>
      </c>
      <c r="F1215" s="5">
        <v>7870.7551100000001</v>
      </c>
      <c r="G1215" s="5">
        <v>9366.7101000000002</v>
      </c>
      <c r="H1215" s="6">
        <f t="shared" si="77"/>
        <v>0.19006498983805886</v>
      </c>
      <c r="I1215" s="5">
        <v>12860.062970000001</v>
      </c>
      <c r="J1215" s="6">
        <f t="shared" si="78"/>
        <v>-0.27164352757442212</v>
      </c>
      <c r="K1215" s="5">
        <v>58269.999620000002</v>
      </c>
      <c r="L1215" s="5">
        <v>72007.922839999999</v>
      </c>
      <c r="M1215" s="6">
        <f t="shared" si="79"/>
        <v>0.235763228240776</v>
      </c>
    </row>
    <row r="1216" spans="1:13" x14ac:dyDescent="0.2">
      <c r="A1216" s="1" t="s">
        <v>23</v>
      </c>
      <c r="B1216" s="1" t="s">
        <v>89</v>
      </c>
      <c r="C1216" s="5">
        <v>104.292</v>
      </c>
      <c r="D1216" s="5">
        <v>0</v>
      </c>
      <c r="E1216" s="6">
        <f t="shared" si="76"/>
        <v>-1</v>
      </c>
      <c r="F1216" s="5">
        <v>1000.5767</v>
      </c>
      <c r="G1216" s="5">
        <v>333.33228000000003</v>
      </c>
      <c r="H1216" s="6">
        <f t="shared" si="77"/>
        <v>-0.66685984192915937</v>
      </c>
      <c r="I1216" s="5">
        <v>317.9769</v>
      </c>
      <c r="J1216" s="6">
        <f t="shared" si="78"/>
        <v>4.8290866411994093E-2</v>
      </c>
      <c r="K1216" s="5">
        <v>3141.3130500000002</v>
      </c>
      <c r="L1216" s="5">
        <v>2111.6810500000001</v>
      </c>
      <c r="M1216" s="6">
        <f t="shared" si="79"/>
        <v>-0.32777121656181318</v>
      </c>
    </row>
    <row r="1217" spans="1:13" x14ac:dyDescent="0.2">
      <c r="A1217" s="1" t="s">
        <v>24</v>
      </c>
      <c r="B1217" s="1" t="s">
        <v>89</v>
      </c>
      <c r="C1217" s="5">
        <v>186.5617</v>
      </c>
      <c r="D1217" s="5">
        <v>0</v>
      </c>
      <c r="E1217" s="6">
        <f t="shared" si="76"/>
        <v>-1</v>
      </c>
      <c r="F1217" s="5">
        <v>1035.57971</v>
      </c>
      <c r="G1217" s="5">
        <v>423.10485</v>
      </c>
      <c r="H1217" s="6">
        <f t="shared" si="77"/>
        <v>-0.59143188504533373</v>
      </c>
      <c r="I1217" s="5">
        <v>656.88887</v>
      </c>
      <c r="J1217" s="6">
        <f t="shared" si="78"/>
        <v>-0.35589584582244482</v>
      </c>
      <c r="K1217" s="5">
        <v>5766.5891300000003</v>
      </c>
      <c r="L1217" s="5">
        <v>2385.1732000000002</v>
      </c>
      <c r="M1217" s="6">
        <f t="shared" si="79"/>
        <v>-0.5863805889010858</v>
      </c>
    </row>
    <row r="1218" spans="1:13" x14ac:dyDescent="0.2">
      <c r="A1218" s="1" t="s">
        <v>25</v>
      </c>
      <c r="B1218" s="1" t="s">
        <v>89</v>
      </c>
      <c r="C1218" s="5">
        <v>0</v>
      </c>
      <c r="D1218" s="5">
        <v>0</v>
      </c>
      <c r="E1218" s="6" t="str">
        <f t="shared" si="76"/>
        <v/>
      </c>
      <c r="F1218" s="5">
        <v>164.02003999999999</v>
      </c>
      <c r="G1218" s="5">
        <v>498.61210999999997</v>
      </c>
      <c r="H1218" s="6">
        <f t="shared" si="77"/>
        <v>2.0399462772963597</v>
      </c>
      <c r="I1218" s="5">
        <v>232.69730000000001</v>
      </c>
      <c r="J1218" s="6">
        <f t="shared" si="78"/>
        <v>1.1427498729035528</v>
      </c>
      <c r="K1218" s="5">
        <v>2736.60365</v>
      </c>
      <c r="L1218" s="5">
        <v>1622.36292</v>
      </c>
      <c r="M1218" s="6">
        <f t="shared" si="79"/>
        <v>-0.40716189573159411</v>
      </c>
    </row>
    <row r="1219" spans="1:13" x14ac:dyDescent="0.2">
      <c r="A1219" s="1" t="s">
        <v>26</v>
      </c>
      <c r="B1219" s="1" t="s">
        <v>89</v>
      </c>
      <c r="C1219" s="5">
        <v>21</v>
      </c>
      <c r="D1219" s="5">
        <v>7.5</v>
      </c>
      <c r="E1219" s="6">
        <f t="shared" si="76"/>
        <v>-0.64285714285714279</v>
      </c>
      <c r="F1219" s="5">
        <v>165.02485999999999</v>
      </c>
      <c r="G1219" s="5">
        <v>241.85968</v>
      </c>
      <c r="H1219" s="6">
        <f t="shared" si="77"/>
        <v>0.46559542604671811</v>
      </c>
      <c r="I1219" s="5">
        <v>272.39603</v>
      </c>
      <c r="J1219" s="6">
        <f t="shared" si="78"/>
        <v>-0.1121027718355514</v>
      </c>
      <c r="K1219" s="5">
        <v>888.73630000000003</v>
      </c>
      <c r="L1219" s="5">
        <v>858.97676000000001</v>
      </c>
      <c r="M1219" s="6">
        <f t="shared" si="79"/>
        <v>-3.3485230658407916E-2</v>
      </c>
    </row>
    <row r="1220" spans="1:13" x14ac:dyDescent="0.2">
      <c r="A1220" s="1" t="s">
        <v>28</v>
      </c>
      <c r="B1220" s="1" t="s">
        <v>89</v>
      </c>
      <c r="C1220" s="5">
        <v>17.096329999999998</v>
      </c>
      <c r="D1220" s="5">
        <v>0</v>
      </c>
      <c r="E1220" s="6">
        <f t="shared" si="76"/>
        <v>-1</v>
      </c>
      <c r="F1220" s="5">
        <v>36.955240000000003</v>
      </c>
      <c r="G1220" s="5">
        <v>4.9677300000000004</v>
      </c>
      <c r="H1220" s="6">
        <f t="shared" si="77"/>
        <v>-0.86557440839242283</v>
      </c>
      <c r="I1220" s="5">
        <v>142.74014</v>
      </c>
      <c r="J1220" s="6">
        <f t="shared" si="78"/>
        <v>-0.96519738596305149</v>
      </c>
      <c r="K1220" s="5">
        <v>86.627189999999999</v>
      </c>
      <c r="L1220" s="5">
        <v>192.11207999999999</v>
      </c>
      <c r="M1220" s="6">
        <f t="shared" si="79"/>
        <v>1.2176880030392305</v>
      </c>
    </row>
    <row r="1221" spans="1:13" x14ac:dyDescent="0.2">
      <c r="A1221" s="1" t="s">
        <v>29</v>
      </c>
      <c r="B1221" s="1" t="s">
        <v>89</v>
      </c>
      <c r="C1221" s="5">
        <v>0</v>
      </c>
      <c r="D1221" s="5">
        <v>28.159079999999999</v>
      </c>
      <c r="E1221" s="6" t="str">
        <f t="shared" si="76"/>
        <v/>
      </c>
      <c r="F1221" s="5">
        <v>464.12099999999998</v>
      </c>
      <c r="G1221" s="5">
        <v>1069.4456600000001</v>
      </c>
      <c r="H1221" s="6">
        <f t="shared" si="77"/>
        <v>1.304238894598607</v>
      </c>
      <c r="I1221" s="5">
        <v>1274.5760700000001</v>
      </c>
      <c r="J1221" s="6">
        <f t="shared" si="78"/>
        <v>-0.16094010771754097</v>
      </c>
      <c r="K1221" s="5">
        <v>8337.0776800000003</v>
      </c>
      <c r="L1221" s="5">
        <v>9372.3054900000006</v>
      </c>
      <c r="M1221" s="6">
        <f t="shared" si="79"/>
        <v>0.1241715442430662</v>
      </c>
    </row>
    <row r="1222" spans="1:13" x14ac:dyDescent="0.2">
      <c r="A1222" s="1" t="s">
        <v>31</v>
      </c>
      <c r="B1222" s="1" t="s">
        <v>89</v>
      </c>
      <c r="C1222" s="5">
        <v>10.70865</v>
      </c>
      <c r="D1222" s="5">
        <v>0</v>
      </c>
      <c r="E1222" s="6">
        <f t="shared" si="76"/>
        <v>-1</v>
      </c>
      <c r="F1222" s="5">
        <v>1497.17119</v>
      </c>
      <c r="G1222" s="5">
        <v>1416.09665</v>
      </c>
      <c r="H1222" s="6">
        <f t="shared" si="77"/>
        <v>-5.4151816800589114E-2</v>
      </c>
      <c r="I1222" s="5">
        <v>1677.7059400000001</v>
      </c>
      <c r="J1222" s="6">
        <f t="shared" si="78"/>
        <v>-0.15593274349377351</v>
      </c>
      <c r="K1222" s="5">
        <v>8019.5980099999997</v>
      </c>
      <c r="L1222" s="5">
        <v>9026.0736099999995</v>
      </c>
      <c r="M1222" s="6">
        <f t="shared" si="79"/>
        <v>0.12550200131540001</v>
      </c>
    </row>
    <row r="1223" spans="1:13" x14ac:dyDescent="0.2">
      <c r="A1223" s="1" t="s">
        <v>32</v>
      </c>
      <c r="B1223" s="1" t="s">
        <v>89</v>
      </c>
      <c r="C1223" s="5">
        <v>104.84927</v>
      </c>
      <c r="D1223" s="5">
        <v>54.90607</v>
      </c>
      <c r="E1223" s="6">
        <f t="shared" si="76"/>
        <v>-0.47633331161962311</v>
      </c>
      <c r="F1223" s="5">
        <v>235.71487999999999</v>
      </c>
      <c r="G1223" s="5">
        <v>903.31767000000002</v>
      </c>
      <c r="H1223" s="6">
        <f t="shared" si="77"/>
        <v>2.8322471199102917</v>
      </c>
      <c r="I1223" s="5">
        <v>20.5</v>
      </c>
      <c r="J1223" s="6">
        <f t="shared" si="78"/>
        <v>43.064276585365853</v>
      </c>
      <c r="K1223" s="5">
        <v>650.21821999999997</v>
      </c>
      <c r="L1223" s="5">
        <v>1399.9237900000001</v>
      </c>
      <c r="M1223" s="6">
        <f t="shared" si="79"/>
        <v>1.1530060938618423</v>
      </c>
    </row>
    <row r="1224" spans="1:13" x14ac:dyDescent="0.2">
      <c r="A1224" s="1" t="s">
        <v>33</v>
      </c>
      <c r="B1224" s="1" t="s">
        <v>89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0</v>
      </c>
      <c r="L1224" s="5">
        <v>0</v>
      </c>
      <c r="M1224" s="6" t="str">
        <f t="shared" si="79"/>
        <v/>
      </c>
    </row>
    <row r="1225" spans="1:13" x14ac:dyDescent="0.2">
      <c r="A1225" s="2" t="s">
        <v>34</v>
      </c>
      <c r="B1225" s="2" t="s">
        <v>89</v>
      </c>
      <c r="C1225" s="7">
        <v>579.82763999999997</v>
      </c>
      <c r="D1225" s="7">
        <v>1023.45287</v>
      </c>
      <c r="E1225" s="8">
        <f t="shared" si="76"/>
        <v>0.76509845236077401</v>
      </c>
      <c r="F1225" s="7">
        <v>21055.12285</v>
      </c>
      <c r="G1225" s="7">
        <v>25113.645519999998</v>
      </c>
      <c r="H1225" s="8">
        <f t="shared" si="77"/>
        <v>0.19275701685112701</v>
      </c>
      <c r="I1225" s="7">
        <v>27493.23417</v>
      </c>
      <c r="J1225" s="8">
        <f t="shared" si="78"/>
        <v>-8.6551790716443033E-2</v>
      </c>
      <c r="K1225" s="7">
        <v>139169.86744999999</v>
      </c>
      <c r="L1225" s="7">
        <v>163613.10019</v>
      </c>
      <c r="M1225" s="8">
        <f t="shared" si="79"/>
        <v>0.17563595617263772</v>
      </c>
    </row>
    <row r="1226" spans="1:13" x14ac:dyDescent="0.2">
      <c r="A1226" s="1" t="s">
        <v>8</v>
      </c>
      <c r="B1226" s="1" t="s">
        <v>90</v>
      </c>
      <c r="C1226" s="5">
        <v>11.956329999999999</v>
      </c>
      <c r="D1226" s="5">
        <v>123.61718999999999</v>
      </c>
      <c r="E1226" s="6">
        <f t="shared" si="76"/>
        <v>9.3390580554400895</v>
      </c>
      <c r="F1226" s="5">
        <v>967.40454</v>
      </c>
      <c r="G1226" s="5">
        <v>1046.2732699999999</v>
      </c>
      <c r="H1226" s="6">
        <f t="shared" si="77"/>
        <v>8.152611109309027E-2</v>
      </c>
      <c r="I1226" s="5">
        <v>1289.9697699999999</v>
      </c>
      <c r="J1226" s="6">
        <f t="shared" si="78"/>
        <v>-0.18891644259229423</v>
      </c>
      <c r="K1226" s="5">
        <v>9188.7555300000004</v>
      </c>
      <c r="L1226" s="5">
        <v>7913.0122300000003</v>
      </c>
      <c r="M1226" s="6">
        <f t="shared" si="79"/>
        <v>-0.13883744059082614</v>
      </c>
    </row>
    <row r="1227" spans="1:13" x14ac:dyDescent="0.2">
      <c r="A1227" s="1" t="s">
        <v>10</v>
      </c>
      <c r="B1227" s="1" t="s">
        <v>90</v>
      </c>
      <c r="C1227" s="5">
        <v>2.262</v>
      </c>
      <c r="D1227" s="5">
        <v>73.079170000000005</v>
      </c>
      <c r="E1227" s="6">
        <f t="shared" si="76"/>
        <v>31.307325375773651</v>
      </c>
      <c r="F1227" s="5">
        <v>1620.1468600000001</v>
      </c>
      <c r="G1227" s="5">
        <v>1717.48245</v>
      </c>
      <c r="H1227" s="6">
        <f t="shared" si="77"/>
        <v>6.0078251177797526E-2</v>
      </c>
      <c r="I1227" s="5">
        <v>2083.8566700000001</v>
      </c>
      <c r="J1227" s="6">
        <f t="shared" si="78"/>
        <v>-0.17581546047502394</v>
      </c>
      <c r="K1227" s="5">
        <v>9355.3151500000004</v>
      </c>
      <c r="L1227" s="5">
        <v>12337.01283</v>
      </c>
      <c r="M1227" s="6">
        <f t="shared" si="79"/>
        <v>0.31871696807562899</v>
      </c>
    </row>
    <row r="1228" spans="1:13" x14ac:dyDescent="0.2">
      <c r="A1228" s="1" t="s">
        <v>11</v>
      </c>
      <c r="B1228" s="1" t="s">
        <v>90</v>
      </c>
      <c r="C1228" s="5">
        <v>123.51774</v>
      </c>
      <c r="D1228" s="5">
        <v>617.47864000000004</v>
      </c>
      <c r="E1228" s="6">
        <f t="shared" si="76"/>
        <v>3.9991089539041118</v>
      </c>
      <c r="F1228" s="5">
        <v>6639.0515999999998</v>
      </c>
      <c r="G1228" s="5">
        <v>6541.3707700000004</v>
      </c>
      <c r="H1228" s="6">
        <f t="shared" si="77"/>
        <v>-1.4713069860761374E-2</v>
      </c>
      <c r="I1228" s="5">
        <v>6923.5821800000003</v>
      </c>
      <c r="J1228" s="6">
        <f t="shared" si="78"/>
        <v>-5.5204285883120652E-2</v>
      </c>
      <c r="K1228" s="5">
        <v>37454.760549999999</v>
      </c>
      <c r="L1228" s="5">
        <v>37884.663560000001</v>
      </c>
      <c r="M1228" s="6">
        <f t="shared" si="79"/>
        <v>1.1477927069540428E-2</v>
      </c>
    </row>
    <row r="1229" spans="1:13" x14ac:dyDescent="0.2">
      <c r="A1229" s="1" t="s">
        <v>12</v>
      </c>
      <c r="B1229" s="1" t="s">
        <v>90</v>
      </c>
      <c r="C1229" s="5">
        <v>1.58141</v>
      </c>
      <c r="D1229" s="5">
        <v>12.981199999999999</v>
      </c>
      <c r="E1229" s="6">
        <f t="shared" si="76"/>
        <v>7.2086239495134095</v>
      </c>
      <c r="F1229" s="5">
        <v>395.37303000000003</v>
      </c>
      <c r="G1229" s="5">
        <v>179.74071000000001</v>
      </c>
      <c r="H1229" s="6">
        <f t="shared" si="77"/>
        <v>-0.54538955274718659</v>
      </c>
      <c r="I1229" s="5">
        <v>536.60113000000001</v>
      </c>
      <c r="J1229" s="6">
        <f t="shared" si="78"/>
        <v>-0.66503851752977106</v>
      </c>
      <c r="K1229" s="5">
        <v>2861.5650099999998</v>
      </c>
      <c r="L1229" s="5">
        <v>2569.1142300000001</v>
      </c>
      <c r="M1229" s="6">
        <f t="shared" si="79"/>
        <v>-0.10219959322189209</v>
      </c>
    </row>
    <row r="1230" spans="1:13" x14ac:dyDescent="0.2">
      <c r="A1230" s="1" t="s">
        <v>13</v>
      </c>
      <c r="B1230" s="1" t="s">
        <v>90</v>
      </c>
      <c r="C1230" s="5">
        <v>0</v>
      </c>
      <c r="D1230" s="5">
        <v>0</v>
      </c>
      <c r="E1230" s="6" t="str">
        <f t="shared" si="76"/>
        <v/>
      </c>
      <c r="F1230" s="5">
        <v>60.622250000000001</v>
      </c>
      <c r="G1230" s="5">
        <v>7.8954899999999997</v>
      </c>
      <c r="H1230" s="6">
        <f t="shared" si="77"/>
        <v>-0.86975920557221154</v>
      </c>
      <c r="I1230" s="5">
        <v>16.519130000000001</v>
      </c>
      <c r="J1230" s="6">
        <f t="shared" si="78"/>
        <v>-0.52203959893771645</v>
      </c>
      <c r="K1230" s="5">
        <v>251.98593</v>
      </c>
      <c r="L1230" s="5">
        <v>267.20663999999999</v>
      </c>
      <c r="M1230" s="6">
        <f t="shared" si="79"/>
        <v>6.0403015358833745E-2</v>
      </c>
    </row>
    <row r="1231" spans="1:13" x14ac:dyDescent="0.2">
      <c r="A1231" s="1" t="s">
        <v>14</v>
      </c>
      <c r="B1231" s="1" t="s">
        <v>90</v>
      </c>
      <c r="C1231" s="5">
        <v>5280.0607200000004</v>
      </c>
      <c r="D1231" s="5">
        <v>9648.7065700000003</v>
      </c>
      <c r="E1231" s="6">
        <f t="shared" si="76"/>
        <v>0.82738553241486201</v>
      </c>
      <c r="F1231" s="5">
        <v>193992.06625</v>
      </c>
      <c r="G1231" s="5">
        <v>179496.85831000001</v>
      </c>
      <c r="H1231" s="6">
        <f t="shared" si="77"/>
        <v>-7.4720622447104756E-2</v>
      </c>
      <c r="I1231" s="5">
        <v>160522.62255999999</v>
      </c>
      <c r="J1231" s="6">
        <f t="shared" si="78"/>
        <v>0.11820287662511775</v>
      </c>
      <c r="K1231" s="5">
        <v>930268.47083999997</v>
      </c>
      <c r="L1231" s="5">
        <v>999080.78855000006</v>
      </c>
      <c r="M1231" s="6">
        <f t="shared" si="79"/>
        <v>7.3970385826217511E-2</v>
      </c>
    </row>
    <row r="1232" spans="1:13" x14ac:dyDescent="0.2">
      <c r="A1232" s="1" t="s">
        <v>15</v>
      </c>
      <c r="B1232" s="1" t="s">
        <v>90</v>
      </c>
      <c r="C1232" s="5">
        <v>0</v>
      </c>
      <c r="D1232" s="5">
        <v>0</v>
      </c>
      <c r="E1232" s="6" t="str">
        <f t="shared" si="76"/>
        <v/>
      </c>
      <c r="F1232" s="5">
        <v>0</v>
      </c>
      <c r="G1232" s="5">
        <v>15.581</v>
      </c>
      <c r="H1232" s="6" t="str">
        <f t="shared" si="77"/>
        <v/>
      </c>
      <c r="I1232" s="5">
        <v>0</v>
      </c>
      <c r="J1232" s="6" t="str">
        <f t="shared" si="78"/>
        <v/>
      </c>
      <c r="K1232" s="5">
        <v>38.18</v>
      </c>
      <c r="L1232" s="5">
        <v>38.522199999999998</v>
      </c>
      <c r="M1232" s="6">
        <f t="shared" si="79"/>
        <v>8.9628077527501571E-3</v>
      </c>
    </row>
    <row r="1233" spans="1:13" x14ac:dyDescent="0.2">
      <c r="A1233" s="1" t="s">
        <v>16</v>
      </c>
      <c r="B1233" s="1" t="s">
        <v>90</v>
      </c>
      <c r="C1233" s="5">
        <v>0</v>
      </c>
      <c r="D1233" s="5">
        <v>0</v>
      </c>
      <c r="E1233" s="6" t="str">
        <f t="shared" si="76"/>
        <v/>
      </c>
      <c r="F1233" s="5">
        <v>16.16</v>
      </c>
      <c r="G1233" s="5">
        <v>12.42436</v>
      </c>
      <c r="H1233" s="6">
        <f t="shared" si="77"/>
        <v>-0.23116584158415843</v>
      </c>
      <c r="I1233" s="5">
        <v>14.808820000000001</v>
      </c>
      <c r="J1233" s="6">
        <f t="shared" si="78"/>
        <v>-0.1610162052074372</v>
      </c>
      <c r="K1233" s="5">
        <v>172.04293000000001</v>
      </c>
      <c r="L1233" s="5">
        <v>121.28194999999999</v>
      </c>
      <c r="M1233" s="6">
        <f t="shared" si="79"/>
        <v>-0.29504833473831216</v>
      </c>
    </row>
    <row r="1234" spans="1:13" x14ac:dyDescent="0.2">
      <c r="A1234" s="1" t="s">
        <v>17</v>
      </c>
      <c r="B1234" s="1" t="s">
        <v>90</v>
      </c>
      <c r="C1234" s="5">
        <v>0</v>
      </c>
      <c r="D1234" s="5">
        <v>0</v>
      </c>
      <c r="E1234" s="6" t="str">
        <f t="shared" si="76"/>
        <v/>
      </c>
      <c r="F1234" s="5">
        <v>41.122349999999997</v>
      </c>
      <c r="G1234" s="5">
        <v>32.560839999999999</v>
      </c>
      <c r="H1234" s="6">
        <f t="shared" si="77"/>
        <v>-0.20819602965297457</v>
      </c>
      <c r="I1234" s="5">
        <v>225.01829000000001</v>
      </c>
      <c r="J1234" s="6">
        <f t="shared" si="78"/>
        <v>-0.85529691830828503</v>
      </c>
      <c r="K1234" s="5">
        <v>805.8587</v>
      </c>
      <c r="L1234" s="5">
        <v>619.31438000000003</v>
      </c>
      <c r="M1234" s="6">
        <f t="shared" si="79"/>
        <v>-0.23148514745823301</v>
      </c>
    </row>
    <row r="1235" spans="1:13" x14ac:dyDescent="0.2">
      <c r="A1235" s="1" t="s">
        <v>18</v>
      </c>
      <c r="B1235" s="1" t="s">
        <v>90</v>
      </c>
      <c r="C1235" s="5">
        <v>0</v>
      </c>
      <c r="D1235" s="5">
        <v>13.730499999999999</v>
      </c>
      <c r="E1235" s="6" t="str">
        <f t="shared" si="76"/>
        <v/>
      </c>
      <c r="F1235" s="5">
        <v>409.31191999999999</v>
      </c>
      <c r="G1235" s="5">
        <v>306.35721000000001</v>
      </c>
      <c r="H1235" s="6">
        <f t="shared" si="77"/>
        <v>-0.25153117944867076</v>
      </c>
      <c r="I1235" s="5">
        <v>111.80889999999999</v>
      </c>
      <c r="J1235" s="6">
        <f t="shared" si="78"/>
        <v>1.7400073697174379</v>
      </c>
      <c r="K1235" s="5">
        <v>1287.3585</v>
      </c>
      <c r="L1235" s="5">
        <v>1347.78</v>
      </c>
      <c r="M1235" s="6">
        <f t="shared" si="79"/>
        <v>4.6934478624252707E-2</v>
      </c>
    </row>
    <row r="1236" spans="1:13" x14ac:dyDescent="0.2">
      <c r="A1236" s="1" t="s">
        <v>19</v>
      </c>
      <c r="B1236" s="1" t="s">
        <v>90</v>
      </c>
      <c r="C1236" s="5">
        <v>32.688400000000001</v>
      </c>
      <c r="D1236" s="5">
        <v>597.14166999999998</v>
      </c>
      <c r="E1236" s="6">
        <f t="shared" si="76"/>
        <v>17.267693432532639</v>
      </c>
      <c r="F1236" s="5">
        <v>5473.4068299999999</v>
      </c>
      <c r="G1236" s="5">
        <v>7576.24838</v>
      </c>
      <c r="H1236" s="6">
        <f t="shared" si="77"/>
        <v>0.38419244454372126</v>
      </c>
      <c r="I1236" s="5">
        <v>5886.50245</v>
      </c>
      <c r="J1236" s="6">
        <f t="shared" si="78"/>
        <v>0.28705431524962677</v>
      </c>
      <c r="K1236" s="5">
        <v>34225.668559999998</v>
      </c>
      <c r="L1236" s="5">
        <v>40169.986819999998</v>
      </c>
      <c r="M1236" s="6">
        <f t="shared" si="79"/>
        <v>0.17368012109330144</v>
      </c>
    </row>
    <row r="1237" spans="1:13" x14ac:dyDescent="0.2">
      <c r="A1237" s="1" t="s">
        <v>20</v>
      </c>
      <c r="B1237" s="1" t="s">
        <v>90</v>
      </c>
      <c r="C1237" s="5">
        <v>1135.66347</v>
      </c>
      <c r="D1237" s="5">
        <v>1666.1346599999999</v>
      </c>
      <c r="E1237" s="6">
        <f t="shared" si="76"/>
        <v>0.46710245069342582</v>
      </c>
      <c r="F1237" s="5">
        <v>39552.645960000002</v>
      </c>
      <c r="G1237" s="5">
        <v>30414.935809999999</v>
      </c>
      <c r="H1237" s="6">
        <f t="shared" si="77"/>
        <v>-0.23102651992589984</v>
      </c>
      <c r="I1237" s="5">
        <v>27897.33798</v>
      </c>
      <c r="J1237" s="6">
        <f t="shared" si="78"/>
        <v>9.0245091908228048E-2</v>
      </c>
      <c r="K1237" s="5">
        <v>174373.10316</v>
      </c>
      <c r="L1237" s="5">
        <v>176178.3622</v>
      </c>
      <c r="M1237" s="6">
        <f t="shared" si="79"/>
        <v>1.0352852632000031E-2</v>
      </c>
    </row>
    <row r="1238" spans="1:13" x14ac:dyDescent="0.2">
      <c r="A1238" s="1" t="s">
        <v>21</v>
      </c>
      <c r="B1238" s="1" t="s">
        <v>90</v>
      </c>
      <c r="C1238" s="5">
        <v>598.81865000000005</v>
      </c>
      <c r="D1238" s="5">
        <v>610.90652</v>
      </c>
      <c r="E1238" s="6">
        <f t="shared" si="76"/>
        <v>2.0186194935645219E-2</v>
      </c>
      <c r="F1238" s="5">
        <v>11220.27655</v>
      </c>
      <c r="G1238" s="5">
        <v>12784.635850000001</v>
      </c>
      <c r="H1238" s="6">
        <f t="shared" si="77"/>
        <v>0.1394225260873807</v>
      </c>
      <c r="I1238" s="5">
        <v>12181.707780000001</v>
      </c>
      <c r="J1238" s="6">
        <f t="shared" si="78"/>
        <v>4.9494543859432527E-2</v>
      </c>
      <c r="K1238" s="5">
        <v>67483.670800000007</v>
      </c>
      <c r="L1238" s="5">
        <v>74932.168680000002</v>
      </c>
      <c r="M1238" s="6">
        <f t="shared" si="79"/>
        <v>0.11037481796262916</v>
      </c>
    </row>
    <row r="1239" spans="1:13" x14ac:dyDescent="0.2">
      <c r="A1239" s="1" t="s">
        <v>22</v>
      </c>
      <c r="B1239" s="1" t="s">
        <v>90</v>
      </c>
      <c r="C1239" s="5">
        <v>134.37943000000001</v>
      </c>
      <c r="D1239" s="5">
        <v>1647.2710400000001</v>
      </c>
      <c r="E1239" s="6">
        <f t="shared" si="76"/>
        <v>11.258357101231937</v>
      </c>
      <c r="F1239" s="5">
        <v>16547.883290000002</v>
      </c>
      <c r="G1239" s="5">
        <v>22174.734939999998</v>
      </c>
      <c r="H1239" s="6">
        <f t="shared" si="77"/>
        <v>0.34003452595053907</v>
      </c>
      <c r="I1239" s="5">
        <v>16048.639429999999</v>
      </c>
      <c r="J1239" s="6">
        <f t="shared" si="78"/>
        <v>0.38172055249421222</v>
      </c>
      <c r="K1239" s="5">
        <v>97446.880919999996</v>
      </c>
      <c r="L1239" s="5">
        <v>102636.42271</v>
      </c>
      <c r="M1239" s="6">
        <f t="shared" si="79"/>
        <v>5.3255083600473707E-2</v>
      </c>
    </row>
    <row r="1240" spans="1:13" x14ac:dyDescent="0.2">
      <c r="A1240" s="1" t="s">
        <v>23</v>
      </c>
      <c r="B1240" s="1" t="s">
        <v>90</v>
      </c>
      <c r="C1240" s="5">
        <v>249.71196</v>
      </c>
      <c r="D1240" s="5">
        <v>436.27094</v>
      </c>
      <c r="E1240" s="6">
        <f t="shared" si="76"/>
        <v>0.74709669492802822</v>
      </c>
      <c r="F1240" s="5">
        <v>3296.0108700000001</v>
      </c>
      <c r="G1240" s="5">
        <v>4748.8713500000003</v>
      </c>
      <c r="H1240" s="6">
        <f t="shared" si="77"/>
        <v>0.44079359483423075</v>
      </c>
      <c r="I1240" s="5">
        <v>2386.6778899999999</v>
      </c>
      <c r="J1240" s="6">
        <f t="shared" si="78"/>
        <v>0.98974120885663397</v>
      </c>
      <c r="K1240" s="5">
        <v>17282.164489999999</v>
      </c>
      <c r="L1240" s="5">
        <v>17400.506679999999</v>
      </c>
      <c r="M1240" s="6">
        <f t="shared" si="79"/>
        <v>6.8476486303827855E-3</v>
      </c>
    </row>
    <row r="1241" spans="1:13" x14ac:dyDescent="0.2">
      <c r="A1241" s="1" t="s">
        <v>24</v>
      </c>
      <c r="B1241" s="1" t="s">
        <v>90</v>
      </c>
      <c r="C1241" s="5">
        <v>71.706310000000002</v>
      </c>
      <c r="D1241" s="5">
        <v>229.49395999999999</v>
      </c>
      <c r="E1241" s="6">
        <f t="shared" si="76"/>
        <v>2.2004709208994297</v>
      </c>
      <c r="F1241" s="5">
        <v>3347.50893</v>
      </c>
      <c r="G1241" s="5">
        <v>3736.3954399999998</v>
      </c>
      <c r="H1241" s="6">
        <f t="shared" si="77"/>
        <v>0.11617191115304948</v>
      </c>
      <c r="I1241" s="5">
        <v>3440.5259599999999</v>
      </c>
      <c r="J1241" s="6">
        <f t="shared" si="78"/>
        <v>8.5995421467478073E-2</v>
      </c>
      <c r="K1241" s="5">
        <v>17668.63133</v>
      </c>
      <c r="L1241" s="5">
        <v>19463.648710000001</v>
      </c>
      <c r="M1241" s="6">
        <f t="shared" si="79"/>
        <v>0.10159345941822884</v>
      </c>
    </row>
    <row r="1242" spans="1:13" x14ac:dyDescent="0.2">
      <c r="A1242" s="1" t="s">
        <v>25</v>
      </c>
      <c r="B1242" s="1" t="s">
        <v>90</v>
      </c>
      <c r="C1242" s="5">
        <v>66.014870000000002</v>
      </c>
      <c r="D1242" s="5">
        <v>583.05002999999999</v>
      </c>
      <c r="E1242" s="6">
        <f t="shared" si="76"/>
        <v>7.8321014644124869</v>
      </c>
      <c r="F1242" s="5">
        <v>6584.8294699999997</v>
      </c>
      <c r="G1242" s="5">
        <v>6927.8295500000004</v>
      </c>
      <c r="H1242" s="6">
        <f t="shared" si="77"/>
        <v>5.2089440062599079E-2</v>
      </c>
      <c r="I1242" s="5">
        <v>5326.3206700000001</v>
      </c>
      <c r="J1242" s="6">
        <f t="shared" si="78"/>
        <v>0.30067826915122642</v>
      </c>
      <c r="K1242" s="5">
        <v>36483.845959999999</v>
      </c>
      <c r="L1242" s="5">
        <v>38535.299619999998</v>
      </c>
      <c r="M1242" s="6">
        <f t="shared" si="79"/>
        <v>5.6229095535847984E-2</v>
      </c>
    </row>
    <row r="1243" spans="1:13" x14ac:dyDescent="0.2">
      <c r="A1243" s="1" t="s">
        <v>26</v>
      </c>
      <c r="B1243" s="1" t="s">
        <v>90</v>
      </c>
      <c r="C1243" s="5">
        <v>37.108220000000003</v>
      </c>
      <c r="D1243" s="5">
        <v>170.72288</v>
      </c>
      <c r="E1243" s="6">
        <f t="shared" si="76"/>
        <v>3.6006755376571551</v>
      </c>
      <c r="F1243" s="5">
        <v>1489.6194</v>
      </c>
      <c r="G1243" s="5">
        <v>3675.46054</v>
      </c>
      <c r="H1243" s="6">
        <f t="shared" si="77"/>
        <v>1.4673822991295626</v>
      </c>
      <c r="I1243" s="5">
        <v>2015.95614</v>
      </c>
      <c r="J1243" s="6">
        <f t="shared" si="78"/>
        <v>0.82318477424811443</v>
      </c>
      <c r="K1243" s="5">
        <v>7678.6479099999997</v>
      </c>
      <c r="L1243" s="5">
        <v>12547.09834</v>
      </c>
      <c r="M1243" s="6">
        <f t="shared" si="79"/>
        <v>0.6340244385550946</v>
      </c>
    </row>
    <row r="1244" spans="1:13" x14ac:dyDescent="0.2">
      <c r="A1244" s="1" t="s">
        <v>27</v>
      </c>
      <c r="B1244" s="1" t="s">
        <v>90</v>
      </c>
      <c r="C1244" s="5">
        <v>0</v>
      </c>
      <c r="D1244" s="5">
        <v>0</v>
      </c>
      <c r="E1244" s="6" t="str">
        <f t="shared" si="76"/>
        <v/>
      </c>
      <c r="F1244" s="5">
        <v>0</v>
      </c>
      <c r="G1244" s="5">
        <v>0</v>
      </c>
      <c r="H1244" s="6" t="str">
        <f t="shared" si="77"/>
        <v/>
      </c>
      <c r="I1244" s="5">
        <v>0</v>
      </c>
      <c r="J1244" s="6" t="str">
        <f t="shared" si="78"/>
        <v/>
      </c>
      <c r="K1244" s="5">
        <v>1.4779500000000001</v>
      </c>
      <c r="L1244" s="5">
        <v>0</v>
      </c>
      <c r="M1244" s="6">
        <f t="shared" si="79"/>
        <v>-1</v>
      </c>
    </row>
    <row r="1245" spans="1:13" x14ac:dyDescent="0.2">
      <c r="A1245" s="1" t="s">
        <v>28</v>
      </c>
      <c r="B1245" s="1" t="s">
        <v>90</v>
      </c>
      <c r="C1245" s="5">
        <v>1516.6029900000001</v>
      </c>
      <c r="D1245" s="5">
        <v>2874.07035</v>
      </c>
      <c r="E1245" s="6">
        <f t="shared" ref="E1245:E1305" si="80">IF(C1245=0,"",(D1245/C1245-1))</f>
        <v>0.89507100338764323</v>
      </c>
      <c r="F1245" s="5">
        <v>35890.83438</v>
      </c>
      <c r="G1245" s="5">
        <v>32266.242719999998</v>
      </c>
      <c r="H1245" s="6">
        <f t="shared" ref="H1245:H1305" si="81">IF(F1245=0,"",(G1245/F1245-1))</f>
        <v>-0.10098933955182132</v>
      </c>
      <c r="I1245" s="5">
        <v>32023.55587</v>
      </c>
      <c r="J1245" s="6">
        <f t="shared" ref="J1245:J1305" si="82">IF(I1245=0,"",(G1245/I1245-1))</f>
        <v>7.5783854542945672E-3</v>
      </c>
      <c r="K1245" s="5">
        <v>198481.34912</v>
      </c>
      <c r="L1245" s="5">
        <v>198259.16192000001</v>
      </c>
      <c r="M1245" s="6">
        <f t="shared" ref="M1245:M1305" si="83">IF(K1245=0,"",(L1245/K1245-1))</f>
        <v>-1.119436163574461E-3</v>
      </c>
    </row>
    <row r="1246" spans="1:13" x14ac:dyDescent="0.2">
      <c r="A1246" s="1" t="s">
        <v>29</v>
      </c>
      <c r="B1246" s="1" t="s">
        <v>90</v>
      </c>
      <c r="C1246" s="5">
        <v>0</v>
      </c>
      <c r="D1246" s="5">
        <v>102.76185</v>
      </c>
      <c r="E1246" s="6" t="str">
        <f t="shared" si="80"/>
        <v/>
      </c>
      <c r="F1246" s="5">
        <v>952.64347999999995</v>
      </c>
      <c r="G1246" s="5">
        <v>1051.0899099999999</v>
      </c>
      <c r="H1246" s="6">
        <f t="shared" si="81"/>
        <v>0.1033402653424973</v>
      </c>
      <c r="I1246" s="5">
        <v>892.60428999999999</v>
      </c>
      <c r="J1246" s="6">
        <f t="shared" si="82"/>
        <v>0.17755417689063524</v>
      </c>
      <c r="K1246" s="5">
        <v>20396.945159999999</v>
      </c>
      <c r="L1246" s="5">
        <v>5204.3402900000001</v>
      </c>
      <c r="M1246" s="6">
        <f t="shared" si="83"/>
        <v>-0.74484707150136786</v>
      </c>
    </row>
    <row r="1247" spans="1:13" x14ac:dyDescent="0.2">
      <c r="A1247" s="1" t="s">
        <v>30</v>
      </c>
      <c r="B1247" s="1" t="s">
        <v>90</v>
      </c>
      <c r="C1247" s="5">
        <v>14.414440000000001</v>
      </c>
      <c r="D1247" s="5">
        <v>19.42625</v>
      </c>
      <c r="E1247" s="6">
        <f t="shared" si="80"/>
        <v>0.34769370159367963</v>
      </c>
      <c r="F1247" s="5">
        <v>291.38562000000002</v>
      </c>
      <c r="G1247" s="5">
        <v>390.84598999999997</v>
      </c>
      <c r="H1247" s="6">
        <f t="shared" si="81"/>
        <v>0.34133589021997701</v>
      </c>
      <c r="I1247" s="5">
        <v>357.25209999999998</v>
      </c>
      <c r="J1247" s="6">
        <f t="shared" si="82"/>
        <v>9.4034128840670084E-2</v>
      </c>
      <c r="K1247" s="5">
        <v>1060.19868</v>
      </c>
      <c r="L1247" s="5">
        <v>1472.39483</v>
      </c>
      <c r="M1247" s="6">
        <f t="shared" si="83"/>
        <v>0.38879141973653475</v>
      </c>
    </row>
    <row r="1248" spans="1:13" x14ac:dyDescent="0.2">
      <c r="A1248" s="1" t="s">
        <v>31</v>
      </c>
      <c r="B1248" s="1" t="s">
        <v>90</v>
      </c>
      <c r="C1248" s="5">
        <v>0.23779</v>
      </c>
      <c r="D1248" s="5">
        <v>0</v>
      </c>
      <c r="E1248" s="6">
        <f t="shared" si="80"/>
        <v>-1</v>
      </c>
      <c r="F1248" s="5">
        <v>160.76014000000001</v>
      </c>
      <c r="G1248" s="5">
        <v>307.71429000000001</v>
      </c>
      <c r="H1248" s="6">
        <f t="shared" si="81"/>
        <v>0.91412056496094118</v>
      </c>
      <c r="I1248" s="5">
        <v>58.438389999999998</v>
      </c>
      <c r="J1248" s="6">
        <f t="shared" si="82"/>
        <v>4.2656188851198671</v>
      </c>
      <c r="K1248" s="5">
        <v>1234.1767299999999</v>
      </c>
      <c r="L1248" s="5">
        <v>860.90485999999999</v>
      </c>
      <c r="M1248" s="6">
        <f t="shared" si="83"/>
        <v>-0.302446044335968</v>
      </c>
    </row>
    <row r="1249" spans="1:13" x14ac:dyDescent="0.2">
      <c r="A1249" s="1" t="s">
        <v>32</v>
      </c>
      <c r="B1249" s="1" t="s">
        <v>90</v>
      </c>
      <c r="C1249" s="5">
        <v>609.72284000000002</v>
      </c>
      <c r="D1249" s="5">
        <v>793.47131999999999</v>
      </c>
      <c r="E1249" s="6">
        <f t="shared" si="80"/>
        <v>0.30136394431279623</v>
      </c>
      <c r="F1249" s="5">
        <v>12878.370370000001</v>
      </c>
      <c r="G1249" s="5">
        <v>16903.013660000001</v>
      </c>
      <c r="H1249" s="6">
        <f t="shared" si="81"/>
        <v>0.3125118453943021</v>
      </c>
      <c r="I1249" s="5">
        <v>8849.12435</v>
      </c>
      <c r="J1249" s="6">
        <f t="shared" si="82"/>
        <v>0.9101340416806325</v>
      </c>
      <c r="K1249" s="5">
        <v>15138.53126</v>
      </c>
      <c r="L1249" s="5">
        <v>29904.778689999999</v>
      </c>
      <c r="M1249" s="6">
        <f t="shared" si="83"/>
        <v>0.97540819359512954</v>
      </c>
    </row>
    <row r="1250" spans="1:13" x14ac:dyDescent="0.2">
      <c r="A1250" s="1" t="s">
        <v>33</v>
      </c>
      <c r="B1250" s="1" t="s">
        <v>90</v>
      </c>
      <c r="C1250" s="5">
        <v>80.92107</v>
      </c>
      <c r="D1250" s="5">
        <v>42.054270000000002</v>
      </c>
      <c r="E1250" s="6">
        <f t="shared" si="80"/>
        <v>-0.48030506764183911</v>
      </c>
      <c r="F1250" s="5">
        <v>2173.4577800000002</v>
      </c>
      <c r="G1250" s="5">
        <v>1305.1854599999999</v>
      </c>
      <c r="H1250" s="6">
        <f t="shared" si="81"/>
        <v>-0.39948892865082486</v>
      </c>
      <c r="I1250" s="5">
        <v>1206.0001600000001</v>
      </c>
      <c r="J1250" s="6">
        <f t="shared" si="82"/>
        <v>8.2243189752147172E-2</v>
      </c>
      <c r="K1250" s="5">
        <v>11497.431790000001</v>
      </c>
      <c r="L1250" s="5">
        <v>7531.5368900000003</v>
      </c>
      <c r="M1250" s="6">
        <f t="shared" si="83"/>
        <v>-0.34493745842000778</v>
      </c>
    </row>
    <row r="1251" spans="1:13" x14ac:dyDescent="0.2">
      <c r="A1251" s="2" t="s">
        <v>34</v>
      </c>
      <c r="B1251" s="2" t="s">
        <v>90</v>
      </c>
      <c r="C1251" s="7">
        <v>9967.3686400000006</v>
      </c>
      <c r="D1251" s="7">
        <v>20271.162950000002</v>
      </c>
      <c r="E1251" s="8">
        <f t="shared" si="80"/>
        <v>1.0337527066722396</v>
      </c>
      <c r="F1251" s="7">
        <v>344052.78045999998</v>
      </c>
      <c r="G1251" s="7">
        <v>333659.15126000001</v>
      </c>
      <c r="H1251" s="8">
        <f t="shared" si="81"/>
        <v>-3.0209403295923476E-2</v>
      </c>
      <c r="I1251" s="7">
        <v>290321.68846999999</v>
      </c>
      <c r="J1251" s="8">
        <f t="shared" si="82"/>
        <v>0.14927394166928809</v>
      </c>
      <c r="K1251" s="7">
        <v>1692480.77984</v>
      </c>
      <c r="L1251" s="7">
        <v>1787473.5603</v>
      </c>
      <c r="M1251" s="8">
        <f t="shared" si="83"/>
        <v>5.6126356997082238E-2</v>
      </c>
    </row>
    <row r="1252" spans="1:13" x14ac:dyDescent="0.2">
      <c r="A1252" s="1" t="s">
        <v>8</v>
      </c>
      <c r="B1252" s="1" t="s">
        <v>91</v>
      </c>
      <c r="C1252" s="5">
        <v>130.37786</v>
      </c>
      <c r="D1252" s="5">
        <v>97.289779999999993</v>
      </c>
      <c r="E1252" s="6">
        <f t="shared" si="80"/>
        <v>-0.25378603391710841</v>
      </c>
      <c r="F1252" s="5">
        <v>7881.1397999999999</v>
      </c>
      <c r="G1252" s="5">
        <v>5342.8082100000001</v>
      </c>
      <c r="H1252" s="6">
        <f t="shared" si="81"/>
        <v>-0.32207671154367801</v>
      </c>
      <c r="I1252" s="5">
        <v>4973.1886599999998</v>
      </c>
      <c r="J1252" s="6">
        <f t="shared" si="82"/>
        <v>7.4322446878578807E-2</v>
      </c>
      <c r="K1252" s="5">
        <v>44963.03469</v>
      </c>
      <c r="L1252" s="5">
        <v>29896.59361</v>
      </c>
      <c r="M1252" s="6">
        <f t="shared" si="83"/>
        <v>-0.33508505784532494</v>
      </c>
    </row>
    <row r="1253" spans="1:13" x14ac:dyDescent="0.2">
      <c r="A1253" s="1" t="s">
        <v>10</v>
      </c>
      <c r="B1253" s="1" t="s">
        <v>91</v>
      </c>
      <c r="C1253" s="5">
        <v>19.627579999999998</v>
      </c>
      <c r="D1253" s="5">
        <v>95.91189</v>
      </c>
      <c r="E1253" s="6">
        <f t="shared" si="80"/>
        <v>3.8865876486046682</v>
      </c>
      <c r="F1253" s="5">
        <v>481.72453000000002</v>
      </c>
      <c r="G1253" s="5">
        <v>1397.13294</v>
      </c>
      <c r="H1253" s="6">
        <f t="shared" si="81"/>
        <v>1.9002736065776014</v>
      </c>
      <c r="I1253" s="5">
        <v>397.71217999999999</v>
      </c>
      <c r="J1253" s="6">
        <f t="shared" si="82"/>
        <v>2.5129246984590714</v>
      </c>
      <c r="K1253" s="5">
        <v>7323.6328700000004</v>
      </c>
      <c r="L1253" s="5">
        <v>3566.3861700000002</v>
      </c>
      <c r="M1253" s="6">
        <f t="shared" si="83"/>
        <v>-0.51303045451539675</v>
      </c>
    </row>
    <row r="1254" spans="1:13" x14ac:dyDescent="0.2">
      <c r="A1254" s="1" t="s">
        <v>11</v>
      </c>
      <c r="B1254" s="1" t="s">
        <v>91</v>
      </c>
      <c r="C1254" s="5">
        <v>7.6672500000000001</v>
      </c>
      <c r="D1254" s="5">
        <v>12.75348</v>
      </c>
      <c r="E1254" s="6">
        <f t="shared" si="80"/>
        <v>0.66337083048028944</v>
      </c>
      <c r="F1254" s="5">
        <v>579.36477000000002</v>
      </c>
      <c r="G1254" s="5">
        <v>695.30628999999999</v>
      </c>
      <c r="H1254" s="6">
        <f t="shared" si="81"/>
        <v>0.20011834685771457</v>
      </c>
      <c r="I1254" s="5">
        <v>550.17858999999999</v>
      </c>
      <c r="J1254" s="6">
        <f t="shared" si="82"/>
        <v>0.26378289275124289</v>
      </c>
      <c r="K1254" s="5">
        <v>3563.2674200000001</v>
      </c>
      <c r="L1254" s="5">
        <v>4996.3279000000002</v>
      </c>
      <c r="M1254" s="6">
        <f t="shared" si="83"/>
        <v>0.40217595568507747</v>
      </c>
    </row>
    <row r="1255" spans="1:13" x14ac:dyDescent="0.2">
      <c r="A1255" s="1" t="s">
        <v>12</v>
      </c>
      <c r="B1255" s="1" t="s">
        <v>91</v>
      </c>
      <c r="C1255" s="5">
        <v>30.17118</v>
      </c>
      <c r="D1255" s="5">
        <v>24.65804</v>
      </c>
      <c r="E1255" s="6">
        <f t="shared" si="80"/>
        <v>-0.18272868346547932</v>
      </c>
      <c r="F1255" s="5">
        <v>1765.63986</v>
      </c>
      <c r="G1255" s="5">
        <v>1498.15579</v>
      </c>
      <c r="H1255" s="6">
        <f t="shared" si="81"/>
        <v>-0.15149412746039836</v>
      </c>
      <c r="I1255" s="5">
        <v>2321.1054300000001</v>
      </c>
      <c r="J1255" s="6">
        <f t="shared" si="82"/>
        <v>-0.35455073662896908</v>
      </c>
      <c r="K1255" s="5">
        <v>9079.5027499999997</v>
      </c>
      <c r="L1255" s="5">
        <v>9099.9130600000008</v>
      </c>
      <c r="M1255" s="6">
        <f t="shared" si="83"/>
        <v>2.2479546030207409E-3</v>
      </c>
    </row>
    <row r="1256" spans="1:13" x14ac:dyDescent="0.2">
      <c r="A1256" s="1" t="s">
        <v>13</v>
      </c>
      <c r="B1256" s="1" t="s">
        <v>91</v>
      </c>
      <c r="C1256" s="5">
        <v>0</v>
      </c>
      <c r="D1256" s="5">
        <v>2.016</v>
      </c>
      <c r="E1256" s="6" t="str">
        <f t="shared" si="80"/>
        <v/>
      </c>
      <c r="F1256" s="5">
        <v>8.6007499999999997</v>
      </c>
      <c r="G1256" s="5">
        <v>27.389389999999999</v>
      </c>
      <c r="H1256" s="6">
        <f t="shared" si="81"/>
        <v>2.1845350696160217</v>
      </c>
      <c r="I1256" s="5">
        <v>29.323720000000002</v>
      </c>
      <c r="J1256" s="6">
        <f t="shared" si="82"/>
        <v>-6.5964686608656842E-2</v>
      </c>
      <c r="K1256" s="5">
        <v>51.580419999999997</v>
      </c>
      <c r="L1256" s="5">
        <v>111.08119000000001</v>
      </c>
      <c r="M1256" s="6">
        <f t="shared" si="83"/>
        <v>1.1535534220155634</v>
      </c>
    </row>
    <row r="1257" spans="1:13" x14ac:dyDescent="0.2">
      <c r="A1257" s="1" t="s">
        <v>14</v>
      </c>
      <c r="B1257" s="1" t="s">
        <v>91</v>
      </c>
      <c r="C1257" s="5">
        <v>0</v>
      </c>
      <c r="D1257" s="5">
        <v>63.573979999999999</v>
      </c>
      <c r="E1257" s="6" t="str">
        <f t="shared" si="80"/>
        <v/>
      </c>
      <c r="F1257" s="5">
        <v>547.25009999999997</v>
      </c>
      <c r="G1257" s="5">
        <v>442.17898000000002</v>
      </c>
      <c r="H1257" s="6">
        <f t="shared" si="81"/>
        <v>-0.19199835687558564</v>
      </c>
      <c r="I1257" s="5">
        <v>452.67466999999999</v>
      </c>
      <c r="J1257" s="6">
        <f t="shared" si="82"/>
        <v>-2.3185944996657271E-2</v>
      </c>
      <c r="K1257" s="5">
        <v>3465.1790500000002</v>
      </c>
      <c r="L1257" s="5">
        <v>1946.9664</v>
      </c>
      <c r="M1257" s="6">
        <f t="shared" si="83"/>
        <v>-0.43813396886374456</v>
      </c>
    </row>
    <row r="1258" spans="1:13" x14ac:dyDescent="0.2">
      <c r="A1258" s="1" t="s">
        <v>15</v>
      </c>
      <c r="B1258" s="1" t="s">
        <v>91</v>
      </c>
      <c r="C1258" s="5">
        <v>0</v>
      </c>
      <c r="D1258" s="5">
        <v>0</v>
      </c>
      <c r="E1258" s="6" t="str">
        <f t="shared" si="80"/>
        <v/>
      </c>
      <c r="F1258" s="5">
        <v>0</v>
      </c>
      <c r="G1258" s="5">
        <v>1.8895200000000001</v>
      </c>
      <c r="H1258" s="6" t="str">
        <f t="shared" si="81"/>
        <v/>
      </c>
      <c r="I1258" s="5">
        <v>0</v>
      </c>
      <c r="J1258" s="6" t="str">
        <f t="shared" si="82"/>
        <v/>
      </c>
      <c r="K1258" s="5">
        <v>6.6186699999999998</v>
      </c>
      <c r="L1258" s="5">
        <v>12.041399999999999</v>
      </c>
      <c r="M1258" s="6">
        <f t="shared" si="83"/>
        <v>0.81930810872879301</v>
      </c>
    </row>
    <row r="1259" spans="1:13" x14ac:dyDescent="0.2">
      <c r="A1259" s="1" t="s">
        <v>16</v>
      </c>
      <c r="B1259" s="1" t="s">
        <v>91</v>
      </c>
      <c r="C1259" s="5">
        <v>0</v>
      </c>
      <c r="D1259" s="5">
        <v>0</v>
      </c>
      <c r="E1259" s="6" t="str">
        <f t="shared" si="80"/>
        <v/>
      </c>
      <c r="F1259" s="5">
        <v>0</v>
      </c>
      <c r="G1259" s="5">
        <v>0</v>
      </c>
      <c r="H1259" s="6" t="str">
        <f t="shared" si="81"/>
        <v/>
      </c>
      <c r="I1259" s="5">
        <v>1.00583</v>
      </c>
      <c r="J1259" s="6">
        <f t="shared" si="82"/>
        <v>-1</v>
      </c>
      <c r="K1259" s="5">
        <v>10.00469</v>
      </c>
      <c r="L1259" s="5">
        <v>1.00583</v>
      </c>
      <c r="M1259" s="6">
        <f t="shared" si="83"/>
        <v>-0.89946415131303414</v>
      </c>
    </row>
    <row r="1260" spans="1:13" x14ac:dyDescent="0.2">
      <c r="A1260" s="1" t="s">
        <v>17</v>
      </c>
      <c r="B1260" s="1" t="s">
        <v>91</v>
      </c>
      <c r="C1260" s="5">
        <v>0</v>
      </c>
      <c r="D1260" s="5">
        <v>0</v>
      </c>
      <c r="E1260" s="6" t="str">
        <f t="shared" si="80"/>
        <v/>
      </c>
      <c r="F1260" s="5">
        <v>72.671430000000001</v>
      </c>
      <c r="G1260" s="5">
        <v>59.054009999999998</v>
      </c>
      <c r="H1260" s="6">
        <f t="shared" si="81"/>
        <v>-0.18738340500524076</v>
      </c>
      <c r="I1260" s="5">
        <v>30.49221</v>
      </c>
      <c r="J1260" s="6">
        <f t="shared" si="82"/>
        <v>0.93669169928975293</v>
      </c>
      <c r="K1260" s="5">
        <v>411.43770000000001</v>
      </c>
      <c r="L1260" s="5">
        <v>290.15764999999999</v>
      </c>
      <c r="M1260" s="6">
        <f t="shared" si="83"/>
        <v>-0.29477135906602636</v>
      </c>
    </row>
    <row r="1261" spans="1:13" x14ac:dyDescent="0.2">
      <c r="A1261" s="1" t="s">
        <v>18</v>
      </c>
      <c r="B1261" s="1" t="s">
        <v>91</v>
      </c>
      <c r="C1261" s="5">
        <v>333.44112999999999</v>
      </c>
      <c r="D1261" s="5">
        <v>209.49736999999999</v>
      </c>
      <c r="E1261" s="6">
        <f t="shared" si="80"/>
        <v>-0.37171107235631073</v>
      </c>
      <c r="F1261" s="5">
        <v>19534.419180000001</v>
      </c>
      <c r="G1261" s="5">
        <v>11093.8024</v>
      </c>
      <c r="H1261" s="6">
        <f t="shared" si="81"/>
        <v>-0.43208946742792276</v>
      </c>
      <c r="I1261" s="5">
        <v>26180.490030000001</v>
      </c>
      <c r="J1261" s="6">
        <f t="shared" si="82"/>
        <v>-0.57625688490598503</v>
      </c>
      <c r="K1261" s="5">
        <v>123951.46423</v>
      </c>
      <c r="L1261" s="5">
        <v>141431.47302</v>
      </c>
      <c r="M1261" s="6">
        <f t="shared" si="83"/>
        <v>0.14102301169726172</v>
      </c>
    </row>
    <row r="1262" spans="1:13" x14ac:dyDescent="0.2">
      <c r="A1262" s="1" t="s">
        <v>19</v>
      </c>
      <c r="B1262" s="1" t="s">
        <v>91</v>
      </c>
      <c r="C1262" s="5">
        <v>2007.1004</v>
      </c>
      <c r="D1262" s="5">
        <v>1109.818</v>
      </c>
      <c r="E1262" s="6">
        <f t="shared" si="80"/>
        <v>-0.4470540686454948</v>
      </c>
      <c r="F1262" s="5">
        <v>25554.085019999999</v>
      </c>
      <c r="G1262" s="5">
        <v>34025.327499999999</v>
      </c>
      <c r="H1262" s="6">
        <f t="shared" si="81"/>
        <v>0.33150247693744284</v>
      </c>
      <c r="I1262" s="5">
        <v>32093.396840000001</v>
      </c>
      <c r="J1262" s="6">
        <f t="shared" si="82"/>
        <v>6.0197138670971428E-2</v>
      </c>
      <c r="K1262" s="5">
        <v>144314.34520000001</v>
      </c>
      <c r="L1262" s="5">
        <v>198152.34723000001</v>
      </c>
      <c r="M1262" s="6">
        <f t="shared" si="83"/>
        <v>0.37306064033612096</v>
      </c>
    </row>
    <row r="1263" spans="1:13" x14ac:dyDescent="0.2">
      <c r="A1263" s="1" t="s">
        <v>20</v>
      </c>
      <c r="B1263" s="1" t="s">
        <v>91</v>
      </c>
      <c r="C1263" s="5">
        <v>21.66845</v>
      </c>
      <c r="D1263" s="5">
        <v>76.069239999999994</v>
      </c>
      <c r="E1263" s="6">
        <f t="shared" si="80"/>
        <v>2.5105990506935196</v>
      </c>
      <c r="F1263" s="5">
        <v>342.50533000000001</v>
      </c>
      <c r="G1263" s="5">
        <v>474.67505</v>
      </c>
      <c r="H1263" s="6">
        <f t="shared" si="81"/>
        <v>0.38589098744828276</v>
      </c>
      <c r="I1263" s="5">
        <v>573.35762999999997</v>
      </c>
      <c r="J1263" s="6">
        <f t="shared" si="82"/>
        <v>-0.17211348526049963</v>
      </c>
      <c r="K1263" s="5">
        <v>3115.39086</v>
      </c>
      <c r="L1263" s="5">
        <v>3472.80492</v>
      </c>
      <c r="M1263" s="6">
        <f t="shared" si="83"/>
        <v>0.11472527078030903</v>
      </c>
    </row>
    <row r="1264" spans="1:13" x14ac:dyDescent="0.2">
      <c r="A1264" s="1" t="s">
        <v>21</v>
      </c>
      <c r="B1264" s="1" t="s">
        <v>91</v>
      </c>
      <c r="C1264" s="5">
        <v>90.720560000000006</v>
      </c>
      <c r="D1264" s="5">
        <v>238.11927</v>
      </c>
      <c r="E1264" s="6">
        <f t="shared" si="80"/>
        <v>1.6247552925158311</v>
      </c>
      <c r="F1264" s="5">
        <v>3013.66057</v>
      </c>
      <c r="G1264" s="5">
        <v>2615.0551099999998</v>
      </c>
      <c r="H1264" s="6">
        <f t="shared" si="81"/>
        <v>-0.13226620939597067</v>
      </c>
      <c r="I1264" s="5">
        <v>4401.3054400000001</v>
      </c>
      <c r="J1264" s="6">
        <f t="shared" si="82"/>
        <v>-0.40584557339878691</v>
      </c>
      <c r="K1264" s="5">
        <v>21224.217390000002</v>
      </c>
      <c r="L1264" s="5">
        <v>17770.06034</v>
      </c>
      <c r="M1264" s="6">
        <f t="shared" si="83"/>
        <v>-0.16274602669813687</v>
      </c>
    </row>
    <row r="1265" spans="1:13" x14ac:dyDescent="0.2">
      <c r="A1265" s="1" t="s">
        <v>22</v>
      </c>
      <c r="B1265" s="1" t="s">
        <v>91</v>
      </c>
      <c r="C1265" s="5">
        <v>30.61768</v>
      </c>
      <c r="D1265" s="5">
        <v>0</v>
      </c>
      <c r="E1265" s="6">
        <f t="shared" si="80"/>
        <v>-1</v>
      </c>
      <c r="F1265" s="5">
        <v>221.45124000000001</v>
      </c>
      <c r="G1265" s="5">
        <v>180.57912999999999</v>
      </c>
      <c r="H1265" s="6">
        <f t="shared" si="81"/>
        <v>-0.1845648279052311</v>
      </c>
      <c r="I1265" s="5">
        <v>47.184959999999997</v>
      </c>
      <c r="J1265" s="6">
        <f t="shared" si="82"/>
        <v>2.8270484917227865</v>
      </c>
      <c r="K1265" s="5">
        <v>2233.6198100000001</v>
      </c>
      <c r="L1265" s="5">
        <v>736.77043000000003</v>
      </c>
      <c r="M1265" s="6">
        <f t="shared" si="83"/>
        <v>-0.67014510405868943</v>
      </c>
    </row>
    <row r="1266" spans="1:13" x14ac:dyDescent="0.2">
      <c r="A1266" s="1" t="s">
        <v>23</v>
      </c>
      <c r="B1266" s="1" t="s">
        <v>91</v>
      </c>
      <c r="C1266" s="5">
        <v>28.04092</v>
      </c>
      <c r="D1266" s="5">
        <v>12.613060000000001</v>
      </c>
      <c r="E1266" s="6">
        <f t="shared" si="80"/>
        <v>-0.5501909352474883</v>
      </c>
      <c r="F1266" s="5">
        <v>996.59180000000003</v>
      </c>
      <c r="G1266" s="5">
        <v>503.18245000000002</v>
      </c>
      <c r="H1266" s="6">
        <f t="shared" si="81"/>
        <v>-0.49509673870485393</v>
      </c>
      <c r="I1266" s="5">
        <v>415.97457000000003</v>
      </c>
      <c r="J1266" s="6">
        <f t="shared" si="82"/>
        <v>0.2096471426125881</v>
      </c>
      <c r="K1266" s="5">
        <v>6309.0139900000004</v>
      </c>
      <c r="L1266" s="5">
        <v>3349.0555100000001</v>
      </c>
      <c r="M1266" s="6">
        <f t="shared" si="83"/>
        <v>-0.46916340409002644</v>
      </c>
    </row>
    <row r="1267" spans="1:13" x14ac:dyDescent="0.2">
      <c r="A1267" s="1" t="s">
        <v>24</v>
      </c>
      <c r="B1267" s="1" t="s">
        <v>91</v>
      </c>
      <c r="C1267" s="5">
        <v>5.57</v>
      </c>
      <c r="D1267" s="5">
        <v>16.2897</v>
      </c>
      <c r="E1267" s="6">
        <f t="shared" si="80"/>
        <v>1.9245421903052065</v>
      </c>
      <c r="F1267" s="5">
        <v>566.81145000000004</v>
      </c>
      <c r="G1267" s="5">
        <v>452.36525</v>
      </c>
      <c r="H1267" s="6">
        <f t="shared" si="81"/>
        <v>-0.20191229376188502</v>
      </c>
      <c r="I1267" s="5">
        <v>741.29306999999994</v>
      </c>
      <c r="J1267" s="6">
        <f t="shared" si="82"/>
        <v>-0.38976193315823116</v>
      </c>
      <c r="K1267" s="5">
        <v>3806.0293700000002</v>
      </c>
      <c r="L1267" s="5">
        <v>2936.7653700000001</v>
      </c>
      <c r="M1267" s="6">
        <f t="shared" si="83"/>
        <v>-0.22839130114227157</v>
      </c>
    </row>
    <row r="1268" spans="1:13" x14ac:dyDescent="0.2">
      <c r="A1268" s="1" t="s">
        <v>25</v>
      </c>
      <c r="B1268" s="1" t="s">
        <v>91</v>
      </c>
      <c r="C1268" s="5">
        <v>118.4</v>
      </c>
      <c r="D1268" s="5">
        <v>0</v>
      </c>
      <c r="E1268" s="6">
        <f t="shared" si="80"/>
        <v>-1</v>
      </c>
      <c r="F1268" s="5">
        <v>469.44447000000002</v>
      </c>
      <c r="G1268" s="5">
        <v>195.80815999999999</v>
      </c>
      <c r="H1268" s="6">
        <f t="shared" si="81"/>
        <v>-0.58289388306139811</v>
      </c>
      <c r="I1268" s="5">
        <v>312.36667999999997</v>
      </c>
      <c r="J1268" s="6">
        <f t="shared" si="82"/>
        <v>-0.37314645723417106</v>
      </c>
      <c r="K1268" s="5">
        <v>1551.6168600000001</v>
      </c>
      <c r="L1268" s="5">
        <v>2408.1874200000002</v>
      </c>
      <c r="M1268" s="6">
        <f t="shared" si="83"/>
        <v>0.55205030448045012</v>
      </c>
    </row>
    <row r="1269" spans="1:13" x14ac:dyDescent="0.2">
      <c r="A1269" s="1" t="s">
        <v>26</v>
      </c>
      <c r="B1269" s="1" t="s">
        <v>91</v>
      </c>
      <c r="C1269" s="5">
        <v>209.22348</v>
      </c>
      <c r="D1269" s="5">
        <v>38.704210000000003</v>
      </c>
      <c r="E1269" s="6">
        <f t="shared" si="80"/>
        <v>-0.81501019866412694</v>
      </c>
      <c r="F1269" s="5">
        <v>2335.8498199999999</v>
      </c>
      <c r="G1269" s="5">
        <v>3449.8646699999999</v>
      </c>
      <c r="H1269" s="6">
        <f t="shared" si="81"/>
        <v>0.47692057959445355</v>
      </c>
      <c r="I1269" s="5">
        <v>3733.1462200000001</v>
      </c>
      <c r="J1269" s="6">
        <f t="shared" si="82"/>
        <v>-7.5882789825467922E-2</v>
      </c>
      <c r="K1269" s="5">
        <v>12720.648440000001</v>
      </c>
      <c r="L1269" s="5">
        <v>19207.582269999999</v>
      </c>
      <c r="M1269" s="6">
        <f t="shared" si="83"/>
        <v>0.50995307830392322</v>
      </c>
    </row>
    <row r="1270" spans="1:13" x14ac:dyDescent="0.2">
      <c r="A1270" s="1" t="s">
        <v>27</v>
      </c>
      <c r="B1270" s="1" t="s">
        <v>91</v>
      </c>
      <c r="C1270" s="5">
        <v>0</v>
      </c>
      <c r="D1270" s="5">
        <v>0.65673000000000004</v>
      </c>
      <c r="E1270" s="6" t="str">
        <f t="shared" si="80"/>
        <v/>
      </c>
      <c r="F1270" s="5">
        <v>13.251150000000001</v>
      </c>
      <c r="G1270" s="5">
        <v>16.069019999999998</v>
      </c>
      <c r="H1270" s="6">
        <f t="shared" si="81"/>
        <v>0.2126509774623333</v>
      </c>
      <c r="I1270" s="5">
        <v>9.2944499999999994</v>
      </c>
      <c r="J1270" s="6">
        <f t="shared" si="82"/>
        <v>0.72888336587963787</v>
      </c>
      <c r="K1270" s="5">
        <v>68.165710000000004</v>
      </c>
      <c r="L1270" s="5">
        <v>59.765250000000002</v>
      </c>
      <c r="M1270" s="6">
        <f t="shared" si="83"/>
        <v>-0.12323586154974397</v>
      </c>
    </row>
    <row r="1271" spans="1:13" x14ac:dyDescent="0.2">
      <c r="A1271" s="1" t="s">
        <v>28</v>
      </c>
      <c r="B1271" s="1" t="s">
        <v>91</v>
      </c>
      <c r="C1271" s="5">
        <v>0</v>
      </c>
      <c r="D1271" s="5">
        <v>0</v>
      </c>
      <c r="E1271" s="6" t="str">
        <f t="shared" si="80"/>
        <v/>
      </c>
      <c r="F1271" s="5">
        <v>1044.34861</v>
      </c>
      <c r="G1271" s="5">
        <v>1217.6090899999999</v>
      </c>
      <c r="H1271" s="6">
        <f t="shared" si="81"/>
        <v>0.1659029162685437</v>
      </c>
      <c r="I1271" s="5">
        <v>1998.06501</v>
      </c>
      <c r="J1271" s="6">
        <f t="shared" si="82"/>
        <v>-0.39060586922544627</v>
      </c>
      <c r="K1271" s="5">
        <v>7713.2039299999997</v>
      </c>
      <c r="L1271" s="5">
        <v>9308.3670199999997</v>
      </c>
      <c r="M1271" s="6">
        <f t="shared" si="83"/>
        <v>0.20680940170604312</v>
      </c>
    </row>
    <row r="1272" spans="1:13" x14ac:dyDescent="0.2">
      <c r="A1272" s="1" t="s">
        <v>29</v>
      </c>
      <c r="B1272" s="1" t="s">
        <v>91</v>
      </c>
      <c r="C1272" s="5">
        <v>0</v>
      </c>
      <c r="D1272" s="5">
        <v>0</v>
      </c>
      <c r="E1272" s="6" t="str">
        <f t="shared" si="80"/>
        <v/>
      </c>
      <c r="F1272" s="5">
        <v>794.0625</v>
      </c>
      <c r="G1272" s="5">
        <v>0</v>
      </c>
      <c r="H1272" s="6">
        <f t="shared" si="81"/>
        <v>-1</v>
      </c>
      <c r="I1272" s="5">
        <v>0</v>
      </c>
      <c r="J1272" s="6" t="str">
        <f t="shared" si="82"/>
        <v/>
      </c>
      <c r="K1272" s="5">
        <v>1458.83077</v>
      </c>
      <c r="L1272" s="5">
        <v>24.232340000000001</v>
      </c>
      <c r="M1272" s="6">
        <f t="shared" si="83"/>
        <v>-0.98338920421866338</v>
      </c>
    </row>
    <row r="1273" spans="1:13" x14ac:dyDescent="0.2">
      <c r="A1273" s="1" t="s">
        <v>30</v>
      </c>
      <c r="B1273" s="1" t="s">
        <v>91</v>
      </c>
      <c r="C1273" s="5">
        <v>0</v>
      </c>
      <c r="D1273" s="5">
        <v>0</v>
      </c>
      <c r="E1273" s="6" t="str">
        <f t="shared" si="80"/>
        <v/>
      </c>
      <c r="F1273" s="5">
        <v>0</v>
      </c>
      <c r="G1273" s="5">
        <v>0</v>
      </c>
      <c r="H1273" s="6" t="str">
        <f t="shared" si="81"/>
        <v/>
      </c>
      <c r="I1273" s="5">
        <v>5.3166000000000002</v>
      </c>
      <c r="J1273" s="6">
        <f t="shared" si="82"/>
        <v>-1</v>
      </c>
      <c r="K1273" s="5">
        <v>14.586270000000001</v>
      </c>
      <c r="L1273" s="5">
        <v>46.472000000000001</v>
      </c>
      <c r="M1273" s="6">
        <f t="shared" si="83"/>
        <v>2.1860098572150384</v>
      </c>
    </row>
    <row r="1274" spans="1:13" x14ac:dyDescent="0.2">
      <c r="A1274" s="1" t="s">
        <v>31</v>
      </c>
      <c r="B1274" s="1" t="s">
        <v>91</v>
      </c>
      <c r="C1274" s="5">
        <v>3.97282</v>
      </c>
      <c r="D1274" s="5">
        <v>287.76170999999999</v>
      </c>
      <c r="E1274" s="6">
        <f t="shared" si="80"/>
        <v>71.432607065006721</v>
      </c>
      <c r="F1274" s="5">
        <v>853.01621</v>
      </c>
      <c r="G1274" s="5">
        <v>1300.9438600000001</v>
      </c>
      <c r="H1274" s="6">
        <f t="shared" si="81"/>
        <v>0.52511036103288133</v>
      </c>
      <c r="I1274" s="5">
        <v>1519.7176199999999</v>
      </c>
      <c r="J1274" s="6">
        <f t="shared" si="82"/>
        <v>-0.14395684903620443</v>
      </c>
      <c r="K1274" s="5">
        <v>12208.60039</v>
      </c>
      <c r="L1274" s="5">
        <v>8772.99244</v>
      </c>
      <c r="M1274" s="6">
        <f t="shared" si="83"/>
        <v>-0.28140882986178239</v>
      </c>
    </row>
    <row r="1275" spans="1:13" x14ac:dyDescent="0.2">
      <c r="A1275" s="1" t="s">
        <v>36</v>
      </c>
      <c r="B1275" s="1" t="s">
        <v>91</v>
      </c>
      <c r="C1275" s="5">
        <v>0</v>
      </c>
      <c r="D1275" s="5">
        <v>0</v>
      </c>
      <c r="E1275" s="6" t="str">
        <f t="shared" si="80"/>
        <v/>
      </c>
      <c r="F1275" s="5">
        <v>0</v>
      </c>
      <c r="G1275" s="5">
        <v>0</v>
      </c>
      <c r="H1275" s="6" t="str">
        <f t="shared" si="81"/>
        <v/>
      </c>
      <c r="I1275" s="5">
        <v>0</v>
      </c>
      <c r="J1275" s="6" t="str">
        <f t="shared" si="82"/>
        <v/>
      </c>
      <c r="K1275" s="5">
        <v>1.4999999999999999E-2</v>
      </c>
      <c r="L1275" s="5">
        <v>0</v>
      </c>
      <c r="M1275" s="6">
        <f t="shared" si="83"/>
        <v>-1</v>
      </c>
    </row>
    <row r="1276" spans="1:13" x14ac:dyDescent="0.2">
      <c r="A1276" s="1" t="s">
        <v>32</v>
      </c>
      <c r="B1276" s="1" t="s">
        <v>91</v>
      </c>
      <c r="C1276" s="5">
        <v>0</v>
      </c>
      <c r="D1276" s="5">
        <v>0</v>
      </c>
      <c r="E1276" s="6" t="str">
        <f t="shared" si="80"/>
        <v/>
      </c>
      <c r="F1276" s="5">
        <v>0</v>
      </c>
      <c r="G1276" s="5">
        <v>20.947500000000002</v>
      </c>
      <c r="H1276" s="6" t="str">
        <f t="shared" si="81"/>
        <v/>
      </c>
      <c r="I1276" s="5">
        <v>72.141999999999996</v>
      </c>
      <c r="J1276" s="6">
        <f t="shared" si="82"/>
        <v>-0.70963516398214632</v>
      </c>
      <c r="K1276" s="5">
        <v>326.8064</v>
      </c>
      <c r="L1276" s="5">
        <v>872.92494999999997</v>
      </c>
      <c r="M1276" s="6">
        <f t="shared" si="83"/>
        <v>1.6710766680211893</v>
      </c>
    </row>
    <row r="1277" spans="1:13" x14ac:dyDescent="0.2">
      <c r="A1277" s="1" t="s">
        <v>33</v>
      </c>
      <c r="B1277" s="1" t="s">
        <v>91</v>
      </c>
      <c r="C1277" s="5">
        <v>0</v>
      </c>
      <c r="D1277" s="5">
        <v>0</v>
      </c>
      <c r="E1277" s="6" t="str">
        <f t="shared" si="80"/>
        <v/>
      </c>
      <c r="F1277" s="5">
        <v>0</v>
      </c>
      <c r="G1277" s="5">
        <v>0</v>
      </c>
      <c r="H1277" s="6" t="str">
        <f t="shared" si="81"/>
        <v/>
      </c>
      <c r="I1277" s="5">
        <v>0</v>
      </c>
      <c r="J1277" s="6" t="str">
        <f t="shared" si="82"/>
        <v/>
      </c>
      <c r="K1277" s="5">
        <v>7.96</v>
      </c>
      <c r="L1277" s="5">
        <v>0</v>
      </c>
      <c r="M1277" s="6">
        <f t="shared" si="83"/>
        <v>-1</v>
      </c>
    </row>
    <row r="1278" spans="1:13" x14ac:dyDescent="0.2">
      <c r="A1278" s="2" t="s">
        <v>34</v>
      </c>
      <c r="B1278" s="2" t="s">
        <v>91</v>
      </c>
      <c r="C1278" s="7">
        <v>3036.5993100000001</v>
      </c>
      <c r="D1278" s="7">
        <v>2285.7324600000002</v>
      </c>
      <c r="E1278" s="8">
        <f t="shared" si="80"/>
        <v>-0.24727228499567822</v>
      </c>
      <c r="F1278" s="7">
        <v>67088.806089999998</v>
      </c>
      <c r="G1278" s="7">
        <v>65010.144319999999</v>
      </c>
      <c r="H1278" s="8">
        <f t="shared" si="81"/>
        <v>-3.0983734711443001E-2</v>
      </c>
      <c r="I1278" s="7">
        <v>80858.732409999997</v>
      </c>
      <c r="J1278" s="8">
        <f t="shared" si="82"/>
        <v>-0.19600342000958659</v>
      </c>
      <c r="K1278" s="7">
        <v>410044.32114999997</v>
      </c>
      <c r="L1278" s="7">
        <v>458490.33622</v>
      </c>
      <c r="M1278" s="8">
        <f t="shared" si="83"/>
        <v>0.1181482404978309</v>
      </c>
    </row>
    <row r="1279" spans="1:13" x14ac:dyDescent="0.2">
      <c r="A1279" s="1" t="s">
        <v>8</v>
      </c>
      <c r="B1279" s="1" t="s">
        <v>92</v>
      </c>
      <c r="C1279" s="5">
        <v>316.09095000000002</v>
      </c>
      <c r="D1279" s="5">
        <v>465.18806999999998</v>
      </c>
      <c r="E1279" s="6">
        <f t="shared" si="80"/>
        <v>0.47169056880622473</v>
      </c>
      <c r="F1279" s="5">
        <v>5637.6251400000001</v>
      </c>
      <c r="G1279" s="5">
        <v>4432.3599599999998</v>
      </c>
      <c r="H1279" s="6">
        <f t="shared" si="81"/>
        <v>-0.21378952130896745</v>
      </c>
      <c r="I1279" s="5">
        <v>4798.4831299999996</v>
      </c>
      <c r="J1279" s="6">
        <f t="shared" si="82"/>
        <v>-7.629977225740503E-2</v>
      </c>
      <c r="K1279" s="5">
        <v>39796.478459999998</v>
      </c>
      <c r="L1279" s="5">
        <v>26891.20593</v>
      </c>
      <c r="M1279" s="6">
        <f t="shared" si="83"/>
        <v>-0.32428177138766867</v>
      </c>
    </row>
    <row r="1280" spans="1:13" x14ac:dyDescent="0.2">
      <c r="A1280" s="1" t="s">
        <v>10</v>
      </c>
      <c r="B1280" s="1" t="s">
        <v>92</v>
      </c>
      <c r="C1280" s="5">
        <v>138.59886</v>
      </c>
      <c r="D1280" s="5">
        <v>15.782019999999999</v>
      </c>
      <c r="E1280" s="6">
        <f t="shared" si="80"/>
        <v>-0.88613167525331737</v>
      </c>
      <c r="F1280" s="5">
        <v>800.69023000000004</v>
      </c>
      <c r="G1280" s="5">
        <v>654.94253000000003</v>
      </c>
      <c r="H1280" s="6">
        <f t="shared" si="81"/>
        <v>-0.182027573884597</v>
      </c>
      <c r="I1280" s="5">
        <v>2008.6624200000001</v>
      </c>
      <c r="J1280" s="6">
        <f t="shared" si="82"/>
        <v>-0.6739409651523226</v>
      </c>
      <c r="K1280" s="5">
        <v>7118.4880700000003</v>
      </c>
      <c r="L1280" s="5">
        <v>5950.3226000000004</v>
      </c>
      <c r="M1280" s="6">
        <f t="shared" si="83"/>
        <v>-0.16410303122134751</v>
      </c>
    </row>
    <row r="1281" spans="1:13" x14ac:dyDescent="0.2">
      <c r="A1281" s="1" t="s">
        <v>11</v>
      </c>
      <c r="B1281" s="1" t="s">
        <v>92</v>
      </c>
      <c r="C1281" s="5">
        <v>15.775510000000001</v>
      </c>
      <c r="D1281" s="5">
        <v>34.713839999999998</v>
      </c>
      <c r="E1281" s="6">
        <f t="shared" si="80"/>
        <v>1.2004892393336251</v>
      </c>
      <c r="F1281" s="5">
        <v>1009.05352</v>
      </c>
      <c r="G1281" s="5">
        <v>540.77863000000002</v>
      </c>
      <c r="H1281" s="6">
        <f t="shared" si="81"/>
        <v>-0.46407339226169098</v>
      </c>
      <c r="I1281" s="5">
        <v>558.33973000000003</v>
      </c>
      <c r="J1281" s="6">
        <f t="shared" si="82"/>
        <v>-3.1452356077186217E-2</v>
      </c>
      <c r="K1281" s="5">
        <v>5678.8368099999998</v>
      </c>
      <c r="L1281" s="5">
        <v>3278.0436</v>
      </c>
      <c r="M1281" s="6">
        <f t="shared" si="83"/>
        <v>-0.42276143694997281</v>
      </c>
    </row>
    <row r="1282" spans="1:13" x14ac:dyDescent="0.2">
      <c r="A1282" s="1" t="s">
        <v>12</v>
      </c>
      <c r="B1282" s="1" t="s">
        <v>92</v>
      </c>
      <c r="C1282" s="5">
        <v>14.16522</v>
      </c>
      <c r="D1282" s="5">
        <v>1.17466</v>
      </c>
      <c r="E1282" s="6">
        <f t="shared" si="80"/>
        <v>-0.9170743553577001</v>
      </c>
      <c r="F1282" s="5">
        <v>303.60953000000001</v>
      </c>
      <c r="G1282" s="5">
        <v>103.05143</v>
      </c>
      <c r="H1282" s="6">
        <f t="shared" si="81"/>
        <v>-0.66057906680333778</v>
      </c>
      <c r="I1282" s="5">
        <v>194.30363</v>
      </c>
      <c r="J1282" s="6">
        <f t="shared" si="82"/>
        <v>-0.46963713441689181</v>
      </c>
      <c r="K1282" s="5">
        <v>1500.42299</v>
      </c>
      <c r="L1282" s="5">
        <v>1168.5138199999999</v>
      </c>
      <c r="M1282" s="6">
        <f t="shared" si="83"/>
        <v>-0.22121040014189608</v>
      </c>
    </row>
    <row r="1283" spans="1:13" x14ac:dyDescent="0.2">
      <c r="A1283" s="1" t="s">
        <v>13</v>
      </c>
      <c r="B1283" s="1" t="s">
        <v>92</v>
      </c>
      <c r="C1283" s="5">
        <v>0</v>
      </c>
      <c r="D1283" s="5">
        <v>0.43497999999999998</v>
      </c>
      <c r="E1283" s="6" t="str">
        <f t="shared" si="80"/>
        <v/>
      </c>
      <c r="F1283" s="5">
        <v>12.995649999999999</v>
      </c>
      <c r="G1283" s="5">
        <v>18.618839999999999</v>
      </c>
      <c r="H1283" s="6">
        <f t="shared" si="81"/>
        <v>0.43269786428535695</v>
      </c>
      <c r="I1283" s="5">
        <v>37.462049999999998</v>
      </c>
      <c r="J1283" s="6">
        <f t="shared" si="82"/>
        <v>-0.50299463056613292</v>
      </c>
      <c r="K1283" s="5">
        <v>137.83634000000001</v>
      </c>
      <c r="L1283" s="5">
        <v>123.05255</v>
      </c>
      <c r="M1283" s="6">
        <f t="shared" si="83"/>
        <v>-0.10725611257524692</v>
      </c>
    </row>
    <row r="1284" spans="1:13" x14ac:dyDescent="0.2">
      <c r="A1284" s="1" t="s">
        <v>14</v>
      </c>
      <c r="B1284" s="1" t="s">
        <v>92</v>
      </c>
      <c r="C1284" s="5">
        <v>179.51446999999999</v>
      </c>
      <c r="D1284" s="5">
        <v>8.5110799999999998</v>
      </c>
      <c r="E1284" s="6">
        <f t="shared" si="80"/>
        <v>-0.95258833452255964</v>
      </c>
      <c r="F1284" s="5">
        <v>739.99908000000005</v>
      </c>
      <c r="G1284" s="5">
        <v>475.30428999999998</v>
      </c>
      <c r="H1284" s="6">
        <f t="shared" si="81"/>
        <v>-0.35769610686543019</v>
      </c>
      <c r="I1284" s="5">
        <v>298.83485000000002</v>
      </c>
      <c r="J1284" s="6">
        <f t="shared" si="82"/>
        <v>0.59052496721851533</v>
      </c>
      <c r="K1284" s="5">
        <v>3846.7526899999998</v>
      </c>
      <c r="L1284" s="5">
        <v>2030.5431699999999</v>
      </c>
      <c r="M1284" s="6">
        <f t="shared" si="83"/>
        <v>-0.47214096313532439</v>
      </c>
    </row>
    <row r="1285" spans="1:13" x14ac:dyDescent="0.2">
      <c r="A1285" s="1" t="s">
        <v>15</v>
      </c>
      <c r="B1285" s="1" t="s">
        <v>92</v>
      </c>
      <c r="C1285" s="5">
        <v>0</v>
      </c>
      <c r="D1285" s="5">
        <v>0</v>
      </c>
      <c r="E1285" s="6" t="str">
        <f t="shared" si="80"/>
        <v/>
      </c>
      <c r="F1285" s="5">
        <v>237.89182</v>
      </c>
      <c r="G1285" s="5">
        <v>1324.0051599999999</v>
      </c>
      <c r="H1285" s="6">
        <f t="shared" si="81"/>
        <v>4.5655766558093509</v>
      </c>
      <c r="I1285" s="5">
        <v>848.12072000000001</v>
      </c>
      <c r="J1285" s="6">
        <f t="shared" si="82"/>
        <v>0.56110460312772448</v>
      </c>
      <c r="K1285" s="5">
        <v>2465.4168500000001</v>
      </c>
      <c r="L1285" s="5">
        <v>4329.8491000000004</v>
      </c>
      <c r="M1285" s="6">
        <f t="shared" si="83"/>
        <v>0.75623408268666625</v>
      </c>
    </row>
    <row r="1286" spans="1:13" x14ac:dyDescent="0.2">
      <c r="A1286" s="1" t="s">
        <v>16</v>
      </c>
      <c r="B1286" s="1" t="s">
        <v>92</v>
      </c>
      <c r="C1286" s="5">
        <v>0</v>
      </c>
      <c r="D1286" s="5">
        <v>0</v>
      </c>
      <c r="E1286" s="6" t="str">
        <f t="shared" si="80"/>
        <v/>
      </c>
      <c r="F1286" s="5">
        <v>2.5000000000000001E-2</v>
      </c>
      <c r="G1286" s="5">
        <v>0.52166999999999997</v>
      </c>
      <c r="H1286" s="6">
        <f t="shared" si="81"/>
        <v>19.866799999999998</v>
      </c>
      <c r="I1286" s="5">
        <v>0</v>
      </c>
      <c r="J1286" s="6" t="str">
        <f t="shared" si="82"/>
        <v/>
      </c>
      <c r="K1286" s="5">
        <v>1.6087100000000001</v>
      </c>
      <c r="L1286" s="5">
        <v>6.3421200000000004</v>
      </c>
      <c r="M1286" s="6">
        <f t="shared" si="83"/>
        <v>2.9423637572962189</v>
      </c>
    </row>
    <row r="1287" spans="1:13" x14ac:dyDescent="0.2">
      <c r="A1287" s="1" t="s">
        <v>17</v>
      </c>
      <c r="B1287" s="1" t="s">
        <v>92</v>
      </c>
      <c r="C1287" s="5">
        <v>1.1156999999999999</v>
      </c>
      <c r="D1287" s="5">
        <v>41.326360000000001</v>
      </c>
      <c r="E1287" s="6">
        <f t="shared" si="80"/>
        <v>36.040745720175678</v>
      </c>
      <c r="F1287" s="5">
        <v>56.050139999999999</v>
      </c>
      <c r="G1287" s="5">
        <v>514.29546000000005</v>
      </c>
      <c r="H1287" s="6">
        <f t="shared" si="81"/>
        <v>8.1756320323196352</v>
      </c>
      <c r="I1287" s="5">
        <v>169.43317999999999</v>
      </c>
      <c r="J1287" s="6">
        <f t="shared" si="82"/>
        <v>2.0353881099321871</v>
      </c>
      <c r="K1287" s="5">
        <v>539.57748000000004</v>
      </c>
      <c r="L1287" s="5">
        <v>1384.83609</v>
      </c>
      <c r="M1287" s="6">
        <f t="shared" si="83"/>
        <v>1.5665194366525452</v>
      </c>
    </row>
    <row r="1288" spans="1:13" x14ac:dyDescent="0.2">
      <c r="A1288" s="1" t="s">
        <v>18</v>
      </c>
      <c r="B1288" s="1" t="s">
        <v>92</v>
      </c>
      <c r="C1288" s="5">
        <v>161.77136999999999</v>
      </c>
      <c r="D1288" s="5">
        <v>336.14981999999998</v>
      </c>
      <c r="E1288" s="6">
        <f t="shared" si="80"/>
        <v>1.0779314658706296</v>
      </c>
      <c r="F1288" s="5">
        <v>3035.7683099999999</v>
      </c>
      <c r="G1288" s="5">
        <v>4124.1508000000003</v>
      </c>
      <c r="H1288" s="6">
        <f t="shared" si="81"/>
        <v>0.35851961640643126</v>
      </c>
      <c r="I1288" s="5">
        <v>4087.49602</v>
      </c>
      <c r="J1288" s="6">
        <f t="shared" si="82"/>
        <v>8.9675390069248184E-3</v>
      </c>
      <c r="K1288" s="5">
        <v>14412.406290000001</v>
      </c>
      <c r="L1288" s="5">
        <v>17296.238259999998</v>
      </c>
      <c r="M1288" s="6">
        <f t="shared" si="83"/>
        <v>0.20009371870129233</v>
      </c>
    </row>
    <row r="1289" spans="1:13" x14ac:dyDescent="0.2">
      <c r="A1289" s="1" t="s">
        <v>19</v>
      </c>
      <c r="B1289" s="1" t="s">
        <v>92</v>
      </c>
      <c r="C1289" s="5">
        <v>1981.9906800000001</v>
      </c>
      <c r="D1289" s="5">
        <v>1409.9209699999999</v>
      </c>
      <c r="E1289" s="6">
        <f t="shared" si="80"/>
        <v>-0.28863390518062382</v>
      </c>
      <c r="F1289" s="5">
        <v>41107.451650000003</v>
      </c>
      <c r="G1289" s="5">
        <v>41675.730900000002</v>
      </c>
      <c r="H1289" s="6">
        <f t="shared" si="81"/>
        <v>1.3824239333502852E-2</v>
      </c>
      <c r="I1289" s="5">
        <v>37850.268210000002</v>
      </c>
      <c r="J1289" s="6">
        <f t="shared" si="82"/>
        <v>0.10106831129374449</v>
      </c>
      <c r="K1289" s="5">
        <v>227183.78244000001</v>
      </c>
      <c r="L1289" s="5">
        <v>226423.81247</v>
      </c>
      <c r="M1289" s="6">
        <f t="shared" si="83"/>
        <v>-3.3451770273290604E-3</v>
      </c>
    </row>
    <row r="1290" spans="1:13" x14ac:dyDescent="0.2">
      <c r="A1290" s="1" t="s">
        <v>20</v>
      </c>
      <c r="B1290" s="1" t="s">
        <v>92</v>
      </c>
      <c r="C1290" s="5">
        <v>22.704999999999998</v>
      </c>
      <c r="D1290" s="5">
        <v>6668.9643800000003</v>
      </c>
      <c r="E1290" s="6">
        <f t="shared" si="80"/>
        <v>292.72228055494389</v>
      </c>
      <c r="F1290" s="5">
        <v>1937.37129</v>
      </c>
      <c r="G1290" s="5">
        <v>8137.6217500000002</v>
      </c>
      <c r="H1290" s="6">
        <f t="shared" si="81"/>
        <v>3.2003418714850476</v>
      </c>
      <c r="I1290" s="5">
        <v>1611.4697699999999</v>
      </c>
      <c r="J1290" s="6">
        <f t="shared" si="82"/>
        <v>4.0498134693522676</v>
      </c>
      <c r="K1290" s="5">
        <v>10112.004510000001</v>
      </c>
      <c r="L1290" s="5">
        <v>17282.437150000002</v>
      </c>
      <c r="M1290" s="6">
        <f t="shared" si="83"/>
        <v>0.70910101285150628</v>
      </c>
    </row>
    <row r="1291" spans="1:13" x14ac:dyDescent="0.2">
      <c r="A1291" s="1" t="s">
        <v>21</v>
      </c>
      <c r="B1291" s="1" t="s">
        <v>92</v>
      </c>
      <c r="C1291" s="5">
        <v>362.92917999999997</v>
      </c>
      <c r="D1291" s="5">
        <v>303.52861999999999</v>
      </c>
      <c r="E1291" s="6">
        <f t="shared" si="80"/>
        <v>-0.16366983773528487</v>
      </c>
      <c r="F1291" s="5">
        <v>7203.7244600000004</v>
      </c>
      <c r="G1291" s="5">
        <v>8412.5676500000009</v>
      </c>
      <c r="H1291" s="6">
        <f t="shared" si="81"/>
        <v>0.16780808270948233</v>
      </c>
      <c r="I1291" s="5">
        <v>7650.3708299999998</v>
      </c>
      <c r="J1291" s="6">
        <f t="shared" si="82"/>
        <v>9.9628741787409769E-2</v>
      </c>
      <c r="K1291" s="5">
        <v>51141.353170000002</v>
      </c>
      <c r="L1291" s="5">
        <v>47779.146309999996</v>
      </c>
      <c r="M1291" s="6">
        <f t="shared" si="83"/>
        <v>-6.5743408251706326E-2</v>
      </c>
    </row>
    <row r="1292" spans="1:13" x14ac:dyDescent="0.2">
      <c r="A1292" s="1" t="s">
        <v>22</v>
      </c>
      <c r="B1292" s="1" t="s">
        <v>92</v>
      </c>
      <c r="C1292" s="5">
        <v>0</v>
      </c>
      <c r="D1292" s="5">
        <v>0.29046</v>
      </c>
      <c r="E1292" s="6" t="str">
        <f t="shared" si="80"/>
        <v/>
      </c>
      <c r="F1292" s="5">
        <v>930.79684999999995</v>
      </c>
      <c r="G1292" s="5">
        <v>783.80817999999999</v>
      </c>
      <c r="H1292" s="6">
        <f t="shared" si="81"/>
        <v>-0.15791702561090526</v>
      </c>
      <c r="I1292" s="5">
        <v>939.67237999999998</v>
      </c>
      <c r="J1292" s="6">
        <f t="shared" si="82"/>
        <v>-0.16587078998746352</v>
      </c>
      <c r="K1292" s="5">
        <v>7887.8326999999999</v>
      </c>
      <c r="L1292" s="5">
        <v>5688.6756999999998</v>
      </c>
      <c r="M1292" s="6">
        <f t="shared" si="83"/>
        <v>-0.27880370738593385</v>
      </c>
    </row>
    <row r="1293" spans="1:13" x14ac:dyDescent="0.2">
      <c r="A1293" s="1" t="s">
        <v>23</v>
      </c>
      <c r="B1293" s="1" t="s">
        <v>92</v>
      </c>
      <c r="C1293" s="5">
        <v>47.143540000000002</v>
      </c>
      <c r="D1293" s="5">
        <v>176.51333</v>
      </c>
      <c r="E1293" s="6">
        <f t="shared" si="80"/>
        <v>2.7441679178101599</v>
      </c>
      <c r="F1293" s="5">
        <v>4119.1903400000001</v>
      </c>
      <c r="G1293" s="5">
        <v>2632.60178</v>
      </c>
      <c r="H1293" s="6">
        <f t="shared" si="81"/>
        <v>-0.36089338857791164</v>
      </c>
      <c r="I1293" s="5">
        <v>2120.9558400000001</v>
      </c>
      <c r="J1293" s="6">
        <f t="shared" si="82"/>
        <v>0.24123366000868729</v>
      </c>
      <c r="K1293" s="5">
        <v>20990.1607</v>
      </c>
      <c r="L1293" s="5">
        <v>13724.38711</v>
      </c>
      <c r="M1293" s="6">
        <f t="shared" si="83"/>
        <v>-0.3461514036907779</v>
      </c>
    </row>
    <row r="1294" spans="1:13" x14ac:dyDescent="0.2">
      <c r="A1294" s="1" t="s">
        <v>24</v>
      </c>
      <c r="B1294" s="1" t="s">
        <v>92</v>
      </c>
      <c r="C1294" s="5">
        <v>215.14027999999999</v>
      </c>
      <c r="D1294" s="5">
        <v>262.81596999999999</v>
      </c>
      <c r="E1294" s="6">
        <f t="shared" si="80"/>
        <v>0.22160280724743875</v>
      </c>
      <c r="F1294" s="5">
        <v>6726.8691799999997</v>
      </c>
      <c r="G1294" s="5">
        <v>6456.6258099999995</v>
      </c>
      <c r="H1294" s="6">
        <f t="shared" si="81"/>
        <v>-4.017372164802524E-2</v>
      </c>
      <c r="I1294" s="5">
        <v>7478.1091800000004</v>
      </c>
      <c r="J1294" s="6">
        <f t="shared" si="82"/>
        <v>-0.13659647718596168</v>
      </c>
      <c r="K1294" s="5">
        <v>29670.917850000002</v>
      </c>
      <c r="L1294" s="5">
        <v>39288.551529999997</v>
      </c>
      <c r="M1294" s="6">
        <f t="shared" si="83"/>
        <v>0.32414345011575008</v>
      </c>
    </row>
    <row r="1295" spans="1:13" x14ac:dyDescent="0.2">
      <c r="A1295" s="1" t="s">
        <v>25</v>
      </c>
      <c r="B1295" s="1" t="s">
        <v>92</v>
      </c>
      <c r="C1295" s="5">
        <v>133.55985999999999</v>
      </c>
      <c r="D1295" s="5">
        <v>135.79999000000001</v>
      </c>
      <c r="E1295" s="6">
        <f t="shared" si="80"/>
        <v>1.6772479396130135E-2</v>
      </c>
      <c r="F1295" s="5">
        <v>1898.4130500000001</v>
      </c>
      <c r="G1295" s="5">
        <v>2193.9014999999999</v>
      </c>
      <c r="H1295" s="6">
        <f t="shared" si="81"/>
        <v>0.1556502416584209</v>
      </c>
      <c r="I1295" s="5">
        <v>1537.00468</v>
      </c>
      <c r="J1295" s="6">
        <f t="shared" si="82"/>
        <v>0.4273876511553627</v>
      </c>
      <c r="K1295" s="5">
        <v>10079.43404</v>
      </c>
      <c r="L1295" s="5">
        <v>10184.717360000001</v>
      </c>
      <c r="M1295" s="6">
        <f t="shared" si="83"/>
        <v>1.0445360283343863E-2</v>
      </c>
    </row>
    <row r="1296" spans="1:13" x14ac:dyDescent="0.2">
      <c r="A1296" s="1" t="s">
        <v>26</v>
      </c>
      <c r="B1296" s="1" t="s">
        <v>92</v>
      </c>
      <c r="C1296" s="5">
        <v>70.479050000000001</v>
      </c>
      <c r="D1296" s="5">
        <v>62.728119999999997</v>
      </c>
      <c r="E1296" s="6">
        <f t="shared" si="80"/>
        <v>-0.10997495000287327</v>
      </c>
      <c r="F1296" s="5">
        <v>3155.6781700000001</v>
      </c>
      <c r="G1296" s="5">
        <v>3808.6545999999998</v>
      </c>
      <c r="H1296" s="6">
        <f t="shared" si="81"/>
        <v>0.20692111008265446</v>
      </c>
      <c r="I1296" s="5">
        <v>3685.0677799999999</v>
      </c>
      <c r="J1296" s="6">
        <f t="shared" si="82"/>
        <v>3.3537190461120803E-2</v>
      </c>
      <c r="K1296" s="5">
        <v>20655.747899999998</v>
      </c>
      <c r="L1296" s="5">
        <v>20170.30516</v>
      </c>
      <c r="M1296" s="6">
        <f t="shared" si="83"/>
        <v>-2.3501581368544855E-2</v>
      </c>
    </row>
    <row r="1297" spans="1:13" x14ac:dyDescent="0.2">
      <c r="A1297" s="1" t="s">
        <v>27</v>
      </c>
      <c r="B1297" s="1" t="s">
        <v>92</v>
      </c>
      <c r="C1297" s="5">
        <v>0</v>
      </c>
      <c r="D1297" s="5">
        <v>0</v>
      </c>
      <c r="E1297" s="6" t="str">
        <f t="shared" si="80"/>
        <v/>
      </c>
      <c r="F1297" s="5">
        <v>10.892440000000001</v>
      </c>
      <c r="G1297" s="5">
        <v>6.8895200000000001</v>
      </c>
      <c r="H1297" s="6">
        <f t="shared" si="81"/>
        <v>-0.36749525358872759</v>
      </c>
      <c r="I1297" s="5">
        <v>3.1681300000000001</v>
      </c>
      <c r="J1297" s="6">
        <f t="shared" si="82"/>
        <v>1.1746329853888571</v>
      </c>
      <c r="K1297" s="5">
        <v>26.32499</v>
      </c>
      <c r="L1297" s="5">
        <v>62.282170000000001</v>
      </c>
      <c r="M1297" s="6">
        <f t="shared" si="83"/>
        <v>1.3658952956867219</v>
      </c>
    </row>
    <row r="1298" spans="1:13" x14ac:dyDescent="0.2">
      <c r="A1298" s="1" t="s">
        <v>28</v>
      </c>
      <c r="B1298" s="1" t="s">
        <v>92</v>
      </c>
      <c r="C1298" s="5">
        <v>135.23510999999999</v>
      </c>
      <c r="D1298" s="5">
        <v>116.88946</v>
      </c>
      <c r="E1298" s="6">
        <f t="shared" si="80"/>
        <v>-0.13565744872023244</v>
      </c>
      <c r="F1298" s="5">
        <v>1936.28568</v>
      </c>
      <c r="G1298" s="5">
        <v>2646.8054400000001</v>
      </c>
      <c r="H1298" s="6">
        <f t="shared" si="81"/>
        <v>0.36694986041522548</v>
      </c>
      <c r="I1298" s="5">
        <v>3637.1751599999998</v>
      </c>
      <c r="J1298" s="6">
        <f t="shared" si="82"/>
        <v>-0.27229090611077411</v>
      </c>
      <c r="K1298" s="5">
        <v>11635.249470000001</v>
      </c>
      <c r="L1298" s="5">
        <v>12920.74308</v>
      </c>
      <c r="M1298" s="6">
        <f t="shared" si="83"/>
        <v>0.11048268567979402</v>
      </c>
    </row>
    <row r="1299" spans="1:13" x14ac:dyDescent="0.2">
      <c r="A1299" s="1" t="s">
        <v>29</v>
      </c>
      <c r="B1299" s="1" t="s">
        <v>92</v>
      </c>
      <c r="C1299" s="5">
        <v>70.505380000000002</v>
      </c>
      <c r="D1299" s="5">
        <v>125.51217</v>
      </c>
      <c r="E1299" s="6">
        <f t="shared" si="80"/>
        <v>0.78017861899333063</v>
      </c>
      <c r="F1299" s="5">
        <v>2966.8344400000001</v>
      </c>
      <c r="G1299" s="5">
        <v>2600.4293400000001</v>
      </c>
      <c r="H1299" s="6">
        <f t="shared" si="81"/>
        <v>-0.1235003527867905</v>
      </c>
      <c r="I1299" s="5">
        <v>5086.44445</v>
      </c>
      <c r="J1299" s="6">
        <f t="shared" si="82"/>
        <v>-0.48875302471847493</v>
      </c>
      <c r="K1299" s="5">
        <v>21102.989819999999</v>
      </c>
      <c r="L1299" s="5">
        <v>21555.588810000001</v>
      </c>
      <c r="M1299" s="6">
        <f t="shared" si="83"/>
        <v>2.1447150089181077E-2</v>
      </c>
    </row>
    <row r="1300" spans="1:13" x14ac:dyDescent="0.2">
      <c r="A1300" s="1" t="s">
        <v>30</v>
      </c>
      <c r="B1300" s="1" t="s">
        <v>92</v>
      </c>
      <c r="C1300" s="5">
        <v>14.112</v>
      </c>
      <c r="D1300" s="5">
        <v>0</v>
      </c>
      <c r="E1300" s="6">
        <f t="shared" si="80"/>
        <v>-1</v>
      </c>
      <c r="F1300" s="5">
        <v>106.51685999999999</v>
      </c>
      <c r="G1300" s="5">
        <v>127.9973</v>
      </c>
      <c r="H1300" s="6">
        <f t="shared" si="81"/>
        <v>0.20166234716269327</v>
      </c>
      <c r="I1300" s="5">
        <v>151.26919000000001</v>
      </c>
      <c r="J1300" s="6">
        <f t="shared" si="82"/>
        <v>-0.15384421639330526</v>
      </c>
      <c r="K1300" s="5">
        <v>1190.3973800000001</v>
      </c>
      <c r="L1300" s="5">
        <v>2172.8418200000001</v>
      </c>
      <c r="M1300" s="6">
        <f t="shared" si="83"/>
        <v>0.82530796564757214</v>
      </c>
    </row>
    <row r="1301" spans="1:13" x14ac:dyDescent="0.2">
      <c r="A1301" s="1" t="s">
        <v>31</v>
      </c>
      <c r="B1301" s="1" t="s">
        <v>92</v>
      </c>
      <c r="C1301" s="5">
        <v>11.506119999999999</v>
      </c>
      <c r="D1301" s="5">
        <v>196.28849</v>
      </c>
      <c r="E1301" s="6">
        <f t="shared" si="80"/>
        <v>16.059485734548225</v>
      </c>
      <c r="F1301" s="5">
        <v>693.71267999999998</v>
      </c>
      <c r="G1301" s="5">
        <v>1964.42779</v>
      </c>
      <c r="H1301" s="6">
        <f t="shared" si="81"/>
        <v>1.8317599586041875</v>
      </c>
      <c r="I1301" s="5">
        <v>1271.4748500000001</v>
      </c>
      <c r="J1301" s="6">
        <f t="shared" si="82"/>
        <v>0.54499932892892056</v>
      </c>
      <c r="K1301" s="5">
        <v>4883.1284100000003</v>
      </c>
      <c r="L1301" s="5">
        <v>6858.5694700000004</v>
      </c>
      <c r="M1301" s="6">
        <f t="shared" si="83"/>
        <v>0.40454415574133962</v>
      </c>
    </row>
    <row r="1302" spans="1:13" x14ac:dyDescent="0.2">
      <c r="A1302" s="1" t="s">
        <v>36</v>
      </c>
      <c r="B1302" s="1" t="s">
        <v>92</v>
      </c>
      <c r="C1302" s="5">
        <v>0</v>
      </c>
      <c r="D1302" s="5">
        <v>0</v>
      </c>
      <c r="E1302" s="6" t="str">
        <f t="shared" si="80"/>
        <v/>
      </c>
      <c r="F1302" s="5">
        <v>1325.78053</v>
      </c>
      <c r="G1302" s="5">
        <v>1012.85</v>
      </c>
      <c r="H1302" s="6">
        <f t="shared" si="81"/>
        <v>-0.23603494162039018</v>
      </c>
      <c r="I1302" s="5">
        <v>567.80557999999996</v>
      </c>
      <c r="J1302" s="6">
        <f t="shared" si="82"/>
        <v>0.78379719339848708</v>
      </c>
      <c r="K1302" s="5">
        <v>13741.016530000001</v>
      </c>
      <c r="L1302" s="5">
        <v>3641.4463300000002</v>
      </c>
      <c r="M1302" s="6">
        <f t="shared" si="83"/>
        <v>-0.73499440001037541</v>
      </c>
    </row>
    <row r="1303" spans="1:13" x14ac:dyDescent="0.2">
      <c r="A1303" s="1" t="s">
        <v>32</v>
      </c>
      <c r="B1303" s="1" t="s">
        <v>92</v>
      </c>
      <c r="C1303" s="5">
        <v>780.73054000000002</v>
      </c>
      <c r="D1303" s="5">
        <v>1445.4819199999999</v>
      </c>
      <c r="E1303" s="6">
        <f t="shared" si="80"/>
        <v>0.85144790160251693</v>
      </c>
      <c r="F1303" s="5">
        <v>21926.599989999999</v>
      </c>
      <c r="G1303" s="5">
        <v>31263.911080000002</v>
      </c>
      <c r="H1303" s="6">
        <f t="shared" si="81"/>
        <v>0.4258440020002392</v>
      </c>
      <c r="I1303" s="5">
        <v>28542.629860000001</v>
      </c>
      <c r="J1303" s="6">
        <f t="shared" si="82"/>
        <v>9.5340942069729762E-2</v>
      </c>
      <c r="K1303" s="5">
        <v>204999.30948</v>
      </c>
      <c r="L1303" s="5">
        <v>196727.5343</v>
      </c>
      <c r="M1303" s="6">
        <f t="shared" si="83"/>
        <v>-4.0350258744686118E-2</v>
      </c>
    </row>
    <row r="1304" spans="1:13" x14ac:dyDescent="0.2">
      <c r="A1304" s="1" t="s">
        <v>33</v>
      </c>
      <c r="B1304" s="1" t="s">
        <v>92</v>
      </c>
      <c r="C1304" s="5">
        <v>1.58656</v>
      </c>
      <c r="D1304" s="5">
        <v>46.174660000000003</v>
      </c>
      <c r="E1304" s="6">
        <f t="shared" si="80"/>
        <v>28.103633017345707</v>
      </c>
      <c r="F1304" s="5">
        <v>457.74849999999998</v>
      </c>
      <c r="G1304" s="5">
        <v>244.56873999999999</v>
      </c>
      <c r="H1304" s="6">
        <f t="shared" si="81"/>
        <v>-0.46571372707938963</v>
      </c>
      <c r="I1304" s="5">
        <v>407.09989000000002</v>
      </c>
      <c r="J1304" s="6">
        <f t="shared" si="82"/>
        <v>-0.39924144907039893</v>
      </c>
      <c r="K1304" s="5">
        <v>1928.3479400000001</v>
      </c>
      <c r="L1304" s="5">
        <v>994.56005000000005</v>
      </c>
      <c r="M1304" s="6">
        <f t="shared" si="83"/>
        <v>-0.48424242878077284</v>
      </c>
    </row>
    <row r="1305" spans="1:13" x14ac:dyDescent="0.2">
      <c r="A1305" s="2" t="s">
        <v>34</v>
      </c>
      <c r="B1305" s="2" t="s">
        <v>92</v>
      </c>
      <c r="C1305" s="7">
        <v>4674.6553800000002</v>
      </c>
      <c r="D1305" s="7">
        <v>11854.18937</v>
      </c>
      <c r="E1305" s="8">
        <f t="shared" si="80"/>
        <v>1.5358424111255018</v>
      </c>
      <c r="F1305" s="7">
        <v>108347.83229000001</v>
      </c>
      <c r="G1305" s="7">
        <v>126157.42015000001</v>
      </c>
      <c r="H1305" s="8">
        <f t="shared" si="81"/>
        <v>0.16437419635984485</v>
      </c>
      <c r="I1305" s="7">
        <v>115553.31621</v>
      </c>
      <c r="J1305" s="8">
        <f t="shared" si="82"/>
        <v>9.1768062465024336E-2</v>
      </c>
      <c r="K1305" s="7">
        <v>712760.67510999995</v>
      </c>
      <c r="L1305" s="7">
        <v>687989.45811999997</v>
      </c>
      <c r="M1305" s="8">
        <f t="shared" si="83"/>
        <v>-3.47539052798852E-2</v>
      </c>
    </row>
    <row r="1306" spans="1:13" x14ac:dyDescent="0.2">
      <c r="A1306" s="1" t="s">
        <v>8</v>
      </c>
      <c r="B1306" s="1" t="s">
        <v>93</v>
      </c>
      <c r="C1306" s="5">
        <v>0</v>
      </c>
      <c r="D1306" s="5">
        <v>0</v>
      </c>
      <c r="E1306" s="6" t="str">
        <f t="shared" ref="E1306:E1368" si="84">IF(C1306=0,"",(D1306/C1306-1))</f>
        <v/>
      </c>
      <c r="F1306" s="5">
        <v>293.85548</v>
      </c>
      <c r="G1306" s="5">
        <v>6.25244</v>
      </c>
      <c r="H1306" s="6">
        <f t="shared" ref="H1306:H1368" si="85">IF(F1306=0,"",(G1306/F1306-1))</f>
        <v>-0.97872273812964117</v>
      </c>
      <c r="I1306" s="5">
        <v>32.928139999999999</v>
      </c>
      <c r="J1306" s="6">
        <f t="shared" ref="J1306:J1368" si="86">IF(I1306=0,"",(G1306/I1306-1))</f>
        <v>-0.81011864016613144</v>
      </c>
      <c r="K1306" s="5">
        <v>4723.3056800000004</v>
      </c>
      <c r="L1306" s="5">
        <v>804.27088000000003</v>
      </c>
      <c r="M1306" s="6">
        <f t="shared" ref="M1306:M1368" si="87">IF(K1306=0,"",(L1306/K1306-1))</f>
        <v>-0.82972288170855801</v>
      </c>
    </row>
    <row r="1307" spans="1:13" x14ac:dyDescent="0.2">
      <c r="A1307" s="1" t="s">
        <v>10</v>
      </c>
      <c r="B1307" s="1" t="s">
        <v>93</v>
      </c>
      <c r="C1307" s="5">
        <v>0</v>
      </c>
      <c r="D1307" s="5">
        <v>0</v>
      </c>
      <c r="E1307" s="6" t="str">
        <f t="shared" si="84"/>
        <v/>
      </c>
      <c r="F1307" s="5">
        <v>21.264089999999999</v>
      </c>
      <c r="G1307" s="5">
        <v>13.57677</v>
      </c>
      <c r="H1307" s="6">
        <f t="shared" si="85"/>
        <v>-0.36151652856999761</v>
      </c>
      <c r="I1307" s="5">
        <v>39.868340000000003</v>
      </c>
      <c r="J1307" s="6">
        <f t="shared" si="86"/>
        <v>-0.65945986213622143</v>
      </c>
      <c r="K1307" s="5">
        <v>147.70310000000001</v>
      </c>
      <c r="L1307" s="5">
        <v>203.89616000000001</v>
      </c>
      <c r="M1307" s="6">
        <f t="shared" si="87"/>
        <v>0.38044604344797106</v>
      </c>
    </row>
    <row r="1308" spans="1:13" x14ac:dyDescent="0.2">
      <c r="A1308" s="1" t="s">
        <v>11</v>
      </c>
      <c r="B1308" s="1" t="s">
        <v>93</v>
      </c>
      <c r="C1308" s="5">
        <v>0</v>
      </c>
      <c r="D1308" s="5">
        <v>0</v>
      </c>
      <c r="E1308" s="6" t="str">
        <f t="shared" si="84"/>
        <v/>
      </c>
      <c r="F1308" s="5">
        <v>30.294530000000002</v>
      </c>
      <c r="G1308" s="5">
        <v>18.890039999999999</v>
      </c>
      <c r="H1308" s="6">
        <f t="shared" si="85"/>
        <v>-0.37645376904675543</v>
      </c>
      <c r="I1308" s="5">
        <v>13.88715</v>
      </c>
      <c r="J1308" s="6">
        <f t="shared" si="86"/>
        <v>0.36025318369859893</v>
      </c>
      <c r="K1308" s="5">
        <v>317.65753000000001</v>
      </c>
      <c r="L1308" s="5">
        <v>183.42639</v>
      </c>
      <c r="M1308" s="6">
        <f t="shared" si="87"/>
        <v>-0.42256558501855757</v>
      </c>
    </row>
    <row r="1309" spans="1:13" x14ac:dyDescent="0.2">
      <c r="A1309" s="1" t="s">
        <v>12</v>
      </c>
      <c r="B1309" s="1" t="s">
        <v>93</v>
      </c>
      <c r="C1309" s="5">
        <v>0</v>
      </c>
      <c r="D1309" s="5">
        <v>0</v>
      </c>
      <c r="E1309" s="6" t="str">
        <f t="shared" si="84"/>
        <v/>
      </c>
      <c r="F1309" s="5">
        <v>0</v>
      </c>
      <c r="G1309" s="5">
        <v>7.0146600000000001</v>
      </c>
      <c r="H1309" s="6" t="str">
        <f t="shared" si="85"/>
        <v/>
      </c>
      <c r="I1309" s="5">
        <v>68.604569999999995</v>
      </c>
      <c r="J1309" s="6">
        <f t="shared" si="86"/>
        <v>-0.89775229259508516</v>
      </c>
      <c r="K1309" s="5">
        <v>49.546610000000001</v>
      </c>
      <c r="L1309" s="5">
        <v>130.84079</v>
      </c>
      <c r="M1309" s="6">
        <f t="shared" si="87"/>
        <v>1.64076169893359</v>
      </c>
    </row>
    <row r="1310" spans="1:13" x14ac:dyDescent="0.2">
      <c r="A1310" s="1" t="s">
        <v>13</v>
      </c>
      <c r="B1310" s="1" t="s">
        <v>93</v>
      </c>
      <c r="C1310" s="5">
        <v>0</v>
      </c>
      <c r="D1310" s="5">
        <v>0</v>
      </c>
      <c r="E1310" s="6" t="str">
        <f t="shared" si="84"/>
        <v/>
      </c>
      <c r="F1310" s="5">
        <v>90.661100000000005</v>
      </c>
      <c r="G1310" s="5">
        <v>33.858910000000002</v>
      </c>
      <c r="H1310" s="6">
        <f t="shared" si="85"/>
        <v>-0.62653320994340467</v>
      </c>
      <c r="I1310" s="5">
        <v>63.602209999999999</v>
      </c>
      <c r="J1310" s="6">
        <f t="shared" si="86"/>
        <v>-0.46764569973276082</v>
      </c>
      <c r="K1310" s="5">
        <v>193.62550999999999</v>
      </c>
      <c r="L1310" s="5">
        <v>153.41889</v>
      </c>
      <c r="M1310" s="6">
        <f t="shared" si="87"/>
        <v>-0.20765146080183339</v>
      </c>
    </row>
    <row r="1311" spans="1:13" x14ac:dyDescent="0.2">
      <c r="A1311" s="1" t="s">
        <v>14</v>
      </c>
      <c r="B1311" s="1" t="s">
        <v>93</v>
      </c>
      <c r="C1311" s="5">
        <v>0</v>
      </c>
      <c r="D1311" s="5">
        <v>0</v>
      </c>
      <c r="E1311" s="6" t="str">
        <f t="shared" si="84"/>
        <v/>
      </c>
      <c r="F1311" s="5">
        <v>50.240949999999998</v>
      </c>
      <c r="G1311" s="5">
        <v>19.783850000000001</v>
      </c>
      <c r="H1311" s="6">
        <f t="shared" si="85"/>
        <v>-0.60622062281863698</v>
      </c>
      <c r="I1311" s="5">
        <v>14.50855</v>
      </c>
      <c r="J1311" s="6">
        <f t="shared" si="86"/>
        <v>0.3635993948395948</v>
      </c>
      <c r="K1311" s="5">
        <v>180.99816999999999</v>
      </c>
      <c r="L1311" s="5">
        <v>213.55027000000001</v>
      </c>
      <c r="M1311" s="6">
        <f t="shared" si="87"/>
        <v>0.17984767470300955</v>
      </c>
    </row>
    <row r="1312" spans="1:13" x14ac:dyDescent="0.2">
      <c r="A1312" s="1" t="s">
        <v>16</v>
      </c>
      <c r="B1312" s="1" t="s">
        <v>93</v>
      </c>
      <c r="C1312" s="5">
        <v>0</v>
      </c>
      <c r="D1312" s="5">
        <v>0</v>
      </c>
      <c r="E1312" s="6" t="str">
        <f t="shared" si="84"/>
        <v/>
      </c>
      <c r="F1312" s="5">
        <v>3646.69895</v>
      </c>
      <c r="G1312" s="5">
        <v>567.29736000000003</v>
      </c>
      <c r="H1312" s="6">
        <f t="shared" si="85"/>
        <v>-0.84443537353145093</v>
      </c>
      <c r="I1312" s="5">
        <v>1440.10871</v>
      </c>
      <c r="J1312" s="6">
        <f t="shared" si="86"/>
        <v>-0.60607323873487307</v>
      </c>
      <c r="K1312" s="5">
        <v>8390.5954399999991</v>
      </c>
      <c r="L1312" s="5">
        <v>3607.4535700000001</v>
      </c>
      <c r="M1312" s="6">
        <f t="shared" si="87"/>
        <v>-0.57005988480836578</v>
      </c>
    </row>
    <row r="1313" spans="1:13" x14ac:dyDescent="0.2">
      <c r="A1313" s="1" t="s">
        <v>17</v>
      </c>
      <c r="B1313" s="1" t="s">
        <v>93</v>
      </c>
      <c r="C1313" s="5">
        <v>0.24440999999999999</v>
      </c>
      <c r="D1313" s="5">
        <v>0</v>
      </c>
      <c r="E1313" s="6">
        <f t="shared" si="84"/>
        <v>-1</v>
      </c>
      <c r="F1313" s="5">
        <v>0.24440999999999999</v>
      </c>
      <c r="G1313" s="5">
        <v>0</v>
      </c>
      <c r="H1313" s="6">
        <f t="shared" si="85"/>
        <v>-1</v>
      </c>
      <c r="I1313" s="5">
        <v>1.9877400000000001</v>
      </c>
      <c r="J1313" s="6">
        <f t="shared" si="86"/>
        <v>-1</v>
      </c>
      <c r="K1313" s="5">
        <v>6.2174899999999997</v>
      </c>
      <c r="L1313" s="5">
        <v>2.2585500000000001</v>
      </c>
      <c r="M1313" s="6">
        <f t="shared" si="87"/>
        <v>-0.63674247968231557</v>
      </c>
    </row>
    <row r="1314" spans="1:13" x14ac:dyDescent="0.2">
      <c r="A1314" s="1" t="s">
        <v>18</v>
      </c>
      <c r="B1314" s="1" t="s">
        <v>93</v>
      </c>
      <c r="C1314" s="5">
        <v>0</v>
      </c>
      <c r="D1314" s="5">
        <v>3.4728400000000001</v>
      </c>
      <c r="E1314" s="6" t="str">
        <f t="shared" si="84"/>
        <v/>
      </c>
      <c r="F1314" s="5">
        <v>227.36580000000001</v>
      </c>
      <c r="G1314" s="5">
        <v>257.58528000000001</v>
      </c>
      <c r="H1314" s="6">
        <f t="shared" si="85"/>
        <v>0.1329112821717251</v>
      </c>
      <c r="I1314" s="5">
        <v>346.54201999999998</v>
      </c>
      <c r="J1314" s="6">
        <f t="shared" si="86"/>
        <v>-0.25669827860990702</v>
      </c>
      <c r="K1314" s="5">
        <v>1540.3710599999999</v>
      </c>
      <c r="L1314" s="5">
        <v>1656.06916</v>
      </c>
      <c r="M1314" s="6">
        <f t="shared" si="87"/>
        <v>7.5110538625673851E-2</v>
      </c>
    </row>
    <row r="1315" spans="1:13" x14ac:dyDescent="0.2">
      <c r="A1315" s="1" t="s">
        <v>19</v>
      </c>
      <c r="B1315" s="1" t="s">
        <v>93</v>
      </c>
      <c r="C1315" s="5">
        <v>0</v>
      </c>
      <c r="D1315" s="5">
        <v>30.408750000000001</v>
      </c>
      <c r="E1315" s="6" t="str">
        <f t="shared" si="84"/>
        <v/>
      </c>
      <c r="F1315" s="5">
        <v>255.42883</v>
      </c>
      <c r="G1315" s="5">
        <v>1331.9963299999999</v>
      </c>
      <c r="H1315" s="6">
        <f t="shared" si="85"/>
        <v>4.2147454537532036</v>
      </c>
      <c r="I1315" s="5">
        <v>1079.08196</v>
      </c>
      <c r="J1315" s="6">
        <f t="shared" si="86"/>
        <v>0.23437920322567529</v>
      </c>
      <c r="K1315" s="5">
        <v>1112.1768199999999</v>
      </c>
      <c r="L1315" s="5">
        <v>6620.5535300000001</v>
      </c>
      <c r="M1315" s="6">
        <f t="shared" si="87"/>
        <v>4.9527886312178317</v>
      </c>
    </row>
    <row r="1316" spans="1:13" x14ac:dyDescent="0.2">
      <c r="A1316" s="1" t="s">
        <v>20</v>
      </c>
      <c r="B1316" s="1" t="s">
        <v>93</v>
      </c>
      <c r="C1316" s="5">
        <v>0</v>
      </c>
      <c r="D1316" s="5">
        <v>0</v>
      </c>
      <c r="E1316" s="6" t="str">
        <f t="shared" si="84"/>
        <v/>
      </c>
      <c r="F1316" s="5">
        <v>18.548819999999999</v>
      </c>
      <c r="G1316" s="5">
        <v>34.928400000000003</v>
      </c>
      <c r="H1316" s="6">
        <f t="shared" si="85"/>
        <v>0.88305239902053101</v>
      </c>
      <c r="I1316" s="5">
        <v>33.611550000000001</v>
      </c>
      <c r="J1316" s="6">
        <f t="shared" si="86"/>
        <v>3.9178496677481522E-2</v>
      </c>
      <c r="K1316" s="5">
        <v>697.25810999999999</v>
      </c>
      <c r="L1316" s="5">
        <v>299.15722</v>
      </c>
      <c r="M1316" s="6">
        <f t="shared" si="87"/>
        <v>-0.57095196784444724</v>
      </c>
    </row>
    <row r="1317" spans="1:13" x14ac:dyDescent="0.2">
      <c r="A1317" s="1" t="s">
        <v>21</v>
      </c>
      <c r="B1317" s="1" t="s">
        <v>93</v>
      </c>
      <c r="C1317" s="5">
        <v>0</v>
      </c>
      <c r="D1317" s="5">
        <v>0</v>
      </c>
      <c r="E1317" s="6" t="str">
        <f t="shared" si="84"/>
        <v/>
      </c>
      <c r="F1317" s="5">
        <v>216.89613</v>
      </c>
      <c r="G1317" s="5">
        <v>25.689139999999998</v>
      </c>
      <c r="H1317" s="6">
        <f t="shared" si="85"/>
        <v>-0.88156017352637872</v>
      </c>
      <c r="I1317" s="5">
        <v>8.6104800000000008</v>
      </c>
      <c r="J1317" s="6">
        <f t="shared" si="86"/>
        <v>1.9834736274865041</v>
      </c>
      <c r="K1317" s="5">
        <v>476.84816999999998</v>
      </c>
      <c r="L1317" s="5">
        <v>321.82508000000001</v>
      </c>
      <c r="M1317" s="6">
        <f t="shared" si="87"/>
        <v>-0.32509947558360131</v>
      </c>
    </row>
    <row r="1318" spans="1:13" x14ac:dyDescent="0.2">
      <c r="A1318" s="1" t="s">
        <v>22</v>
      </c>
      <c r="B1318" s="1" t="s">
        <v>93</v>
      </c>
      <c r="C1318" s="5">
        <v>0</v>
      </c>
      <c r="D1318" s="5">
        <v>0</v>
      </c>
      <c r="E1318" s="6" t="str">
        <f t="shared" si="84"/>
        <v/>
      </c>
      <c r="F1318" s="5">
        <v>7.8076699999999999</v>
      </c>
      <c r="G1318" s="5">
        <v>0</v>
      </c>
      <c r="H1318" s="6">
        <f t="shared" si="85"/>
        <v>-1</v>
      </c>
      <c r="I1318" s="5">
        <v>0</v>
      </c>
      <c r="J1318" s="6" t="str">
        <f t="shared" si="86"/>
        <v/>
      </c>
      <c r="K1318" s="5">
        <v>50.019350000000003</v>
      </c>
      <c r="L1318" s="5">
        <v>21.77412</v>
      </c>
      <c r="M1318" s="6">
        <f t="shared" si="87"/>
        <v>-0.56468606649226749</v>
      </c>
    </row>
    <row r="1319" spans="1:13" x14ac:dyDescent="0.2">
      <c r="A1319" s="1" t="s">
        <v>23</v>
      </c>
      <c r="B1319" s="1" t="s">
        <v>93</v>
      </c>
      <c r="C1319" s="5">
        <v>206.11766</v>
      </c>
      <c r="D1319" s="5">
        <v>299.14510999999999</v>
      </c>
      <c r="E1319" s="6">
        <f t="shared" si="84"/>
        <v>0.4513317781698083</v>
      </c>
      <c r="F1319" s="5">
        <v>4179.1768899999997</v>
      </c>
      <c r="G1319" s="5">
        <v>4186.9965300000003</v>
      </c>
      <c r="H1319" s="6">
        <f t="shared" si="85"/>
        <v>1.8710957219139068E-3</v>
      </c>
      <c r="I1319" s="5">
        <v>3064.1748200000002</v>
      </c>
      <c r="J1319" s="6">
        <f t="shared" si="86"/>
        <v>0.36643526429082796</v>
      </c>
      <c r="K1319" s="5">
        <v>16818.353899999998</v>
      </c>
      <c r="L1319" s="5">
        <v>20687.904259999999</v>
      </c>
      <c r="M1319" s="6">
        <f t="shared" si="87"/>
        <v>0.23007901861311186</v>
      </c>
    </row>
    <row r="1320" spans="1:13" x14ac:dyDescent="0.2">
      <c r="A1320" s="1" t="s">
        <v>24</v>
      </c>
      <c r="B1320" s="1" t="s">
        <v>93</v>
      </c>
      <c r="C1320" s="5">
        <v>0</v>
      </c>
      <c r="D1320" s="5">
        <v>0</v>
      </c>
      <c r="E1320" s="6" t="str">
        <f t="shared" si="84"/>
        <v/>
      </c>
      <c r="F1320" s="5">
        <v>231.28038000000001</v>
      </c>
      <c r="G1320" s="5">
        <v>471.43324000000001</v>
      </c>
      <c r="H1320" s="6">
        <f t="shared" si="85"/>
        <v>1.0383624412931178</v>
      </c>
      <c r="I1320" s="5">
        <v>508.33219000000003</v>
      </c>
      <c r="J1320" s="6">
        <f t="shared" si="86"/>
        <v>-7.2588261624745853E-2</v>
      </c>
      <c r="K1320" s="5">
        <v>2808.1221999999998</v>
      </c>
      <c r="L1320" s="5">
        <v>1829.4377300000001</v>
      </c>
      <c r="M1320" s="6">
        <f t="shared" si="87"/>
        <v>-0.34851918837435203</v>
      </c>
    </row>
    <row r="1321" spans="1:13" x14ac:dyDescent="0.2">
      <c r="A1321" s="1" t="s">
        <v>25</v>
      </c>
      <c r="B1321" s="1" t="s">
        <v>93</v>
      </c>
      <c r="C1321" s="5">
        <v>0</v>
      </c>
      <c r="D1321" s="5">
        <v>66.032619999999994</v>
      </c>
      <c r="E1321" s="6" t="str">
        <f t="shared" si="84"/>
        <v/>
      </c>
      <c r="F1321" s="5">
        <v>5.2487599999999999</v>
      </c>
      <c r="G1321" s="5">
        <v>257.91660999999999</v>
      </c>
      <c r="H1321" s="6">
        <f t="shared" si="85"/>
        <v>48.138579397800626</v>
      </c>
      <c r="I1321" s="5">
        <v>248.32772</v>
      </c>
      <c r="J1321" s="6">
        <f t="shared" si="86"/>
        <v>3.8613852694334705E-2</v>
      </c>
      <c r="K1321" s="5">
        <v>672.72357</v>
      </c>
      <c r="L1321" s="5">
        <v>1339.6827800000001</v>
      </c>
      <c r="M1321" s="6">
        <f t="shared" si="87"/>
        <v>0.99143130959422177</v>
      </c>
    </row>
    <row r="1322" spans="1:13" x14ac:dyDescent="0.2">
      <c r="A1322" s="1" t="s">
        <v>26</v>
      </c>
      <c r="B1322" s="1" t="s">
        <v>93</v>
      </c>
      <c r="C1322" s="5">
        <v>1.35382</v>
      </c>
      <c r="D1322" s="5">
        <v>0</v>
      </c>
      <c r="E1322" s="6">
        <f t="shared" si="84"/>
        <v>-1</v>
      </c>
      <c r="F1322" s="5">
        <v>315.86187000000001</v>
      </c>
      <c r="G1322" s="5">
        <v>342.73079999999999</v>
      </c>
      <c r="H1322" s="6">
        <f t="shared" si="85"/>
        <v>8.5065443321791223E-2</v>
      </c>
      <c r="I1322" s="5">
        <v>554.05583000000001</v>
      </c>
      <c r="J1322" s="6">
        <f t="shared" si="86"/>
        <v>-0.38141468523126998</v>
      </c>
      <c r="K1322" s="5">
        <v>1790.36391</v>
      </c>
      <c r="L1322" s="5">
        <v>2347.6927000000001</v>
      </c>
      <c r="M1322" s="6">
        <f t="shared" si="87"/>
        <v>0.3112935794153715</v>
      </c>
    </row>
    <row r="1323" spans="1:13" x14ac:dyDescent="0.2">
      <c r="A1323" s="1" t="s">
        <v>27</v>
      </c>
      <c r="B1323" s="1" t="s">
        <v>93</v>
      </c>
      <c r="C1323" s="5">
        <v>0</v>
      </c>
      <c r="D1323" s="5">
        <v>0</v>
      </c>
      <c r="E1323" s="6" t="str">
        <f t="shared" si="84"/>
        <v/>
      </c>
      <c r="F1323" s="5">
        <v>26.244</v>
      </c>
      <c r="G1323" s="5">
        <v>142.54622000000001</v>
      </c>
      <c r="H1323" s="6">
        <f t="shared" si="85"/>
        <v>4.4315736930345988</v>
      </c>
      <c r="I1323" s="5">
        <v>592.54190000000006</v>
      </c>
      <c r="J1323" s="6">
        <f t="shared" si="86"/>
        <v>-0.75943267471886799</v>
      </c>
      <c r="K1323" s="5">
        <v>2166.3393000000001</v>
      </c>
      <c r="L1323" s="5">
        <v>1815.04791</v>
      </c>
      <c r="M1323" s="6">
        <f t="shared" si="87"/>
        <v>-0.16215898866811862</v>
      </c>
    </row>
    <row r="1324" spans="1:13" x14ac:dyDescent="0.2">
      <c r="A1324" s="1" t="s">
        <v>28</v>
      </c>
      <c r="B1324" s="1" t="s">
        <v>93</v>
      </c>
      <c r="C1324" s="5">
        <v>0</v>
      </c>
      <c r="D1324" s="5">
        <v>0</v>
      </c>
      <c r="E1324" s="6" t="str">
        <f t="shared" si="84"/>
        <v/>
      </c>
      <c r="F1324" s="5">
        <v>32.053190000000001</v>
      </c>
      <c r="G1324" s="5">
        <v>6.1050000000000004</v>
      </c>
      <c r="H1324" s="6">
        <f t="shared" si="85"/>
        <v>-0.80953533798040067</v>
      </c>
      <c r="I1324" s="5">
        <v>256.83253999999999</v>
      </c>
      <c r="J1324" s="6">
        <f t="shared" si="86"/>
        <v>-0.97622964753609487</v>
      </c>
      <c r="K1324" s="5">
        <v>510.91431999999998</v>
      </c>
      <c r="L1324" s="5">
        <v>1239.7753399999999</v>
      </c>
      <c r="M1324" s="6">
        <f t="shared" si="87"/>
        <v>1.4265817016050755</v>
      </c>
    </row>
    <row r="1325" spans="1:13" x14ac:dyDescent="0.2">
      <c r="A1325" s="1" t="s">
        <v>29</v>
      </c>
      <c r="B1325" s="1" t="s">
        <v>93</v>
      </c>
      <c r="C1325" s="5">
        <v>463.80311</v>
      </c>
      <c r="D1325" s="5">
        <v>1372.38138</v>
      </c>
      <c r="E1325" s="6">
        <f t="shared" si="84"/>
        <v>1.9589740784618717</v>
      </c>
      <c r="F1325" s="5">
        <v>20062.956020000001</v>
      </c>
      <c r="G1325" s="5">
        <v>26268.176159999999</v>
      </c>
      <c r="H1325" s="6">
        <f t="shared" si="85"/>
        <v>0.30928743171316575</v>
      </c>
      <c r="I1325" s="5">
        <v>24247.015070000001</v>
      </c>
      <c r="J1325" s="6">
        <f t="shared" si="86"/>
        <v>8.3357109490178383E-2</v>
      </c>
      <c r="K1325" s="5">
        <v>106560.09041999999</v>
      </c>
      <c r="L1325" s="5">
        <v>138455.49361</v>
      </c>
      <c r="M1325" s="6">
        <f t="shared" si="87"/>
        <v>0.2993184696473723</v>
      </c>
    </row>
    <row r="1326" spans="1:13" x14ac:dyDescent="0.2">
      <c r="A1326" s="1" t="s">
        <v>30</v>
      </c>
      <c r="B1326" s="1" t="s">
        <v>93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0</v>
      </c>
      <c r="J1326" s="6" t="str">
        <f t="shared" si="86"/>
        <v/>
      </c>
      <c r="K1326" s="5">
        <v>52.996139999999997</v>
      </c>
      <c r="L1326" s="5">
        <v>34.847459999999998</v>
      </c>
      <c r="M1326" s="6">
        <f t="shared" si="87"/>
        <v>-0.34245286543510522</v>
      </c>
    </row>
    <row r="1327" spans="1:13" x14ac:dyDescent="0.2">
      <c r="A1327" s="1" t="s">
        <v>31</v>
      </c>
      <c r="B1327" s="1" t="s">
        <v>93</v>
      </c>
      <c r="C1327" s="5">
        <v>0</v>
      </c>
      <c r="D1327" s="5">
        <v>1.1015299999999999</v>
      </c>
      <c r="E1327" s="6" t="str">
        <f t="shared" si="84"/>
        <v/>
      </c>
      <c r="F1327" s="5">
        <v>85.492289999999997</v>
      </c>
      <c r="G1327" s="5">
        <v>56.476680000000002</v>
      </c>
      <c r="H1327" s="6">
        <f t="shared" si="85"/>
        <v>-0.33939446469383372</v>
      </c>
      <c r="I1327" s="5">
        <v>129.75073</v>
      </c>
      <c r="J1327" s="6">
        <f t="shared" si="86"/>
        <v>-0.56472938533756234</v>
      </c>
      <c r="K1327" s="5">
        <v>274.87558999999999</v>
      </c>
      <c r="L1327" s="5">
        <v>468.03546</v>
      </c>
      <c r="M1327" s="6">
        <f t="shared" si="87"/>
        <v>0.70271743664106379</v>
      </c>
    </row>
    <row r="1328" spans="1:13" x14ac:dyDescent="0.2">
      <c r="A1328" s="1" t="s">
        <v>32</v>
      </c>
      <c r="B1328" s="1" t="s">
        <v>93</v>
      </c>
      <c r="C1328" s="5">
        <v>34.74</v>
      </c>
      <c r="D1328" s="5">
        <v>51.013930000000002</v>
      </c>
      <c r="E1328" s="6">
        <f t="shared" si="84"/>
        <v>0.46844933793897514</v>
      </c>
      <c r="F1328" s="5">
        <v>1546.25911</v>
      </c>
      <c r="G1328" s="5">
        <v>661.32118000000003</v>
      </c>
      <c r="H1328" s="6">
        <f t="shared" si="85"/>
        <v>-0.57230895150554684</v>
      </c>
      <c r="I1328" s="5">
        <v>1422.7324599999999</v>
      </c>
      <c r="J1328" s="6">
        <f t="shared" si="86"/>
        <v>-0.535175306255401</v>
      </c>
      <c r="K1328" s="5">
        <v>7932.9762899999996</v>
      </c>
      <c r="L1328" s="5">
        <v>12349.79313</v>
      </c>
      <c r="M1328" s="6">
        <f t="shared" si="87"/>
        <v>0.55676667602897889</v>
      </c>
    </row>
    <row r="1329" spans="1:13" x14ac:dyDescent="0.2">
      <c r="A1329" s="1" t="s">
        <v>33</v>
      </c>
      <c r="B1329" s="1" t="s">
        <v>93</v>
      </c>
      <c r="C1329" s="5">
        <v>0</v>
      </c>
      <c r="D1329" s="5">
        <v>0</v>
      </c>
      <c r="E1329" s="6" t="str">
        <f t="shared" si="84"/>
        <v/>
      </c>
      <c r="F1329" s="5">
        <v>7.4761699999999998</v>
      </c>
      <c r="G1329" s="5">
        <v>0</v>
      </c>
      <c r="H1329" s="6">
        <f t="shared" si="85"/>
        <v>-1</v>
      </c>
      <c r="I1329" s="5">
        <v>3.9337599999999999</v>
      </c>
      <c r="J1329" s="6">
        <f t="shared" si="86"/>
        <v>-1</v>
      </c>
      <c r="K1329" s="5">
        <v>234.61488</v>
      </c>
      <c r="L1329" s="5">
        <v>125.96548</v>
      </c>
      <c r="M1329" s="6">
        <f t="shared" si="87"/>
        <v>-0.46309679931639458</v>
      </c>
    </row>
    <row r="1330" spans="1:13" x14ac:dyDescent="0.2">
      <c r="A1330" s="2" t="s">
        <v>34</v>
      </c>
      <c r="B1330" s="2" t="s">
        <v>93</v>
      </c>
      <c r="C1330" s="7">
        <v>706.25900000000001</v>
      </c>
      <c r="D1330" s="7">
        <v>1823.5561600000001</v>
      </c>
      <c r="E1330" s="8">
        <f t="shared" si="84"/>
        <v>1.5819935179587095</v>
      </c>
      <c r="F1330" s="7">
        <v>31351.921180000001</v>
      </c>
      <c r="G1330" s="7">
        <v>34711.940170000002</v>
      </c>
      <c r="H1330" s="8">
        <f t="shared" si="85"/>
        <v>0.10717107161341755</v>
      </c>
      <c r="I1330" s="7">
        <v>34175.611219999999</v>
      </c>
      <c r="J1330" s="8">
        <f t="shared" si="86"/>
        <v>1.569332429923409E-2</v>
      </c>
      <c r="K1330" s="7">
        <v>157736.10501</v>
      </c>
      <c r="L1330" s="7">
        <v>194927.14749</v>
      </c>
      <c r="M1330" s="8">
        <f t="shared" si="87"/>
        <v>0.23578014987527562</v>
      </c>
    </row>
    <row r="1331" spans="1:13" x14ac:dyDescent="0.2">
      <c r="A1331" s="1" t="s">
        <v>8</v>
      </c>
      <c r="B1331" s="1" t="s">
        <v>94</v>
      </c>
      <c r="C1331" s="5">
        <v>0</v>
      </c>
      <c r="D1331" s="5">
        <v>0</v>
      </c>
      <c r="E1331" s="6" t="str">
        <f t="shared" si="84"/>
        <v/>
      </c>
      <c r="F1331" s="5">
        <v>0</v>
      </c>
      <c r="G1331" s="5">
        <v>0</v>
      </c>
      <c r="H1331" s="6" t="str">
        <f t="shared" si="85"/>
        <v/>
      </c>
      <c r="I1331" s="5">
        <v>0</v>
      </c>
      <c r="J1331" s="6" t="str">
        <f t="shared" si="86"/>
        <v/>
      </c>
      <c r="K1331" s="5">
        <v>0</v>
      </c>
      <c r="L1331" s="5">
        <v>1.95842</v>
      </c>
      <c r="M1331" s="6" t="str">
        <f t="shared" si="87"/>
        <v/>
      </c>
    </row>
    <row r="1332" spans="1:13" x14ac:dyDescent="0.2">
      <c r="A1332" s="1" t="s">
        <v>10</v>
      </c>
      <c r="B1332" s="1" t="s">
        <v>94</v>
      </c>
      <c r="C1332" s="5">
        <v>0</v>
      </c>
      <c r="D1332" s="5">
        <v>0</v>
      </c>
      <c r="E1332" s="6" t="str">
        <f t="shared" si="84"/>
        <v/>
      </c>
      <c r="F1332" s="5">
        <v>0</v>
      </c>
      <c r="G1332" s="5">
        <v>0</v>
      </c>
      <c r="H1332" s="6" t="str">
        <f t="shared" si="85"/>
        <v/>
      </c>
      <c r="I1332" s="5">
        <v>0</v>
      </c>
      <c r="J1332" s="6" t="str">
        <f t="shared" si="86"/>
        <v/>
      </c>
      <c r="K1332" s="5">
        <v>0</v>
      </c>
      <c r="L1332" s="5">
        <v>4.0182000000000002</v>
      </c>
      <c r="M1332" s="6" t="str">
        <f t="shared" si="87"/>
        <v/>
      </c>
    </row>
    <row r="1333" spans="1:13" x14ac:dyDescent="0.2">
      <c r="A1333" s="1" t="s">
        <v>14</v>
      </c>
      <c r="B1333" s="1" t="s">
        <v>94</v>
      </c>
      <c r="C1333" s="5">
        <v>0</v>
      </c>
      <c r="D1333" s="5">
        <v>0</v>
      </c>
      <c r="E1333" s="6" t="str">
        <f t="shared" si="84"/>
        <v/>
      </c>
      <c r="F1333" s="5">
        <v>0</v>
      </c>
      <c r="G1333" s="5">
        <v>69.432270000000003</v>
      </c>
      <c r="H1333" s="6" t="str">
        <f t="shared" si="85"/>
        <v/>
      </c>
      <c r="I1333" s="5">
        <v>0</v>
      </c>
      <c r="J1333" s="6" t="str">
        <f t="shared" si="86"/>
        <v/>
      </c>
      <c r="K1333" s="5">
        <v>0</v>
      </c>
      <c r="L1333" s="5">
        <v>69.432270000000003</v>
      </c>
      <c r="M1333" s="6" t="str">
        <f t="shared" si="87"/>
        <v/>
      </c>
    </row>
    <row r="1334" spans="1:13" x14ac:dyDescent="0.2">
      <c r="A1334" s="1" t="s">
        <v>23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0</v>
      </c>
      <c r="G1334" s="5">
        <v>6.4463999999999997</v>
      </c>
      <c r="H1334" s="6" t="str">
        <f t="shared" si="85"/>
        <v/>
      </c>
      <c r="I1334" s="5">
        <v>0</v>
      </c>
      <c r="J1334" s="6" t="str">
        <f t="shared" si="86"/>
        <v/>
      </c>
      <c r="K1334" s="5">
        <v>116.84802000000001</v>
      </c>
      <c r="L1334" s="5">
        <v>72.080879999999993</v>
      </c>
      <c r="M1334" s="6">
        <f t="shared" si="87"/>
        <v>-0.3831227948920316</v>
      </c>
    </row>
    <row r="1335" spans="1:13" x14ac:dyDescent="0.2">
      <c r="A1335" s="1" t="s">
        <v>24</v>
      </c>
      <c r="B1335" s="1" t="s">
        <v>94</v>
      </c>
      <c r="C1335" s="5">
        <v>0</v>
      </c>
      <c r="D1335" s="5">
        <v>0</v>
      </c>
      <c r="E1335" s="6" t="str">
        <f t="shared" si="84"/>
        <v/>
      </c>
      <c r="F1335" s="5">
        <v>0</v>
      </c>
      <c r="G1335" s="5">
        <v>0</v>
      </c>
      <c r="H1335" s="6" t="str">
        <f t="shared" si="85"/>
        <v/>
      </c>
      <c r="I1335" s="5">
        <v>1.8032699999999999</v>
      </c>
      <c r="J1335" s="6">
        <f t="shared" si="86"/>
        <v>-1</v>
      </c>
      <c r="K1335" s="5">
        <v>292.42847999999998</v>
      </c>
      <c r="L1335" s="5">
        <v>109.88791999999999</v>
      </c>
      <c r="M1335" s="6">
        <f t="shared" si="87"/>
        <v>-0.62422292110535882</v>
      </c>
    </row>
    <row r="1336" spans="1:13" x14ac:dyDescent="0.2">
      <c r="A1336" s="1" t="s">
        <v>26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0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97.5</v>
      </c>
      <c r="L1336" s="5">
        <v>0</v>
      </c>
      <c r="M1336" s="6">
        <f t="shared" si="87"/>
        <v>-1</v>
      </c>
    </row>
    <row r="1337" spans="1:13" x14ac:dyDescent="0.2">
      <c r="A1337" s="2" t="s">
        <v>34</v>
      </c>
      <c r="B1337" s="2" t="s">
        <v>94</v>
      </c>
      <c r="C1337" s="7">
        <v>0</v>
      </c>
      <c r="D1337" s="7">
        <v>0</v>
      </c>
      <c r="E1337" s="8" t="str">
        <f t="shared" si="84"/>
        <v/>
      </c>
      <c r="F1337" s="7">
        <v>0</v>
      </c>
      <c r="G1337" s="7">
        <v>75.87867</v>
      </c>
      <c r="H1337" s="8" t="str">
        <f t="shared" si="85"/>
        <v/>
      </c>
      <c r="I1337" s="7">
        <v>1.8032699999999999</v>
      </c>
      <c r="J1337" s="8">
        <f t="shared" si="86"/>
        <v>41.078374286712474</v>
      </c>
      <c r="K1337" s="7">
        <v>506.7765</v>
      </c>
      <c r="L1337" s="7">
        <v>257.37768999999997</v>
      </c>
      <c r="M1337" s="8">
        <f t="shared" si="87"/>
        <v>-0.49212781176712028</v>
      </c>
    </row>
    <row r="1338" spans="1:13" x14ac:dyDescent="0.2">
      <c r="A1338" s="1" t="s">
        <v>8</v>
      </c>
      <c r="B1338" s="1" t="s">
        <v>95</v>
      </c>
      <c r="C1338" s="5">
        <v>0</v>
      </c>
      <c r="D1338" s="5">
        <v>0</v>
      </c>
      <c r="E1338" s="6" t="str">
        <f t="shared" si="84"/>
        <v/>
      </c>
      <c r="F1338" s="5">
        <v>0.80600000000000005</v>
      </c>
      <c r="G1338" s="5">
        <v>0.2</v>
      </c>
      <c r="H1338" s="6">
        <f t="shared" si="85"/>
        <v>-0.75186104218362282</v>
      </c>
      <c r="I1338" s="5">
        <v>18.465890000000002</v>
      </c>
      <c r="J1338" s="6">
        <f t="shared" si="86"/>
        <v>-0.9891692195718701</v>
      </c>
      <c r="K1338" s="5">
        <v>42.920879999999997</v>
      </c>
      <c r="L1338" s="5">
        <v>18.675889999999999</v>
      </c>
      <c r="M1338" s="6">
        <f t="shared" si="87"/>
        <v>-0.56487634922676322</v>
      </c>
    </row>
    <row r="1339" spans="1:13" x14ac:dyDescent="0.2">
      <c r="A1339" s="1" t="s">
        <v>10</v>
      </c>
      <c r="B1339" s="1" t="s">
        <v>95</v>
      </c>
      <c r="C1339" s="5">
        <v>11.696669999999999</v>
      </c>
      <c r="D1339" s="5">
        <v>0</v>
      </c>
      <c r="E1339" s="6">
        <f t="shared" si="84"/>
        <v>-1</v>
      </c>
      <c r="F1339" s="5">
        <v>18.846540000000001</v>
      </c>
      <c r="G1339" s="5">
        <v>22.26061</v>
      </c>
      <c r="H1339" s="6">
        <f t="shared" si="85"/>
        <v>0.18115102294638685</v>
      </c>
      <c r="I1339" s="5">
        <v>16.940010000000001</v>
      </c>
      <c r="J1339" s="6">
        <f t="shared" si="86"/>
        <v>0.314084820493022</v>
      </c>
      <c r="K1339" s="5">
        <v>138.55948000000001</v>
      </c>
      <c r="L1339" s="5">
        <v>149.60407000000001</v>
      </c>
      <c r="M1339" s="6">
        <f t="shared" si="87"/>
        <v>7.9710099951298963E-2</v>
      </c>
    </row>
    <row r="1340" spans="1:13" x14ac:dyDescent="0.2">
      <c r="A1340" s="1" t="s">
        <v>11</v>
      </c>
      <c r="B1340" s="1" t="s">
        <v>95</v>
      </c>
      <c r="C1340" s="5">
        <v>0</v>
      </c>
      <c r="D1340" s="5">
        <v>0</v>
      </c>
      <c r="E1340" s="6" t="str">
        <f t="shared" si="84"/>
        <v/>
      </c>
      <c r="F1340" s="5">
        <v>17.47082</v>
      </c>
      <c r="G1340" s="5">
        <v>63.702820000000003</v>
      </c>
      <c r="H1340" s="6">
        <f t="shared" si="85"/>
        <v>2.6462409892609506</v>
      </c>
      <c r="I1340" s="5">
        <v>57.288690000000003</v>
      </c>
      <c r="J1340" s="6">
        <f t="shared" si="86"/>
        <v>0.11196154075088827</v>
      </c>
      <c r="K1340" s="5">
        <v>78.995090000000005</v>
      </c>
      <c r="L1340" s="5">
        <v>178.47579999999999</v>
      </c>
      <c r="M1340" s="6">
        <f t="shared" si="87"/>
        <v>1.2593277632825024</v>
      </c>
    </row>
    <row r="1341" spans="1:13" x14ac:dyDescent="0.2">
      <c r="A1341" s="1" t="s">
        <v>12</v>
      </c>
      <c r="B1341" s="1" t="s">
        <v>95</v>
      </c>
      <c r="C1341" s="5">
        <v>0</v>
      </c>
      <c r="D1341" s="5">
        <v>0</v>
      </c>
      <c r="E1341" s="6" t="str">
        <f t="shared" si="84"/>
        <v/>
      </c>
      <c r="F1341" s="5">
        <v>9.4113299999999995</v>
      </c>
      <c r="G1341" s="5">
        <v>0</v>
      </c>
      <c r="H1341" s="6">
        <f t="shared" si="85"/>
        <v>-1</v>
      </c>
      <c r="I1341" s="5">
        <v>2.5663</v>
      </c>
      <c r="J1341" s="6">
        <f t="shared" si="86"/>
        <v>-1</v>
      </c>
      <c r="K1341" s="5">
        <v>52.23695</v>
      </c>
      <c r="L1341" s="5">
        <v>36.288939999999997</v>
      </c>
      <c r="M1341" s="6">
        <f t="shared" si="87"/>
        <v>-0.30530132406275645</v>
      </c>
    </row>
    <row r="1342" spans="1:13" x14ac:dyDescent="0.2">
      <c r="A1342" s="1" t="s">
        <v>13</v>
      </c>
      <c r="B1342" s="1" t="s">
        <v>95</v>
      </c>
      <c r="C1342" s="5">
        <v>0</v>
      </c>
      <c r="D1342" s="5">
        <v>0</v>
      </c>
      <c r="E1342" s="6" t="str">
        <f t="shared" si="84"/>
        <v/>
      </c>
      <c r="F1342" s="5">
        <v>0</v>
      </c>
      <c r="G1342" s="5">
        <v>0</v>
      </c>
      <c r="H1342" s="6" t="str">
        <f t="shared" si="85"/>
        <v/>
      </c>
      <c r="I1342" s="5">
        <v>0</v>
      </c>
      <c r="J1342" s="6" t="str">
        <f t="shared" si="86"/>
        <v/>
      </c>
      <c r="K1342" s="5">
        <v>0</v>
      </c>
      <c r="L1342" s="5">
        <v>4.0129999999999999E-2</v>
      </c>
      <c r="M1342" s="6" t="str">
        <f t="shared" si="87"/>
        <v/>
      </c>
    </row>
    <row r="1343" spans="1:13" x14ac:dyDescent="0.2">
      <c r="A1343" s="1" t="s">
        <v>14</v>
      </c>
      <c r="B1343" s="1" t="s">
        <v>95</v>
      </c>
      <c r="C1343" s="5">
        <v>0</v>
      </c>
      <c r="D1343" s="5">
        <v>0</v>
      </c>
      <c r="E1343" s="6" t="str">
        <f t="shared" si="84"/>
        <v/>
      </c>
      <c r="F1343" s="5">
        <v>113.16804999999999</v>
      </c>
      <c r="G1343" s="5">
        <v>165.44547</v>
      </c>
      <c r="H1343" s="6">
        <f t="shared" si="85"/>
        <v>0.46194504544347992</v>
      </c>
      <c r="I1343" s="5">
        <v>162.89237</v>
      </c>
      <c r="J1343" s="6">
        <f t="shared" si="86"/>
        <v>1.567353952797168E-2</v>
      </c>
      <c r="K1343" s="5">
        <v>455.51098000000002</v>
      </c>
      <c r="L1343" s="5">
        <v>590.91147000000001</v>
      </c>
      <c r="M1343" s="6">
        <f t="shared" si="87"/>
        <v>0.29724967332291308</v>
      </c>
    </row>
    <row r="1344" spans="1:13" x14ac:dyDescent="0.2">
      <c r="A1344" s="1" t="s">
        <v>15</v>
      </c>
      <c r="B1344" s="1" t="s">
        <v>95</v>
      </c>
      <c r="C1344" s="5">
        <v>0</v>
      </c>
      <c r="D1344" s="5">
        <v>0</v>
      </c>
      <c r="E1344" s="6" t="str">
        <f t="shared" si="84"/>
        <v/>
      </c>
      <c r="F1344" s="5">
        <v>0</v>
      </c>
      <c r="G1344" s="5">
        <v>0</v>
      </c>
      <c r="H1344" s="6" t="str">
        <f t="shared" si="85"/>
        <v/>
      </c>
      <c r="I1344" s="5">
        <v>0.57842000000000005</v>
      </c>
      <c r="J1344" s="6">
        <f t="shared" si="86"/>
        <v>-1</v>
      </c>
      <c r="K1344" s="5">
        <v>87.343999999999994</v>
      </c>
      <c r="L1344" s="5">
        <v>0.57842000000000005</v>
      </c>
      <c r="M1344" s="6">
        <f t="shared" si="87"/>
        <v>-0.99337767906209928</v>
      </c>
    </row>
    <row r="1345" spans="1:13" x14ac:dyDescent="0.2">
      <c r="A1345" s="1" t="s">
        <v>16</v>
      </c>
      <c r="B1345" s="1" t="s">
        <v>95</v>
      </c>
      <c r="C1345" s="5">
        <v>0</v>
      </c>
      <c r="D1345" s="5">
        <v>0</v>
      </c>
      <c r="E1345" s="6" t="str">
        <f t="shared" si="84"/>
        <v/>
      </c>
      <c r="F1345" s="5">
        <v>0</v>
      </c>
      <c r="G1345" s="5">
        <v>0</v>
      </c>
      <c r="H1345" s="6" t="str">
        <f t="shared" si="85"/>
        <v/>
      </c>
      <c r="I1345" s="5">
        <v>0</v>
      </c>
      <c r="J1345" s="6" t="str">
        <f t="shared" si="86"/>
        <v/>
      </c>
      <c r="K1345" s="5">
        <v>0</v>
      </c>
      <c r="L1345" s="5">
        <v>0</v>
      </c>
      <c r="M1345" s="6" t="str">
        <f t="shared" si="87"/>
        <v/>
      </c>
    </row>
    <row r="1346" spans="1:13" x14ac:dyDescent="0.2">
      <c r="A1346" s="1" t="s">
        <v>17</v>
      </c>
      <c r="B1346" s="1" t="s">
        <v>95</v>
      </c>
      <c r="C1346" s="5">
        <v>195.31317999999999</v>
      </c>
      <c r="D1346" s="5">
        <v>0</v>
      </c>
      <c r="E1346" s="6">
        <f t="shared" si="84"/>
        <v>-1</v>
      </c>
      <c r="F1346" s="5">
        <v>243.02195</v>
      </c>
      <c r="G1346" s="5">
        <v>180.39114000000001</v>
      </c>
      <c r="H1346" s="6">
        <f t="shared" si="85"/>
        <v>-0.25771667950158406</v>
      </c>
      <c r="I1346" s="5">
        <v>23.638449999999999</v>
      </c>
      <c r="J1346" s="6">
        <f t="shared" si="86"/>
        <v>6.6312592407708637</v>
      </c>
      <c r="K1346" s="5">
        <v>1318.18788</v>
      </c>
      <c r="L1346" s="5">
        <v>654.04278999999997</v>
      </c>
      <c r="M1346" s="6">
        <f t="shared" si="87"/>
        <v>-0.50383188927514644</v>
      </c>
    </row>
    <row r="1347" spans="1:13" x14ac:dyDescent="0.2">
      <c r="A1347" s="1" t="s">
        <v>18</v>
      </c>
      <c r="B1347" s="1" t="s">
        <v>95</v>
      </c>
      <c r="C1347" s="5">
        <v>24.525020000000001</v>
      </c>
      <c r="D1347" s="5">
        <v>0</v>
      </c>
      <c r="E1347" s="6">
        <f t="shared" si="84"/>
        <v>-1</v>
      </c>
      <c r="F1347" s="5">
        <v>189.23765</v>
      </c>
      <c r="G1347" s="5">
        <v>203.21073999999999</v>
      </c>
      <c r="H1347" s="6">
        <f t="shared" si="85"/>
        <v>7.3838847607756719E-2</v>
      </c>
      <c r="I1347" s="5">
        <v>259.90314999999998</v>
      </c>
      <c r="J1347" s="6">
        <f t="shared" si="86"/>
        <v>-0.21812898381570212</v>
      </c>
      <c r="K1347" s="5">
        <v>1209.0911900000001</v>
      </c>
      <c r="L1347" s="5">
        <v>2059.3930099999998</v>
      </c>
      <c r="M1347" s="6">
        <f t="shared" si="87"/>
        <v>0.7032569809726259</v>
      </c>
    </row>
    <row r="1348" spans="1:13" x14ac:dyDescent="0.2">
      <c r="A1348" s="1" t="s">
        <v>19</v>
      </c>
      <c r="B1348" s="1" t="s">
        <v>95</v>
      </c>
      <c r="C1348" s="5">
        <v>0</v>
      </c>
      <c r="D1348" s="5">
        <v>42.3</v>
      </c>
      <c r="E1348" s="6" t="str">
        <f t="shared" si="84"/>
        <v/>
      </c>
      <c r="F1348" s="5">
        <v>21.275130000000001</v>
      </c>
      <c r="G1348" s="5">
        <v>781.01364000000001</v>
      </c>
      <c r="H1348" s="6">
        <f t="shared" si="85"/>
        <v>35.710170043614305</v>
      </c>
      <c r="I1348" s="5">
        <v>356.80779999999999</v>
      </c>
      <c r="J1348" s="6">
        <f t="shared" si="86"/>
        <v>1.1888917226585294</v>
      </c>
      <c r="K1348" s="5">
        <v>2247.1275700000001</v>
      </c>
      <c r="L1348" s="5">
        <v>3460.5573599999998</v>
      </c>
      <c r="M1348" s="6">
        <f t="shared" si="87"/>
        <v>0.53999150123906836</v>
      </c>
    </row>
    <row r="1349" spans="1:13" x14ac:dyDescent="0.2">
      <c r="A1349" s="1" t="s">
        <v>20</v>
      </c>
      <c r="B1349" s="1" t="s">
        <v>95</v>
      </c>
      <c r="C1349" s="5">
        <v>0</v>
      </c>
      <c r="D1349" s="5">
        <v>1.75525</v>
      </c>
      <c r="E1349" s="6" t="str">
        <f t="shared" si="84"/>
        <v/>
      </c>
      <c r="F1349" s="5">
        <v>326.55963000000003</v>
      </c>
      <c r="G1349" s="5">
        <v>195.53411</v>
      </c>
      <c r="H1349" s="6">
        <f t="shared" si="85"/>
        <v>-0.40122999894383771</v>
      </c>
      <c r="I1349" s="5">
        <v>107.51885</v>
      </c>
      <c r="J1349" s="6">
        <f t="shared" si="86"/>
        <v>0.81860306355583234</v>
      </c>
      <c r="K1349" s="5">
        <v>1746.51205</v>
      </c>
      <c r="L1349" s="5">
        <v>691.74674000000005</v>
      </c>
      <c r="M1349" s="6">
        <f t="shared" si="87"/>
        <v>-0.60392672927736168</v>
      </c>
    </row>
    <row r="1350" spans="1:13" x14ac:dyDescent="0.2">
      <c r="A1350" s="1" t="s">
        <v>21</v>
      </c>
      <c r="B1350" s="1" t="s">
        <v>95</v>
      </c>
      <c r="C1350" s="5">
        <v>0</v>
      </c>
      <c r="D1350" s="5">
        <v>2.2701899999999999</v>
      </c>
      <c r="E1350" s="6" t="str">
        <f t="shared" si="84"/>
        <v/>
      </c>
      <c r="F1350" s="5">
        <v>218.69882000000001</v>
      </c>
      <c r="G1350" s="5">
        <v>493.96206999999998</v>
      </c>
      <c r="H1350" s="6">
        <f t="shared" si="85"/>
        <v>1.258640764499781</v>
      </c>
      <c r="I1350" s="5">
        <v>349.06858999999997</v>
      </c>
      <c r="J1350" s="6">
        <f t="shared" si="86"/>
        <v>0.41508598639596883</v>
      </c>
      <c r="K1350" s="5">
        <v>1089.14411</v>
      </c>
      <c r="L1350" s="5">
        <v>2057.4124200000001</v>
      </c>
      <c r="M1350" s="6">
        <f t="shared" si="87"/>
        <v>0.88901762504137327</v>
      </c>
    </row>
    <row r="1351" spans="1:13" x14ac:dyDescent="0.2">
      <c r="A1351" s="1" t="s">
        <v>22</v>
      </c>
      <c r="B1351" s="1" t="s">
        <v>95</v>
      </c>
      <c r="C1351" s="5">
        <v>0</v>
      </c>
      <c r="D1351" s="5">
        <v>0</v>
      </c>
      <c r="E1351" s="6" t="str">
        <f t="shared" si="84"/>
        <v/>
      </c>
      <c r="F1351" s="5">
        <v>1.5858000000000001</v>
      </c>
      <c r="G1351" s="5">
        <v>8.4285700000000006</v>
      </c>
      <c r="H1351" s="6">
        <f t="shared" si="85"/>
        <v>4.3150271156514064</v>
      </c>
      <c r="I1351" s="5">
        <v>2.6948500000000002</v>
      </c>
      <c r="J1351" s="6">
        <f t="shared" si="86"/>
        <v>2.127658311223259</v>
      </c>
      <c r="K1351" s="5">
        <v>164.65359000000001</v>
      </c>
      <c r="L1351" s="5">
        <v>52.699640000000002</v>
      </c>
      <c r="M1351" s="6">
        <f t="shared" si="87"/>
        <v>-0.67993628319916977</v>
      </c>
    </row>
    <row r="1352" spans="1:13" x14ac:dyDescent="0.2">
      <c r="A1352" s="1" t="s">
        <v>23</v>
      </c>
      <c r="B1352" s="1" t="s">
        <v>95</v>
      </c>
      <c r="C1352" s="5">
        <v>177.11525</v>
      </c>
      <c r="D1352" s="5">
        <v>164.04536999999999</v>
      </c>
      <c r="E1352" s="6">
        <f t="shared" si="84"/>
        <v>-7.3793081058802223E-2</v>
      </c>
      <c r="F1352" s="5">
        <v>567.03273000000002</v>
      </c>
      <c r="G1352" s="5">
        <v>548.40138000000002</v>
      </c>
      <c r="H1352" s="6">
        <f t="shared" si="85"/>
        <v>-3.28576271073453E-2</v>
      </c>
      <c r="I1352" s="5">
        <v>457.44792000000001</v>
      </c>
      <c r="J1352" s="6">
        <f t="shared" si="86"/>
        <v>0.198828010847661</v>
      </c>
      <c r="K1352" s="5">
        <v>1555.0500199999999</v>
      </c>
      <c r="L1352" s="5">
        <v>2677.3851100000002</v>
      </c>
      <c r="M1352" s="6">
        <f t="shared" si="87"/>
        <v>0.72173568410358935</v>
      </c>
    </row>
    <row r="1353" spans="1:13" x14ac:dyDescent="0.2">
      <c r="A1353" s="1" t="s">
        <v>24</v>
      </c>
      <c r="B1353" s="1" t="s">
        <v>95</v>
      </c>
      <c r="C1353" s="5">
        <v>0.22203000000000001</v>
      </c>
      <c r="D1353" s="5">
        <v>11.533759999999999</v>
      </c>
      <c r="E1353" s="6">
        <f t="shared" si="84"/>
        <v>50.946854028734847</v>
      </c>
      <c r="F1353" s="5">
        <v>153.20415</v>
      </c>
      <c r="G1353" s="5">
        <v>210.71476999999999</v>
      </c>
      <c r="H1353" s="6">
        <f t="shared" si="85"/>
        <v>0.37538552317283824</v>
      </c>
      <c r="I1353" s="5">
        <v>177.45173</v>
      </c>
      <c r="J1353" s="6">
        <f t="shared" si="86"/>
        <v>0.18744838385063911</v>
      </c>
      <c r="K1353" s="5">
        <v>1207.3664699999999</v>
      </c>
      <c r="L1353" s="5">
        <v>1643.2291</v>
      </c>
      <c r="M1353" s="6">
        <f t="shared" si="87"/>
        <v>0.3610027616552911</v>
      </c>
    </row>
    <row r="1354" spans="1:13" x14ac:dyDescent="0.2">
      <c r="A1354" s="1" t="s">
        <v>25</v>
      </c>
      <c r="B1354" s="1" t="s">
        <v>95</v>
      </c>
      <c r="C1354" s="5">
        <v>0</v>
      </c>
      <c r="D1354" s="5">
        <v>0</v>
      </c>
      <c r="E1354" s="6" t="str">
        <f t="shared" si="84"/>
        <v/>
      </c>
      <c r="F1354" s="5">
        <v>260.77953000000002</v>
      </c>
      <c r="G1354" s="5">
        <v>59.736730000000001</v>
      </c>
      <c r="H1354" s="6">
        <f t="shared" si="85"/>
        <v>-0.77093014164110196</v>
      </c>
      <c r="I1354" s="5">
        <v>321.50448</v>
      </c>
      <c r="J1354" s="6">
        <f t="shared" si="86"/>
        <v>-0.81419627496326019</v>
      </c>
      <c r="K1354" s="5">
        <v>960.64979000000005</v>
      </c>
      <c r="L1354" s="5">
        <v>1345.5222200000001</v>
      </c>
      <c r="M1354" s="6">
        <f t="shared" si="87"/>
        <v>0.40063760384520575</v>
      </c>
    </row>
    <row r="1355" spans="1:13" x14ac:dyDescent="0.2">
      <c r="A1355" s="1" t="s">
        <v>26</v>
      </c>
      <c r="B1355" s="1" t="s">
        <v>95</v>
      </c>
      <c r="C1355" s="5">
        <v>0</v>
      </c>
      <c r="D1355" s="5">
        <v>9.5240000000000005E-2</v>
      </c>
      <c r="E1355" s="6" t="str">
        <f t="shared" si="84"/>
        <v/>
      </c>
      <c r="F1355" s="5">
        <v>14.16447</v>
      </c>
      <c r="G1355" s="5">
        <v>11.56241</v>
      </c>
      <c r="H1355" s="6">
        <f t="shared" si="85"/>
        <v>-0.18370330834828275</v>
      </c>
      <c r="I1355" s="5">
        <v>23.535129999999999</v>
      </c>
      <c r="J1355" s="6">
        <f t="shared" si="86"/>
        <v>-0.50871696905859454</v>
      </c>
      <c r="K1355" s="5">
        <v>167.13708</v>
      </c>
      <c r="L1355" s="5">
        <v>156.75473</v>
      </c>
      <c r="M1355" s="6">
        <f t="shared" si="87"/>
        <v>-6.2118771011196339E-2</v>
      </c>
    </row>
    <row r="1356" spans="1:13" x14ac:dyDescent="0.2">
      <c r="A1356" s="1" t="s">
        <v>27</v>
      </c>
      <c r="B1356" s="1" t="s">
        <v>95</v>
      </c>
      <c r="C1356" s="5">
        <v>0</v>
      </c>
      <c r="D1356" s="5">
        <v>0</v>
      </c>
      <c r="E1356" s="6" t="str">
        <f t="shared" si="84"/>
        <v/>
      </c>
      <c r="F1356" s="5">
        <v>1.5828100000000001</v>
      </c>
      <c r="G1356" s="5">
        <v>0</v>
      </c>
      <c r="H1356" s="6">
        <f t="shared" si="85"/>
        <v>-1</v>
      </c>
      <c r="I1356" s="5">
        <v>1.3969800000000001</v>
      </c>
      <c r="J1356" s="6">
        <f t="shared" si="86"/>
        <v>-1</v>
      </c>
      <c r="K1356" s="5">
        <v>4.1751199999999997</v>
      </c>
      <c r="L1356" s="5">
        <v>3.5103200000000001</v>
      </c>
      <c r="M1356" s="6">
        <f t="shared" si="87"/>
        <v>-0.15922895629347167</v>
      </c>
    </row>
    <row r="1357" spans="1:13" x14ac:dyDescent="0.2">
      <c r="A1357" s="1" t="s">
        <v>28</v>
      </c>
      <c r="B1357" s="1" t="s">
        <v>95</v>
      </c>
      <c r="C1357" s="5">
        <v>0</v>
      </c>
      <c r="D1357" s="5">
        <v>0</v>
      </c>
      <c r="E1357" s="6" t="str">
        <f t="shared" si="84"/>
        <v/>
      </c>
      <c r="F1357" s="5">
        <v>28.26031</v>
      </c>
      <c r="G1357" s="5">
        <v>102.70666</v>
      </c>
      <c r="H1357" s="6">
        <f t="shared" si="85"/>
        <v>2.6343076208293539</v>
      </c>
      <c r="I1357" s="5">
        <v>16.58248</v>
      </c>
      <c r="J1357" s="6">
        <f t="shared" si="86"/>
        <v>5.1936851423912467</v>
      </c>
      <c r="K1357" s="5">
        <v>342.70024000000001</v>
      </c>
      <c r="L1357" s="5">
        <v>304.33780999999999</v>
      </c>
      <c r="M1357" s="6">
        <f t="shared" si="87"/>
        <v>-0.11194164906333304</v>
      </c>
    </row>
    <row r="1358" spans="1:13" x14ac:dyDescent="0.2">
      <c r="A1358" s="1" t="s">
        <v>29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15.20138</v>
      </c>
      <c r="G1358" s="5">
        <v>76.526240000000001</v>
      </c>
      <c r="H1358" s="6">
        <f t="shared" si="85"/>
        <v>4.0341640035312585</v>
      </c>
      <c r="I1358" s="5">
        <v>130.27510000000001</v>
      </c>
      <c r="J1358" s="6">
        <f t="shared" si="86"/>
        <v>-0.41257968713898518</v>
      </c>
      <c r="K1358" s="5">
        <v>515.78710000000001</v>
      </c>
      <c r="L1358" s="5">
        <v>809.06201999999996</v>
      </c>
      <c r="M1358" s="6">
        <f t="shared" si="87"/>
        <v>0.56859684935896992</v>
      </c>
    </row>
    <row r="1359" spans="1:13" x14ac:dyDescent="0.2">
      <c r="A1359" s="1" t="s">
        <v>31</v>
      </c>
      <c r="B1359" s="1" t="s">
        <v>95</v>
      </c>
      <c r="C1359" s="5">
        <v>0</v>
      </c>
      <c r="D1359" s="5">
        <v>0</v>
      </c>
      <c r="E1359" s="6" t="str">
        <f t="shared" si="84"/>
        <v/>
      </c>
      <c r="F1359" s="5">
        <v>6.5891999999999999</v>
      </c>
      <c r="G1359" s="5">
        <v>1.69723</v>
      </c>
      <c r="H1359" s="6">
        <f t="shared" si="85"/>
        <v>-0.74242244885570319</v>
      </c>
      <c r="I1359" s="5">
        <v>2.6757499999999999</v>
      </c>
      <c r="J1359" s="6">
        <f t="shared" si="86"/>
        <v>-0.36569933663458842</v>
      </c>
      <c r="K1359" s="5">
        <v>51.681440000000002</v>
      </c>
      <c r="L1359" s="5">
        <v>23.426120000000001</v>
      </c>
      <c r="M1359" s="6">
        <f t="shared" si="87"/>
        <v>-0.54672083440399488</v>
      </c>
    </row>
    <row r="1360" spans="1:13" x14ac:dyDescent="0.2">
      <c r="A1360" s="1" t="s">
        <v>32</v>
      </c>
      <c r="B1360" s="1" t="s">
        <v>95</v>
      </c>
      <c r="C1360" s="5">
        <v>0</v>
      </c>
      <c r="D1360" s="5">
        <v>12.169750000000001</v>
      </c>
      <c r="E1360" s="6" t="str">
        <f t="shared" si="84"/>
        <v/>
      </c>
      <c r="F1360" s="5">
        <v>19.38776</v>
      </c>
      <c r="G1360" s="5">
        <v>324.57202000000001</v>
      </c>
      <c r="H1360" s="6">
        <f t="shared" si="85"/>
        <v>15.741078907516908</v>
      </c>
      <c r="I1360" s="5">
        <v>295.78419000000002</v>
      </c>
      <c r="J1360" s="6">
        <f t="shared" si="86"/>
        <v>9.7327142468297545E-2</v>
      </c>
      <c r="K1360" s="5">
        <v>220.96496999999999</v>
      </c>
      <c r="L1360" s="5">
        <v>1007.38715</v>
      </c>
      <c r="M1360" s="6">
        <f t="shared" si="87"/>
        <v>3.5590355340034217</v>
      </c>
    </row>
    <row r="1361" spans="1:13" x14ac:dyDescent="0.2">
      <c r="A1361" s="1" t="s">
        <v>33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3.6213000000000002</v>
      </c>
      <c r="G1361" s="5">
        <v>18.355250000000002</v>
      </c>
      <c r="H1361" s="6">
        <f t="shared" si="85"/>
        <v>4.0686908016458183</v>
      </c>
      <c r="I1361" s="5">
        <v>0</v>
      </c>
      <c r="J1361" s="6" t="str">
        <f t="shared" si="86"/>
        <v/>
      </c>
      <c r="K1361" s="5">
        <v>34.028320000000001</v>
      </c>
      <c r="L1361" s="5">
        <v>61.839860000000002</v>
      </c>
      <c r="M1361" s="6">
        <f t="shared" si="87"/>
        <v>0.8173057030144304</v>
      </c>
    </row>
    <row r="1362" spans="1:13" x14ac:dyDescent="0.2">
      <c r="A1362" s="2" t="s">
        <v>34</v>
      </c>
      <c r="B1362" s="2" t="s">
        <v>95</v>
      </c>
      <c r="C1362" s="7">
        <v>408.87214999999998</v>
      </c>
      <c r="D1362" s="7">
        <v>234.16955999999999</v>
      </c>
      <c r="E1362" s="8">
        <f t="shared" si="84"/>
        <v>-0.42727926076647671</v>
      </c>
      <c r="F1362" s="7">
        <v>2229.9053600000002</v>
      </c>
      <c r="G1362" s="7">
        <v>3468.4218599999999</v>
      </c>
      <c r="H1362" s="8">
        <f t="shared" si="85"/>
        <v>0.55541213641461429</v>
      </c>
      <c r="I1362" s="7">
        <v>2785.0171300000002</v>
      </c>
      <c r="J1362" s="8">
        <f t="shared" si="86"/>
        <v>0.2453861854702486</v>
      </c>
      <c r="K1362" s="7">
        <v>13689.82432</v>
      </c>
      <c r="L1362" s="7">
        <v>17982.881119999998</v>
      </c>
      <c r="M1362" s="8">
        <f t="shared" si="87"/>
        <v>0.31359473282123163</v>
      </c>
    </row>
    <row r="1363" spans="1:13" x14ac:dyDescent="0.2">
      <c r="A1363" s="1" t="s">
        <v>8</v>
      </c>
      <c r="B1363" s="1" t="s">
        <v>96</v>
      </c>
      <c r="C1363" s="5">
        <v>0</v>
      </c>
      <c r="D1363" s="5">
        <v>0</v>
      </c>
      <c r="E1363" s="6" t="str">
        <f t="shared" si="84"/>
        <v/>
      </c>
      <c r="F1363" s="5">
        <v>78.57723</v>
      </c>
      <c r="G1363" s="5">
        <v>59.155000000000001</v>
      </c>
      <c r="H1363" s="6">
        <f t="shared" si="85"/>
        <v>-0.24717376776961975</v>
      </c>
      <c r="I1363" s="5">
        <v>67.537000000000006</v>
      </c>
      <c r="J1363" s="6">
        <f t="shared" si="86"/>
        <v>-0.12410974724965584</v>
      </c>
      <c r="K1363" s="5">
        <v>465.04730000000001</v>
      </c>
      <c r="L1363" s="5">
        <v>242.77315999999999</v>
      </c>
      <c r="M1363" s="6">
        <f t="shared" si="87"/>
        <v>-0.47796028490005216</v>
      </c>
    </row>
    <row r="1364" spans="1:13" x14ac:dyDescent="0.2">
      <c r="A1364" s="1" t="s">
        <v>10</v>
      </c>
      <c r="B1364" s="1" t="s">
        <v>96</v>
      </c>
      <c r="C1364" s="5">
        <v>4.61721</v>
      </c>
      <c r="D1364" s="5">
        <v>0</v>
      </c>
      <c r="E1364" s="6">
        <f t="shared" si="84"/>
        <v>-1</v>
      </c>
      <c r="F1364" s="5">
        <v>9.3921200000000002</v>
      </c>
      <c r="G1364" s="5">
        <v>0</v>
      </c>
      <c r="H1364" s="6">
        <f t="shared" si="85"/>
        <v>-1</v>
      </c>
      <c r="I1364" s="5">
        <v>7.0537400000000003</v>
      </c>
      <c r="J1364" s="6">
        <f t="shared" si="86"/>
        <v>-1</v>
      </c>
      <c r="K1364" s="5">
        <v>47.251930000000002</v>
      </c>
      <c r="L1364" s="5">
        <v>182.30788999999999</v>
      </c>
      <c r="M1364" s="6">
        <f t="shared" si="87"/>
        <v>2.8582104477002312</v>
      </c>
    </row>
    <row r="1365" spans="1:13" x14ac:dyDescent="0.2">
      <c r="A1365" s="1" t="s">
        <v>11</v>
      </c>
      <c r="B1365" s="1" t="s">
        <v>96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1.7821899999999999</v>
      </c>
      <c r="H1365" s="6" t="str">
        <f t="shared" si="85"/>
        <v/>
      </c>
      <c r="I1365" s="5">
        <v>0.86099999999999999</v>
      </c>
      <c r="J1365" s="6">
        <f t="shared" si="86"/>
        <v>1.0699070847851337</v>
      </c>
      <c r="K1365" s="5">
        <v>10.60299</v>
      </c>
      <c r="L1365" s="5">
        <v>44.475990000000003</v>
      </c>
      <c r="M1365" s="6">
        <f t="shared" si="87"/>
        <v>3.1946649011269468</v>
      </c>
    </row>
    <row r="1366" spans="1:13" x14ac:dyDescent="0.2">
      <c r="A1366" s="1" t="s">
        <v>12</v>
      </c>
      <c r="B1366" s="1" t="s">
        <v>96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51.979289999999999</v>
      </c>
      <c r="H1366" s="6" t="str">
        <f t="shared" si="85"/>
        <v/>
      </c>
      <c r="I1366" s="5">
        <v>143.42526000000001</v>
      </c>
      <c r="J1366" s="6">
        <f t="shared" si="86"/>
        <v>-0.63758622435127532</v>
      </c>
      <c r="K1366" s="5">
        <v>527.77688000000001</v>
      </c>
      <c r="L1366" s="5">
        <v>550.66474000000005</v>
      </c>
      <c r="M1366" s="6">
        <f t="shared" si="87"/>
        <v>4.336654534772344E-2</v>
      </c>
    </row>
    <row r="1367" spans="1:13" x14ac:dyDescent="0.2">
      <c r="A1367" s="1" t="s">
        <v>14</v>
      </c>
      <c r="B1367" s="1" t="s">
        <v>96</v>
      </c>
      <c r="C1367" s="5">
        <v>0</v>
      </c>
      <c r="D1367" s="5">
        <v>0</v>
      </c>
      <c r="E1367" s="6" t="str">
        <f t="shared" si="84"/>
        <v/>
      </c>
      <c r="F1367" s="5">
        <v>25.191199999999998</v>
      </c>
      <c r="G1367" s="5">
        <v>24.2712</v>
      </c>
      <c r="H1367" s="6">
        <f t="shared" si="85"/>
        <v>-3.6520689764679704E-2</v>
      </c>
      <c r="I1367" s="5">
        <v>0</v>
      </c>
      <c r="J1367" s="6" t="str">
        <f t="shared" si="86"/>
        <v/>
      </c>
      <c r="K1367" s="5">
        <v>55.391199999999998</v>
      </c>
      <c r="L1367" s="5">
        <v>55.626190000000001</v>
      </c>
      <c r="M1367" s="6">
        <f t="shared" si="87"/>
        <v>4.2423706292697982E-3</v>
      </c>
    </row>
    <row r="1368" spans="1:13" x14ac:dyDescent="0.2">
      <c r="A1368" s="1" t="s">
        <v>17</v>
      </c>
      <c r="B1368" s="1" t="s">
        <v>96</v>
      </c>
      <c r="C1368" s="5">
        <v>0</v>
      </c>
      <c r="D1368" s="5">
        <v>8.4638000000000009</v>
      </c>
      <c r="E1368" s="6" t="str">
        <f t="shared" si="84"/>
        <v/>
      </c>
      <c r="F1368" s="5">
        <v>0</v>
      </c>
      <c r="G1368" s="5">
        <v>31.522379999999998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17.530909999999999</v>
      </c>
      <c r="L1368" s="5">
        <v>90.297730000000001</v>
      </c>
      <c r="M1368" s="6">
        <f t="shared" si="87"/>
        <v>4.1507725497421415</v>
      </c>
    </row>
    <row r="1369" spans="1:13" x14ac:dyDescent="0.2">
      <c r="A1369" s="1" t="s">
        <v>18</v>
      </c>
      <c r="B1369" s="1" t="s">
        <v>96</v>
      </c>
      <c r="C1369" s="5">
        <v>0</v>
      </c>
      <c r="D1369" s="5">
        <v>0</v>
      </c>
      <c r="E1369" s="6" t="str">
        <f t="shared" ref="E1369:E1430" si="88">IF(C1369=0,"",(D1369/C1369-1))</f>
        <v/>
      </c>
      <c r="F1369" s="5">
        <v>0</v>
      </c>
      <c r="G1369" s="5">
        <v>0.2</v>
      </c>
      <c r="H1369" s="6" t="str">
        <f t="shared" ref="H1369:H1430" si="89">IF(F1369=0,"",(G1369/F1369-1))</f>
        <v/>
      </c>
      <c r="I1369" s="5">
        <v>0</v>
      </c>
      <c r="J1369" s="6" t="str">
        <f t="shared" ref="J1369:J1430" si="90">IF(I1369=0,"",(G1369/I1369-1))</f>
        <v/>
      </c>
      <c r="K1369" s="5">
        <v>0.02</v>
      </c>
      <c r="L1369" s="5">
        <v>0.2</v>
      </c>
      <c r="M1369" s="6">
        <f t="shared" ref="M1369:M1430" si="91">IF(K1369=0,"",(L1369/K1369-1))</f>
        <v>9</v>
      </c>
    </row>
    <row r="1370" spans="1:13" x14ac:dyDescent="0.2">
      <c r="A1370" s="1" t="s">
        <v>19</v>
      </c>
      <c r="B1370" s="1" t="s">
        <v>96</v>
      </c>
      <c r="C1370" s="5">
        <v>0</v>
      </c>
      <c r="D1370" s="5">
        <v>0</v>
      </c>
      <c r="E1370" s="6" t="str">
        <f t="shared" si="88"/>
        <v/>
      </c>
      <c r="F1370" s="5">
        <v>6.0022799999999998</v>
      </c>
      <c r="G1370" s="5">
        <v>0</v>
      </c>
      <c r="H1370" s="6">
        <f t="shared" si="89"/>
        <v>-1</v>
      </c>
      <c r="I1370" s="5">
        <v>32.629249999999999</v>
      </c>
      <c r="J1370" s="6">
        <f t="shared" si="90"/>
        <v>-1</v>
      </c>
      <c r="K1370" s="5">
        <v>34.778359999999999</v>
      </c>
      <c r="L1370" s="5">
        <v>55.026359999999997</v>
      </c>
      <c r="M1370" s="6">
        <f t="shared" si="91"/>
        <v>0.58220111586630297</v>
      </c>
    </row>
    <row r="1371" spans="1:13" x14ac:dyDescent="0.2">
      <c r="A1371" s="1" t="s">
        <v>20</v>
      </c>
      <c r="B1371" s="1" t="s">
        <v>96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382.17270000000002</v>
      </c>
      <c r="L1371" s="5">
        <v>0</v>
      </c>
      <c r="M1371" s="6">
        <f t="shared" si="91"/>
        <v>-1</v>
      </c>
    </row>
    <row r="1372" spans="1:13" x14ac:dyDescent="0.2">
      <c r="A1372" s="1" t="s">
        <v>21</v>
      </c>
      <c r="B1372" s="1" t="s">
        <v>96</v>
      </c>
      <c r="C1372" s="5">
        <v>0</v>
      </c>
      <c r="D1372" s="5">
        <v>56.375970000000002</v>
      </c>
      <c r="E1372" s="6" t="str">
        <f t="shared" si="88"/>
        <v/>
      </c>
      <c r="F1372" s="5">
        <v>1223.32592</v>
      </c>
      <c r="G1372" s="5">
        <v>1207.31915</v>
      </c>
      <c r="H1372" s="6">
        <f t="shared" si="89"/>
        <v>-1.308463242567437E-2</v>
      </c>
      <c r="I1372" s="5">
        <v>959.37994000000003</v>
      </c>
      <c r="J1372" s="6">
        <f t="shared" si="90"/>
        <v>0.2584369337553587</v>
      </c>
      <c r="K1372" s="5">
        <v>7814.8557499999997</v>
      </c>
      <c r="L1372" s="5">
        <v>7325.6503700000003</v>
      </c>
      <c r="M1372" s="6">
        <f t="shared" si="91"/>
        <v>-6.2599412663502996E-2</v>
      </c>
    </row>
    <row r="1373" spans="1:13" x14ac:dyDescent="0.2">
      <c r="A1373" s="1" t="s">
        <v>23</v>
      </c>
      <c r="B1373" s="1" t="s">
        <v>96</v>
      </c>
      <c r="C1373" s="5">
        <v>7.4480000000000004</v>
      </c>
      <c r="D1373" s="5">
        <v>2.1754699999999998</v>
      </c>
      <c r="E1373" s="6">
        <f t="shared" si="88"/>
        <v>-0.70791219119226645</v>
      </c>
      <c r="F1373" s="5">
        <v>316.93482</v>
      </c>
      <c r="G1373" s="5">
        <v>391.68878999999998</v>
      </c>
      <c r="H1373" s="6">
        <f t="shared" si="89"/>
        <v>0.23586543756851963</v>
      </c>
      <c r="I1373" s="5">
        <v>293.46888000000001</v>
      </c>
      <c r="J1373" s="6">
        <f t="shared" si="90"/>
        <v>0.33468594693924603</v>
      </c>
      <c r="K1373" s="5">
        <v>1923.5513100000001</v>
      </c>
      <c r="L1373" s="5">
        <v>1789.0517</v>
      </c>
      <c r="M1373" s="6">
        <f t="shared" si="91"/>
        <v>-6.9922548621798919E-2</v>
      </c>
    </row>
    <row r="1374" spans="1:13" x14ac:dyDescent="0.2">
      <c r="A1374" s="1" t="s">
        <v>24</v>
      </c>
      <c r="B1374" s="1" t="s">
        <v>96</v>
      </c>
      <c r="C1374" s="5">
        <v>0</v>
      </c>
      <c r="D1374" s="5">
        <v>0</v>
      </c>
      <c r="E1374" s="6" t="str">
        <f t="shared" si="88"/>
        <v/>
      </c>
      <c r="F1374" s="5">
        <v>7.2320599999999997</v>
      </c>
      <c r="G1374" s="5">
        <v>0</v>
      </c>
      <c r="H1374" s="6">
        <f t="shared" si="89"/>
        <v>-1</v>
      </c>
      <c r="I1374" s="5">
        <v>0</v>
      </c>
      <c r="J1374" s="6" t="str">
        <f t="shared" si="90"/>
        <v/>
      </c>
      <c r="K1374" s="5">
        <v>413.51918000000001</v>
      </c>
      <c r="L1374" s="5">
        <v>101.42035</v>
      </c>
      <c r="M1374" s="6">
        <f t="shared" si="91"/>
        <v>-0.75473846219176588</v>
      </c>
    </row>
    <row r="1375" spans="1:13" x14ac:dyDescent="0.2">
      <c r="A1375" s="1" t="s">
        <v>25</v>
      </c>
      <c r="B1375" s="1" t="s">
        <v>96</v>
      </c>
      <c r="C1375" s="5">
        <v>0</v>
      </c>
      <c r="D1375" s="5">
        <v>0</v>
      </c>
      <c r="E1375" s="6" t="str">
        <f t="shared" si="88"/>
        <v/>
      </c>
      <c r="F1375" s="5">
        <v>490.75245000000001</v>
      </c>
      <c r="G1375" s="5">
        <v>770.29088999999999</v>
      </c>
      <c r="H1375" s="6">
        <f t="shared" si="89"/>
        <v>0.56961190922225646</v>
      </c>
      <c r="I1375" s="5">
        <v>980.03499999999997</v>
      </c>
      <c r="J1375" s="6">
        <f t="shared" si="90"/>
        <v>-0.21401695857800995</v>
      </c>
      <c r="K1375" s="5">
        <v>3987.18201</v>
      </c>
      <c r="L1375" s="5">
        <v>5088.4400100000003</v>
      </c>
      <c r="M1375" s="6">
        <f t="shared" si="91"/>
        <v>0.27619958086638752</v>
      </c>
    </row>
    <row r="1376" spans="1:13" x14ac:dyDescent="0.2">
      <c r="A1376" s="1" t="s">
        <v>26</v>
      </c>
      <c r="B1376" s="1" t="s">
        <v>96</v>
      </c>
      <c r="C1376" s="5">
        <v>0</v>
      </c>
      <c r="D1376" s="5">
        <v>0</v>
      </c>
      <c r="E1376" s="6" t="str">
        <f t="shared" si="88"/>
        <v/>
      </c>
      <c r="F1376" s="5">
        <v>0</v>
      </c>
      <c r="G1376" s="5">
        <v>0</v>
      </c>
      <c r="H1376" s="6" t="str">
        <f t="shared" si="89"/>
        <v/>
      </c>
      <c r="I1376" s="5">
        <v>0</v>
      </c>
      <c r="J1376" s="6" t="str">
        <f t="shared" si="90"/>
        <v/>
      </c>
      <c r="K1376" s="5">
        <v>0.47</v>
      </c>
      <c r="L1376" s="5">
        <v>0.39945999999999998</v>
      </c>
      <c r="M1376" s="6">
        <f t="shared" si="91"/>
        <v>-0.15008510638297867</v>
      </c>
    </row>
    <row r="1377" spans="1:13" x14ac:dyDescent="0.2">
      <c r="A1377" s="1" t="s">
        <v>28</v>
      </c>
      <c r="B1377" s="1" t="s">
        <v>96</v>
      </c>
      <c r="C1377" s="5">
        <v>68.135239999999996</v>
      </c>
      <c r="D1377" s="5">
        <v>90.274240000000006</v>
      </c>
      <c r="E1377" s="6">
        <f t="shared" si="88"/>
        <v>0.32492730633956834</v>
      </c>
      <c r="F1377" s="5">
        <v>923.39733000000001</v>
      </c>
      <c r="G1377" s="5">
        <v>923.52128000000005</v>
      </c>
      <c r="H1377" s="6">
        <f t="shared" si="89"/>
        <v>1.3423257353362139E-4</v>
      </c>
      <c r="I1377" s="5">
        <v>1036.3721800000001</v>
      </c>
      <c r="J1377" s="6">
        <f t="shared" si="90"/>
        <v>-0.10889032162171708</v>
      </c>
      <c r="K1377" s="5">
        <v>6088.8671100000001</v>
      </c>
      <c r="L1377" s="5">
        <v>5630.3569100000004</v>
      </c>
      <c r="M1377" s="6">
        <f t="shared" si="91"/>
        <v>-7.5303039418772921E-2</v>
      </c>
    </row>
    <row r="1378" spans="1:13" x14ac:dyDescent="0.2">
      <c r="A1378" s="1" t="s">
        <v>29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28.5</v>
      </c>
      <c r="G1378" s="5">
        <v>0</v>
      </c>
      <c r="H1378" s="6">
        <f t="shared" si="89"/>
        <v>-1</v>
      </c>
      <c r="I1378" s="5">
        <v>203.845</v>
      </c>
      <c r="J1378" s="6">
        <f t="shared" si="90"/>
        <v>-1</v>
      </c>
      <c r="K1378" s="5">
        <v>116.26206999999999</v>
      </c>
      <c r="L1378" s="5">
        <v>1325.3150000000001</v>
      </c>
      <c r="M1378" s="6">
        <f t="shared" si="91"/>
        <v>10.399375565908986</v>
      </c>
    </row>
    <row r="1379" spans="1:13" x14ac:dyDescent="0.2">
      <c r="A1379" s="1" t="s">
        <v>30</v>
      </c>
      <c r="B1379" s="1" t="s">
        <v>96</v>
      </c>
      <c r="C1379" s="5">
        <v>0</v>
      </c>
      <c r="D1379" s="5">
        <v>0</v>
      </c>
      <c r="E1379" s="6" t="str">
        <f t="shared" si="88"/>
        <v/>
      </c>
      <c r="F1379" s="5">
        <v>0</v>
      </c>
      <c r="G1379" s="5">
        <v>0</v>
      </c>
      <c r="H1379" s="6" t="str">
        <f t="shared" si="89"/>
        <v/>
      </c>
      <c r="I1379" s="5">
        <v>0</v>
      </c>
      <c r="J1379" s="6" t="str">
        <f t="shared" si="90"/>
        <v/>
      </c>
      <c r="K1379" s="5">
        <v>0</v>
      </c>
      <c r="L1379" s="5">
        <v>118.88</v>
      </c>
      <c r="M1379" s="6" t="str">
        <f t="shared" si="91"/>
        <v/>
      </c>
    </row>
    <row r="1380" spans="1:13" x14ac:dyDescent="0.2">
      <c r="A1380" s="1" t="s">
        <v>31</v>
      </c>
      <c r="B1380" s="1" t="s">
        <v>96</v>
      </c>
      <c r="C1380" s="5">
        <v>3.9649299999999998</v>
      </c>
      <c r="D1380" s="5">
        <v>0</v>
      </c>
      <c r="E1380" s="6">
        <f t="shared" si="88"/>
        <v>-1</v>
      </c>
      <c r="F1380" s="5">
        <v>245.48689999999999</v>
      </c>
      <c r="G1380" s="5">
        <v>228.93276</v>
      </c>
      <c r="H1380" s="6">
        <f t="shared" si="89"/>
        <v>-6.743390380505021E-2</v>
      </c>
      <c r="I1380" s="5">
        <v>70.966049999999996</v>
      </c>
      <c r="J1380" s="6">
        <f t="shared" si="90"/>
        <v>2.2259476186148168</v>
      </c>
      <c r="K1380" s="5">
        <v>1850.73811</v>
      </c>
      <c r="L1380" s="5">
        <v>1166.6422</v>
      </c>
      <c r="M1380" s="6">
        <f t="shared" si="91"/>
        <v>-0.36963409696037441</v>
      </c>
    </row>
    <row r="1381" spans="1:13" x14ac:dyDescent="0.2">
      <c r="A1381" s="1" t="s">
        <v>32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725.10673999999995</v>
      </c>
      <c r="G1381" s="5">
        <v>471.08800000000002</v>
      </c>
      <c r="H1381" s="6">
        <f t="shared" si="89"/>
        <v>-0.35031909922668758</v>
      </c>
      <c r="I1381" s="5">
        <v>583.65557000000001</v>
      </c>
      <c r="J1381" s="6">
        <f t="shared" si="90"/>
        <v>-0.19286643662117364</v>
      </c>
      <c r="K1381" s="5">
        <v>4589.2508900000003</v>
      </c>
      <c r="L1381" s="5">
        <v>4486.3008300000001</v>
      </c>
      <c r="M1381" s="6">
        <f t="shared" si="91"/>
        <v>-2.2432868123276717E-2</v>
      </c>
    </row>
    <row r="1382" spans="1:13" x14ac:dyDescent="0.2">
      <c r="A1382" s="2" t="s">
        <v>34</v>
      </c>
      <c r="B1382" s="2" t="s">
        <v>96</v>
      </c>
      <c r="C1382" s="7">
        <v>84.165379999999999</v>
      </c>
      <c r="D1382" s="7">
        <v>157.28948</v>
      </c>
      <c r="E1382" s="8">
        <f t="shared" si="88"/>
        <v>0.86881446979743937</v>
      </c>
      <c r="F1382" s="7">
        <v>4079.89905</v>
      </c>
      <c r="G1382" s="7">
        <v>4161.7509300000002</v>
      </c>
      <c r="H1382" s="8">
        <f t="shared" si="89"/>
        <v>2.0062231686835519E-2</v>
      </c>
      <c r="I1382" s="7">
        <v>4379.2288699999999</v>
      </c>
      <c r="J1382" s="8">
        <f t="shared" si="90"/>
        <v>-4.9661240929844253E-2</v>
      </c>
      <c r="K1382" s="7">
        <v>28325.268700000001</v>
      </c>
      <c r="L1382" s="7">
        <v>28253.828890000001</v>
      </c>
      <c r="M1382" s="8">
        <f t="shared" si="91"/>
        <v>-2.5221229410614665E-3</v>
      </c>
    </row>
    <row r="1383" spans="1:13" x14ac:dyDescent="0.2">
      <c r="A1383" s="1" t="s">
        <v>8</v>
      </c>
      <c r="B1383" s="1" t="s">
        <v>97</v>
      </c>
      <c r="C1383" s="5">
        <v>0</v>
      </c>
      <c r="D1383" s="5">
        <v>2.6577799999999998</v>
      </c>
      <c r="E1383" s="6" t="str">
        <f t="shared" si="88"/>
        <v/>
      </c>
      <c r="F1383" s="5">
        <v>5.0869999999999997</v>
      </c>
      <c r="G1383" s="5">
        <v>16.02</v>
      </c>
      <c r="H1383" s="6">
        <f t="shared" si="89"/>
        <v>2.149203852958522</v>
      </c>
      <c r="I1383" s="5">
        <v>2.351E-2</v>
      </c>
      <c r="J1383" s="6">
        <f t="shared" si="90"/>
        <v>680.41216503615487</v>
      </c>
      <c r="K1383" s="5">
        <v>124.8013</v>
      </c>
      <c r="L1383" s="5">
        <v>51.303159999999998</v>
      </c>
      <c r="M1383" s="6">
        <f t="shared" si="91"/>
        <v>-0.58892126924959909</v>
      </c>
    </row>
    <row r="1384" spans="1:13" x14ac:dyDescent="0.2">
      <c r="A1384" s="1" t="s">
        <v>10</v>
      </c>
      <c r="B1384" s="1" t="s">
        <v>97</v>
      </c>
      <c r="C1384" s="5">
        <v>0</v>
      </c>
      <c r="D1384" s="5">
        <v>8.7949999999999999</v>
      </c>
      <c r="E1384" s="6" t="str">
        <f t="shared" si="88"/>
        <v/>
      </c>
      <c r="F1384" s="5">
        <v>181.78030000000001</v>
      </c>
      <c r="G1384" s="5">
        <v>628.00760000000002</v>
      </c>
      <c r="H1384" s="6">
        <f t="shared" si="89"/>
        <v>2.4547615995792724</v>
      </c>
      <c r="I1384" s="5">
        <v>375.04437999999999</v>
      </c>
      <c r="J1384" s="6">
        <f t="shared" si="90"/>
        <v>0.67448876316984152</v>
      </c>
      <c r="K1384" s="5">
        <v>1487.4416799999999</v>
      </c>
      <c r="L1384" s="5">
        <v>1833.62581</v>
      </c>
      <c r="M1384" s="6">
        <f t="shared" si="91"/>
        <v>0.2327379517830912</v>
      </c>
    </row>
    <row r="1385" spans="1:13" x14ac:dyDescent="0.2">
      <c r="A1385" s="1" t="s">
        <v>11</v>
      </c>
      <c r="B1385" s="1" t="s">
        <v>97</v>
      </c>
      <c r="C1385" s="5">
        <v>0</v>
      </c>
      <c r="D1385" s="5">
        <v>0</v>
      </c>
      <c r="E1385" s="6" t="str">
        <f t="shared" si="88"/>
        <v/>
      </c>
      <c r="F1385" s="5">
        <v>4.3612700000000002</v>
      </c>
      <c r="G1385" s="5">
        <v>32.747019999999999</v>
      </c>
      <c r="H1385" s="6">
        <f t="shared" si="89"/>
        <v>6.5085972663925871</v>
      </c>
      <c r="I1385" s="5">
        <v>83.859579999999994</v>
      </c>
      <c r="J1385" s="6">
        <f t="shared" si="90"/>
        <v>-0.6095017408863721</v>
      </c>
      <c r="K1385" s="5">
        <v>75.925569999999993</v>
      </c>
      <c r="L1385" s="5">
        <v>161.88648000000001</v>
      </c>
      <c r="M1385" s="6">
        <f t="shared" si="91"/>
        <v>1.1321733903347715</v>
      </c>
    </row>
    <row r="1386" spans="1:13" x14ac:dyDescent="0.2">
      <c r="A1386" s="1" t="s">
        <v>12</v>
      </c>
      <c r="B1386" s="1" t="s">
        <v>97</v>
      </c>
      <c r="C1386" s="5">
        <v>0</v>
      </c>
      <c r="D1386" s="5">
        <v>0</v>
      </c>
      <c r="E1386" s="6" t="str">
        <f t="shared" si="88"/>
        <v/>
      </c>
      <c r="F1386" s="5">
        <v>5.52644</v>
      </c>
      <c r="G1386" s="5">
        <v>15.667249999999999</v>
      </c>
      <c r="H1386" s="6">
        <f t="shared" si="89"/>
        <v>1.8349624713196921</v>
      </c>
      <c r="I1386" s="5">
        <v>19.246479999999998</v>
      </c>
      <c r="J1386" s="6">
        <f t="shared" si="90"/>
        <v>-0.1859680315569392</v>
      </c>
      <c r="K1386" s="5">
        <v>42.403219999999997</v>
      </c>
      <c r="L1386" s="5">
        <v>70.12867</v>
      </c>
      <c r="M1386" s="6">
        <f t="shared" si="91"/>
        <v>0.6538524668645449</v>
      </c>
    </row>
    <row r="1387" spans="1:13" x14ac:dyDescent="0.2">
      <c r="A1387" s="1" t="s">
        <v>13</v>
      </c>
      <c r="B1387" s="1" t="s">
        <v>97</v>
      </c>
      <c r="C1387" s="5">
        <v>0</v>
      </c>
      <c r="D1387" s="5">
        <v>0</v>
      </c>
      <c r="E1387" s="6" t="str">
        <f t="shared" si="88"/>
        <v/>
      </c>
      <c r="F1387" s="5">
        <v>0</v>
      </c>
      <c r="G1387" s="5">
        <v>2.85656</v>
      </c>
      <c r="H1387" s="6" t="str">
        <f t="shared" si="89"/>
        <v/>
      </c>
      <c r="I1387" s="5">
        <v>2.8689399999999998</v>
      </c>
      <c r="J1387" s="6">
        <f t="shared" si="90"/>
        <v>-4.3151826109991687E-3</v>
      </c>
      <c r="K1387" s="5">
        <v>5.4891300000000003</v>
      </c>
      <c r="L1387" s="5">
        <v>5.7255000000000003</v>
      </c>
      <c r="M1387" s="6">
        <f t="shared" si="91"/>
        <v>4.3061468757344068E-2</v>
      </c>
    </row>
    <row r="1388" spans="1:13" x14ac:dyDescent="0.2">
      <c r="A1388" s="1" t="s">
        <v>14</v>
      </c>
      <c r="B1388" s="1" t="s">
        <v>97</v>
      </c>
      <c r="C1388" s="5">
        <v>0</v>
      </c>
      <c r="D1388" s="5">
        <v>0</v>
      </c>
      <c r="E1388" s="6" t="str">
        <f t="shared" si="88"/>
        <v/>
      </c>
      <c r="F1388" s="5">
        <v>4.8367599999999999</v>
      </c>
      <c r="G1388" s="5">
        <v>29.799890000000001</v>
      </c>
      <c r="H1388" s="6">
        <f t="shared" si="89"/>
        <v>5.1611264565535606</v>
      </c>
      <c r="I1388" s="5">
        <v>12.04266</v>
      </c>
      <c r="J1388" s="6">
        <f t="shared" si="90"/>
        <v>1.4745272223910666</v>
      </c>
      <c r="K1388" s="5">
        <v>237.66553999999999</v>
      </c>
      <c r="L1388" s="5">
        <v>236.33792</v>
      </c>
      <c r="M1388" s="6">
        <f t="shared" si="91"/>
        <v>-5.5860853870527416E-3</v>
      </c>
    </row>
    <row r="1389" spans="1:13" x14ac:dyDescent="0.2">
      <c r="A1389" s="1" t="s">
        <v>15</v>
      </c>
      <c r="B1389" s="1" t="s">
        <v>97</v>
      </c>
      <c r="C1389" s="5">
        <v>572.64200000000005</v>
      </c>
      <c r="D1389" s="5">
        <v>590.34700999999995</v>
      </c>
      <c r="E1389" s="6">
        <f t="shared" si="88"/>
        <v>3.0918112887283744E-2</v>
      </c>
      <c r="F1389" s="5">
        <v>17153.598310000001</v>
      </c>
      <c r="G1389" s="5">
        <v>8571.8028200000008</v>
      </c>
      <c r="H1389" s="6">
        <f t="shared" si="89"/>
        <v>-0.50029127037427989</v>
      </c>
      <c r="I1389" s="5">
        <v>9880.5026500000004</v>
      </c>
      <c r="J1389" s="6">
        <f t="shared" si="90"/>
        <v>-0.1324527583624503</v>
      </c>
      <c r="K1389" s="5">
        <v>83916.582689999996</v>
      </c>
      <c r="L1389" s="5">
        <v>54391.410080000001</v>
      </c>
      <c r="M1389" s="6">
        <f t="shared" si="91"/>
        <v>-0.35183954903252268</v>
      </c>
    </row>
    <row r="1390" spans="1:13" x14ac:dyDescent="0.2">
      <c r="A1390" s="1" t="s">
        <v>17</v>
      </c>
      <c r="B1390" s="1" t="s">
        <v>97</v>
      </c>
      <c r="C1390" s="5">
        <v>0</v>
      </c>
      <c r="D1390" s="5">
        <v>0</v>
      </c>
      <c r="E1390" s="6" t="str">
        <f t="shared" si="88"/>
        <v/>
      </c>
      <c r="F1390" s="5">
        <v>0</v>
      </c>
      <c r="G1390" s="5">
        <v>0.1052</v>
      </c>
      <c r="H1390" s="6" t="str">
        <f t="shared" si="89"/>
        <v/>
      </c>
      <c r="I1390" s="5">
        <v>0.58364000000000005</v>
      </c>
      <c r="J1390" s="6">
        <f t="shared" si="90"/>
        <v>-0.81975190185730928</v>
      </c>
      <c r="K1390" s="5">
        <v>0</v>
      </c>
      <c r="L1390" s="5">
        <v>0.68884000000000001</v>
      </c>
      <c r="M1390" s="6" t="str">
        <f t="shared" si="91"/>
        <v/>
      </c>
    </row>
    <row r="1391" spans="1:13" x14ac:dyDescent="0.2">
      <c r="A1391" s="1" t="s">
        <v>18</v>
      </c>
      <c r="B1391" s="1" t="s">
        <v>97</v>
      </c>
      <c r="C1391" s="5">
        <v>0</v>
      </c>
      <c r="D1391" s="5">
        <v>0</v>
      </c>
      <c r="E1391" s="6" t="str">
        <f t="shared" si="88"/>
        <v/>
      </c>
      <c r="F1391" s="5">
        <v>0</v>
      </c>
      <c r="G1391" s="5">
        <v>2.2308500000000002</v>
      </c>
      <c r="H1391" s="6" t="str">
        <f t="shared" si="89"/>
        <v/>
      </c>
      <c r="I1391" s="5">
        <v>21.429639999999999</v>
      </c>
      <c r="J1391" s="6">
        <f t="shared" si="90"/>
        <v>-0.89589885784362222</v>
      </c>
      <c r="K1391" s="5">
        <v>15.875080000000001</v>
      </c>
      <c r="L1391" s="5">
        <v>45.940019999999997</v>
      </c>
      <c r="M1391" s="6">
        <f t="shared" si="91"/>
        <v>1.8938449444034293</v>
      </c>
    </row>
    <row r="1392" spans="1:13" x14ac:dyDescent="0.2">
      <c r="A1392" s="1" t="s">
        <v>19</v>
      </c>
      <c r="B1392" s="1" t="s">
        <v>97</v>
      </c>
      <c r="C1392" s="5">
        <v>16.206230000000001</v>
      </c>
      <c r="D1392" s="5">
        <v>0</v>
      </c>
      <c r="E1392" s="6">
        <f t="shared" si="88"/>
        <v>-1</v>
      </c>
      <c r="F1392" s="5">
        <v>117.14364999999999</v>
      </c>
      <c r="G1392" s="5">
        <v>209.98453000000001</v>
      </c>
      <c r="H1392" s="6">
        <f t="shared" si="89"/>
        <v>0.79253873342686543</v>
      </c>
      <c r="I1392" s="5">
        <v>153.53299999999999</v>
      </c>
      <c r="J1392" s="6">
        <f t="shared" si="90"/>
        <v>0.36768336448841632</v>
      </c>
      <c r="K1392" s="5">
        <v>683.63446999999996</v>
      </c>
      <c r="L1392" s="5">
        <v>865.24257999999998</v>
      </c>
      <c r="M1392" s="6">
        <f t="shared" si="91"/>
        <v>0.26565089674310904</v>
      </c>
    </row>
    <row r="1393" spans="1:13" x14ac:dyDescent="0.2">
      <c r="A1393" s="1" t="s">
        <v>20</v>
      </c>
      <c r="B1393" s="1" t="s">
        <v>97</v>
      </c>
      <c r="C1393" s="5">
        <v>0</v>
      </c>
      <c r="D1393" s="5">
        <v>0</v>
      </c>
      <c r="E1393" s="6" t="str">
        <f t="shared" si="88"/>
        <v/>
      </c>
      <c r="F1393" s="5">
        <v>113.76009000000001</v>
      </c>
      <c r="G1393" s="5">
        <v>15.78195</v>
      </c>
      <c r="H1393" s="6">
        <f t="shared" si="89"/>
        <v>-0.86126988823584794</v>
      </c>
      <c r="I1393" s="5">
        <v>4.6679000000000004</v>
      </c>
      <c r="J1393" s="6">
        <f t="shared" si="90"/>
        <v>2.3809528910216584</v>
      </c>
      <c r="K1393" s="5">
        <v>248.02098000000001</v>
      </c>
      <c r="L1393" s="5">
        <v>249.1773</v>
      </c>
      <c r="M1393" s="6">
        <f t="shared" si="91"/>
        <v>4.6621862392446367E-3</v>
      </c>
    </row>
    <row r="1394" spans="1:13" x14ac:dyDescent="0.2">
      <c r="A1394" s="1" t="s">
        <v>21</v>
      </c>
      <c r="B1394" s="1" t="s">
        <v>97</v>
      </c>
      <c r="C1394" s="5">
        <v>0</v>
      </c>
      <c r="D1394" s="5">
        <v>175.18047999999999</v>
      </c>
      <c r="E1394" s="6" t="str">
        <f t="shared" si="88"/>
        <v/>
      </c>
      <c r="F1394" s="5">
        <v>344.35297000000003</v>
      </c>
      <c r="G1394" s="5">
        <v>848.12571000000003</v>
      </c>
      <c r="H1394" s="6">
        <f t="shared" si="89"/>
        <v>1.4629545376071533</v>
      </c>
      <c r="I1394" s="5">
        <v>624.86567000000002</v>
      </c>
      <c r="J1394" s="6">
        <f t="shared" si="90"/>
        <v>0.35729285623900564</v>
      </c>
      <c r="K1394" s="5">
        <v>2120.7782400000001</v>
      </c>
      <c r="L1394" s="5">
        <v>2957.2309100000002</v>
      </c>
      <c r="M1394" s="6">
        <f t="shared" si="91"/>
        <v>0.39440836114953726</v>
      </c>
    </row>
    <row r="1395" spans="1:13" x14ac:dyDescent="0.2">
      <c r="A1395" s="1" t="s">
        <v>22</v>
      </c>
      <c r="B1395" s="1" t="s">
        <v>97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0.56474999999999997</v>
      </c>
      <c r="H1395" s="6" t="str">
        <f t="shared" si="89"/>
        <v/>
      </c>
      <c r="I1395" s="5">
        <v>0</v>
      </c>
      <c r="J1395" s="6" t="str">
        <f t="shared" si="90"/>
        <v/>
      </c>
      <c r="K1395" s="5">
        <v>1.6993199999999999</v>
      </c>
      <c r="L1395" s="5">
        <v>10.08231</v>
      </c>
      <c r="M1395" s="6">
        <f t="shared" si="91"/>
        <v>4.9331438457736034</v>
      </c>
    </row>
    <row r="1396" spans="1:13" x14ac:dyDescent="0.2">
      <c r="A1396" s="1" t="s">
        <v>23</v>
      </c>
      <c r="B1396" s="1" t="s">
        <v>97</v>
      </c>
      <c r="C1396" s="5">
        <v>61.557879999999997</v>
      </c>
      <c r="D1396" s="5">
        <v>37.383929999999999</v>
      </c>
      <c r="E1396" s="6">
        <f t="shared" si="88"/>
        <v>-0.39270277014088206</v>
      </c>
      <c r="F1396" s="5">
        <v>560.18723</v>
      </c>
      <c r="G1396" s="5">
        <v>1069.29682</v>
      </c>
      <c r="H1396" s="6">
        <f t="shared" si="89"/>
        <v>0.90882041348925435</v>
      </c>
      <c r="I1396" s="5">
        <v>942.08184000000006</v>
      </c>
      <c r="J1396" s="6">
        <f t="shared" si="90"/>
        <v>0.13503601767761486</v>
      </c>
      <c r="K1396" s="5">
        <v>3559.5118000000002</v>
      </c>
      <c r="L1396" s="5">
        <v>6247.4519099999998</v>
      </c>
      <c r="M1396" s="6">
        <f t="shared" si="91"/>
        <v>0.75514291313769477</v>
      </c>
    </row>
    <row r="1397" spans="1:13" x14ac:dyDescent="0.2">
      <c r="A1397" s="1" t="s">
        <v>24</v>
      </c>
      <c r="B1397" s="1" t="s">
        <v>97</v>
      </c>
      <c r="C1397" s="5">
        <v>0</v>
      </c>
      <c r="D1397" s="5">
        <v>13.15395</v>
      </c>
      <c r="E1397" s="6" t="str">
        <f t="shared" si="88"/>
        <v/>
      </c>
      <c r="F1397" s="5">
        <v>14.99872</v>
      </c>
      <c r="G1397" s="5">
        <v>128.85565</v>
      </c>
      <c r="H1397" s="6">
        <f t="shared" si="89"/>
        <v>7.5911097747007741</v>
      </c>
      <c r="I1397" s="5">
        <v>174.03654</v>
      </c>
      <c r="J1397" s="6">
        <f t="shared" si="90"/>
        <v>-0.25960577014459152</v>
      </c>
      <c r="K1397" s="5">
        <v>232.20397</v>
      </c>
      <c r="L1397" s="5">
        <v>667.79150000000004</v>
      </c>
      <c r="M1397" s="6">
        <f t="shared" si="91"/>
        <v>1.8758832159501839</v>
      </c>
    </row>
    <row r="1398" spans="1:13" x14ac:dyDescent="0.2">
      <c r="A1398" s="1" t="s">
        <v>25</v>
      </c>
      <c r="B1398" s="1" t="s">
        <v>97</v>
      </c>
      <c r="C1398" s="5">
        <v>3.0903</v>
      </c>
      <c r="D1398" s="5">
        <v>0</v>
      </c>
      <c r="E1398" s="6">
        <f t="shared" si="88"/>
        <v>-1</v>
      </c>
      <c r="F1398" s="5">
        <v>53.304290000000002</v>
      </c>
      <c r="G1398" s="5">
        <v>190.37854999999999</v>
      </c>
      <c r="H1398" s="6">
        <f t="shared" si="89"/>
        <v>2.5715427407437561</v>
      </c>
      <c r="I1398" s="5">
        <v>195.84181000000001</v>
      </c>
      <c r="J1398" s="6">
        <f t="shared" si="90"/>
        <v>-2.7896290378443767E-2</v>
      </c>
      <c r="K1398" s="5">
        <v>278.81340999999998</v>
      </c>
      <c r="L1398" s="5">
        <v>767.41024000000004</v>
      </c>
      <c r="M1398" s="6">
        <f t="shared" si="91"/>
        <v>1.7524151008375104</v>
      </c>
    </row>
    <row r="1399" spans="1:13" x14ac:dyDescent="0.2">
      <c r="A1399" s="1" t="s">
        <v>26</v>
      </c>
      <c r="B1399" s="1" t="s">
        <v>97</v>
      </c>
      <c r="C1399" s="5">
        <v>86.018109999999993</v>
      </c>
      <c r="D1399" s="5">
        <v>27.0869</v>
      </c>
      <c r="E1399" s="6">
        <f t="shared" si="88"/>
        <v>-0.68510235809645192</v>
      </c>
      <c r="F1399" s="5">
        <v>1560.0150100000001</v>
      </c>
      <c r="G1399" s="5">
        <v>972.90428999999995</v>
      </c>
      <c r="H1399" s="6">
        <f t="shared" si="89"/>
        <v>-0.37634940448425569</v>
      </c>
      <c r="I1399" s="5">
        <v>957.46379000000002</v>
      </c>
      <c r="J1399" s="6">
        <f t="shared" si="90"/>
        <v>1.6126458421994228E-2</v>
      </c>
      <c r="K1399" s="5">
        <v>5849.2987700000003</v>
      </c>
      <c r="L1399" s="5">
        <v>6623.4575999999997</v>
      </c>
      <c r="M1399" s="6">
        <f t="shared" si="91"/>
        <v>0.13235070739941013</v>
      </c>
    </row>
    <row r="1400" spans="1:13" x14ac:dyDescent="0.2">
      <c r="A1400" s="1" t="s">
        <v>27</v>
      </c>
      <c r="B1400" s="1" t="s">
        <v>97</v>
      </c>
      <c r="C1400" s="5">
        <v>0</v>
      </c>
      <c r="D1400" s="5">
        <v>0</v>
      </c>
      <c r="E1400" s="6" t="str">
        <f t="shared" si="88"/>
        <v/>
      </c>
      <c r="F1400" s="5">
        <v>0</v>
      </c>
      <c r="G1400" s="5">
        <v>0</v>
      </c>
      <c r="H1400" s="6" t="str">
        <f t="shared" si="89"/>
        <v/>
      </c>
      <c r="I1400" s="5">
        <v>0</v>
      </c>
      <c r="J1400" s="6" t="str">
        <f t="shared" si="90"/>
        <v/>
      </c>
      <c r="K1400" s="5">
        <v>33.878509999999999</v>
      </c>
      <c r="L1400" s="5">
        <v>0</v>
      </c>
      <c r="M1400" s="6">
        <f t="shared" si="91"/>
        <v>-1</v>
      </c>
    </row>
    <row r="1401" spans="1:13" x14ac:dyDescent="0.2">
      <c r="A1401" s="1" t="s">
        <v>28</v>
      </c>
      <c r="B1401" s="1" t="s">
        <v>97</v>
      </c>
      <c r="C1401" s="5">
        <v>0</v>
      </c>
      <c r="D1401" s="5">
        <v>0</v>
      </c>
      <c r="E1401" s="6" t="str">
        <f t="shared" si="88"/>
        <v/>
      </c>
      <c r="F1401" s="5">
        <v>5.2968099999999998</v>
      </c>
      <c r="G1401" s="5">
        <v>19.934619999999999</v>
      </c>
      <c r="H1401" s="6">
        <f t="shared" si="89"/>
        <v>2.7635142661337673</v>
      </c>
      <c r="I1401" s="5">
        <v>12.097490000000001</v>
      </c>
      <c r="J1401" s="6">
        <f t="shared" si="90"/>
        <v>0.64783107900895121</v>
      </c>
      <c r="K1401" s="5">
        <v>25.664079999999998</v>
      </c>
      <c r="L1401" s="5">
        <v>67.145169999999993</v>
      </c>
      <c r="M1401" s="6">
        <f t="shared" si="91"/>
        <v>1.6163092540235224</v>
      </c>
    </row>
    <row r="1402" spans="1:13" x14ac:dyDescent="0.2">
      <c r="A1402" s="1" t="s">
        <v>29</v>
      </c>
      <c r="B1402" s="1" t="s">
        <v>97</v>
      </c>
      <c r="C1402" s="5">
        <v>0</v>
      </c>
      <c r="D1402" s="5">
        <v>0</v>
      </c>
      <c r="E1402" s="6" t="str">
        <f t="shared" si="88"/>
        <v/>
      </c>
      <c r="F1402" s="5">
        <v>0</v>
      </c>
      <c r="G1402" s="5">
        <v>43.183839999999996</v>
      </c>
      <c r="H1402" s="6" t="str">
        <f t="shared" si="89"/>
        <v/>
      </c>
      <c r="I1402" s="5">
        <v>1.4293400000000001</v>
      </c>
      <c r="J1402" s="6">
        <f t="shared" si="90"/>
        <v>29.21243371066366</v>
      </c>
      <c r="K1402" s="5">
        <v>13.08306</v>
      </c>
      <c r="L1402" s="5">
        <v>674.91071999999997</v>
      </c>
      <c r="M1402" s="6">
        <f t="shared" si="91"/>
        <v>50.586610471862087</v>
      </c>
    </row>
    <row r="1403" spans="1:13" x14ac:dyDescent="0.2">
      <c r="A1403" s="1" t="s">
        <v>30</v>
      </c>
      <c r="B1403" s="1" t="s">
        <v>97</v>
      </c>
      <c r="C1403" s="5">
        <v>19.7559</v>
      </c>
      <c r="D1403" s="5">
        <v>0</v>
      </c>
      <c r="E1403" s="6">
        <f t="shared" si="88"/>
        <v>-1</v>
      </c>
      <c r="F1403" s="5">
        <v>19.7559</v>
      </c>
      <c r="G1403" s="5">
        <v>0</v>
      </c>
      <c r="H1403" s="6">
        <f t="shared" si="89"/>
        <v>-1</v>
      </c>
      <c r="I1403" s="5">
        <v>0</v>
      </c>
      <c r="J1403" s="6" t="str">
        <f t="shared" si="90"/>
        <v/>
      </c>
      <c r="K1403" s="5">
        <v>22.227900000000002</v>
      </c>
      <c r="L1403" s="5">
        <v>15</v>
      </c>
      <c r="M1403" s="6">
        <f t="shared" si="91"/>
        <v>-0.32517241844708678</v>
      </c>
    </row>
    <row r="1404" spans="1:13" x14ac:dyDescent="0.2">
      <c r="A1404" s="1" t="s">
        <v>31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9.2310000000000003E-2</v>
      </c>
      <c r="G1404" s="5">
        <v>84.228679999999997</v>
      </c>
      <c r="H1404" s="6">
        <f t="shared" si="89"/>
        <v>911.454555302784</v>
      </c>
      <c r="I1404" s="5">
        <v>65.93947</v>
      </c>
      <c r="J1404" s="6">
        <f t="shared" si="90"/>
        <v>0.27736361848222302</v>
      </c>
      <c r="K1404" s="5">
        <v>0.24321999999999999</v>
      </c>
      <c r="L1404" s="5">
        <v>271.67243000000002</v>
      </c>
      <c r="M1404" s="6">
        <f t="shared" si="91"/>
        <v>1115.9822794178112</v>
      </c>
    </row>
    <row r="1405" spans="1:13" x14ac:dyDescent="0.2">
      <c r="A1405" s="1" t="s">
        <v>32</v>
      </c>
      <c r="B1405" s="1" t="s">
        <v>97</v>
      </c>
      <c r="C1405" s="5">
        <v>4.7067300000000003</v>
      </c>
      <c r="D1405" s="5">
        <v>0</v>
      </c>
      <c r="E1405" s="6">
        <f t="shared" si="88"/>
        <v>-1</v>
      </c>
      <c r="F1405" s="5">
        <v>26.726790000000001</v>
      </c>
      <c r="G1405" s="5">
        <v>263.03658999999999</v>
      </c>
      <c r="H1405" s="6">
        <f t="shared" si="89"/>
        <v>8.8416828208699947</v>
      </c>
      <c r="I1405" s="5">
        <v>99.154070000000004</v>
      </c>
      <c r="J1405" s="6">
        <f t="shared" si="90"/>
        <v>1.6528067884656674</v>
      </c>
      <c r="K1405" s="5">
        <v>729.05821000000003</v>
      </c>
      <c r="L1405" s="5">
        <v>781.29502000000002</v>
      </c>
      <c r="M1405" s="6">
        <f t="shared" si="91"/>
        <v>7.164971093323258E-2</v>
      </c>
    </row>
    <row r="1406" spans="1:13" x14ac:dyDescent="0.2">
      <c r="A1406" s="1" t="s">
        <v>33</v>
      </c>
      <c r="B1406" s="1" t="s">
        <v>97</v>
      </c>
      <c r="C1406" s="5">
        <v>0</v>
      </c>
      <c r="D1406" s="5">
        <v>0</v>
      </c>
      <c r="E1406" s="6" t="str">
        <f t="shared" si="88"/>
        <v/>
      </c>
      <c r="F1406" s="5">
        <v>0</v>
      </c>
      <c r="G1406" s="5">
        <v>2.3136299999999999</v>
      </c>
      <c r="H1406" s="6" t="str">
        <f t="shared" si="89"/>
        <v/>
      </c>
      <c r="I1406" s="5">
        <v>5.3628400000000003</v>
      </c>
      <c r="J1406" s="6">
        <f t="shared" si="90"/>
        <v>-0.56858119951369057</v>
      </c>
      <c r="K1406" s="5">
        <v>5.5771899999999999</v>
      </c>
      <c r="L1406" s="5">
        <v>9.7026699999999995</v>
      </c>
      <c r="M1406" s="6">
        <f t="shared" si="91"/>
        <v>0.7397058375275003</v>
      </c>
    </row>
    <row r="1407" spans="1:13" x14ac:dyDescent="0.2">
      <c r="A1407" s="2" t="s">
        <v>34</v>
      </c>
      <c r="B1407" s="2" t="s">
        <v>97</v>
      </c>
      <c r="C1407" s="7">
        <v>763.97715000000005</v>
      </c>
      <c r="D1407" s="7">
        <v>854.60505000000001</v>
      </c>
      <c r="E1407" s="8">
        <f t="shared" si="88"/>
        <v>0.11862645368385683</v>
      </c>
      <c r="F1407" s="7">
        <v>20170.823850000001</v>
      </c>
      <c r="G1407" s="7">
        <v>13147.826800000001</v>
      </c>
      <c r="H1407" s="8">
        <f t="shared" si="89"/>
        <v>-0.34817601413935306</v>
      </c>
      <c r="I1407" s="7">
        <v>13632.07524</v>
      </c>
      <c r="J1407" s="8">
        <f t="shared" si="90"/>
        <v>-3.5522723538019441E-2</v>
      </c>
      <c r="K1407" s="7">
        <v>99709.877340000006</v>
      </c>
      <c r="L1407" s="7">
        <v>77004.616840000002</v>
      </c>
      <c r="M1407" s="8">
        <f t="shared" si="91"/>
        <v>-0.22771325274603937</v>
      </c>
    </row>
    <row r="1408" spans="1:13" x14ac:dyDescent="0.2">
      <c r="A1408" s="1" t="s">
        <v>8</v>
      </c>
      <c r="B1408" s="1" t="s">
        <v>98</v>
      </c>
      <c r="C1408" s="5">
        <v>0</v>
      </c>
      <c r="D1408" s="5">
        <v>0</v>
      </c>
      <c r="E1408" s="6" t="str">
        <f t="shared" si="88"/>
        <v/>
      </c>
      <c r="F1408" s="5">
        <v>1656.6513199999999</v>
      </c>
      <c r="G1408" s="5">
        <v>2614.1942899999999</v>
      </c>
      <c r="H1408" s="6">
        <f t="shared" si="89"/>
        <v>0.57799909880855305</v>
      </c>
      <c r="I1408" s="5">
        <v>9864.7368100000003</v>
      </c>
      <c r="J1408" s="6">
        <f t="shared" si="90"/>
        <v>-0.73499604294055154</v>
      </c>
      <c r="K1408" s="5">
        <v>32074.122139999999</v>
      </c>
      <c r="L1408" s="5">
        <v>42536.611810000002</v>
      </c>
      <c r="M1408" s="6">
        <f t="shared" si="91"/>
        <v>0.32619722604822643</v>
      </c>
    </row>
    <row r="1409" spans="1:13" x14ac:dyDescent="0.2">
      <c r="A1409" s="1" t="s">
        <v>10</v>
      </c>
      <c r="B1409" s="1" t="s">
        <v>98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6.6393000000000004</v>
      </c>
      <c r="H1409" s="6" t="str">
        <f t="shared" si="89"/>
        <v/>
      </c>
      <c r="I1409" s="5">
        <v>0</v>
      </c>
      <c r="J1409" s="6" t="str">
        <f t="shared" si="90"/>
        <v/>
      </c>
      <c r="K1409" s="5">
        <v>3.67631</v>
      </c>
      <c r="L1409" s="5">
        <v>12.09417</v>
      </c>
      <c r="M1409" s="6">
        <f t="shared" si="91"/>
        <v>2.289757936626672</v>
      </c>
    </row>
    <row r="1410" spans="1:13" x14ac:dyDescent="0.2">
      <c r="A1410" s="1" t="s">
        <v>11</v>
      </c>
      <c r="B1410" s="1" t="s">
        <v>98</v>
      </c>
      <c r="C1410" s="5">
        <v>131.23390000000001</v>
      </c>
      <c r="D1410" s="5">
        <v>83.421710000000004</v>
      </c>
      <c r="E1410" s="6">
        <f t="shared" si="88"/>
        <v>-0.3643280432875956</v>
      </c>
      <c r="F1410" s="5">
        <v>3590.3602299999998</v>
      </c>
      <c r="G1410" s="5">
        <v>1847.21037</v>
      </c>
      <c r="H1410" s="6">
        <f t="shared" si="89"/>
        <v>-0.48550834688807809</v>
      </c>
      <c r="I1410" s="5">
        <v>1795.9436800000001</v>
      </c>
      <c r="J1410" s="6">
        <f t="shared" si="90"/>
        <v>2.8545822773239804E-2</v>
      </c>
      <c r="K1410" s="5">
        <v>19306.50301</v>
      </c>
      <c r="L1410" s="5">
        <v>11547.599990000001</v>
      </c>
      <c r="M1410" s="6">
        <f t="shared" si="91"/>
        <v>-0.40188028955741995</v>
      </c>
    </row>
    <row r="1411" spans="1:13" x14ac:dyDescent="0.2">
      <c r="A1411" s="1" t="s">
        <v>12</v>
      </c>
      <c r="B1411" s="1" t="s">
        <v>98</v>
      </c>
      <c r="C1411" s="5">
        <v>55.475999999999999</v>
      </c>
      <c r="D1411" s="5">
        <v>0</v>
      </c>
      <c r="E1411" s="6">
        <f t="shared" si="88"/>
        <v>-1</v>
      </c>
      <c r="F1411" s="5">
        <v>276.06900000000002</v>
      </c>
      <c r="G1411" s="5">
        <v>0</v>
      </c>
      <c r="H1411" s="6">
        <f t="shared" si="89"/>
        <v>-1</v>
      </c>
      <c r="I1411" s="5">
        <v>0</v>
      </c>
      <c r="J1411" s="6" t="str">
        <f t="shared" si="90"/>
        <v/>
      </c>
      <c r="K1411" s="5">
        <v>817.77300000000002</v>
      </c>
      <c r="L1411" s="5">
        <v>57.456000000000003</v>
      </c>
      <c r="M1411" s="6">
        <f t="shared" si="91"/>
        <v>-0.92974089386663539</v>
      </c>
    </row>
    <row r="1412" spans="1:13" x14ac:dyDescent="0.2">
      <c r="A1412" s="1" t="s">
        <v>13</v>
      </c>
      <c r="B1412" s="1" t="s">
        <v>98</v>
      </c>
      <c r="C1412" s="5">
        <v>0</v>
      </c>
      <c r="D1412" s="5">
        <v>0</v>
      </c>
      <c r="E1412" s="6" t="str">
        <f t="shared" si="88"/>
        <v/>
      </c>
      <c r="F1412" s="5">
        <v>0</v>
      </c>
      <c r="G1412" s="5">
        <v>0</v>
      </c>
      <c r="H1412" s="6" t="str">
        <f t="shared" si="89"/>
        <v/>
      </c>
      <c r="I1412" s="5">
        <v>0</v>
      </c>
      <c r="J1412" s="6" t="str">
        <f t="shared" si="90"/>
        <v/>
      </c>
      <c r="K1412" s="5">
        <v>6.1955999999999998</v>
      </c>
      <c r="L1412" s="5">
        <v>0</v>
      </c>
      <c r="M1412" s="6">
        <f t="shared" si="91"/>
        <v>-1</v>
      </c>
    </row>
    <row r="1413" spans="1:13" x14ac:dyDescent="0.2">
      <c r="A1413" s="1" t="s">
        <v>14</v>
      </c>
      <c r="B1413" s="1" t="s">
        <v>98</v>
      </c>
      <c r="C1413" s="5">
        <v>61.41</v>
      </c>
      <c r="D1413" s="5">
        <v>0</v>
      </c>
      <c r="E1413" s="6">
        <f t="shared" si="88"/>
        <v>-1</v>
      </c>
      <c r="F1413" s="5">
        <v>61.41</v>
      </c>
      <c r="G1413" s="5">
        <v>563.23717999999997</v>
      </c>
      <c r="H1413" s="6">
        <f t="shared" si="89"/>
        <v>8.1717502035499106</v>
      </c>
      <c r="I1413" s="5">
        <v>0</v>
      </c>
      <c r="J1413" s="6" t="str">
        <f t="shared" si="90"/>
        <v/>
      </c>
      <c r="K1413" s="5">
        <v>200.22391999999999</v>
      </c>
      <c r="L1413" s="5">
        <v>722.61392000000001</v>
      </c>
      <c r="M1413" s="6">
        <f t="shared" si="91"/>
        <v>2.609028931208619</v>
      </c>
    </row>
    <row r="1414" spans="1:13" x14ac:dyDescent="0.2">
      <c r="A1414" s="1" t="s">
        <v>15</v>
      </c>
      <c r="B1414" s="1" t="s">
        <v>98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5.0167000000000002</v>
      </c>
      <c r="L1414" s="5">
        <v>8.8284000000000002</v>
      </c>
      <c r="M1414" s="6">
        <f t="shared" si="91"/>
        <v>0.75980226045009669</v>
      </c>
    </row>
    <row r="1415" spans="1:13" x14ac:dyDescent="0.2">
      <c r="A1415" s="1" t="s">
        <v>17</v>
      </c>
      <c r="B1415" s="1" t="s">
        <v>98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0</v>
      </c>
      <c r="M1415" s="6" t="str">
        <f t="shared" si="91"/>
        <v/>
      </c>
    </row>
    <row r="1416" spans="1:13" x14ac:dyDescent="0.2">
      <c r="A1416" s="1" t="s">
        <v>18</v>
      </c>
      <c r="B1416" s="1" t="s">
        <v>98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0.13600000000000001</v>
      </c>
      <c r="L1416" s="5">
        <v>2668.8780999999999</v>
      </c>
      <c r="M1416" s="6">
        <f t="shared" si="91"/>
        <v>19623.103676470586</v>
      </c>
    </row>
    <row r="1417" spans="1:13" x14ac:dyDescent="0.2">
      <c r="A1417" s="1" t="s">
        <v>19</v>
      </c>
      <c r="B1417" s="1" t="s">
        <v>98</v>
      </c>
      <c r="C1417" s="5">
        <v>0</v>
      </c>
      <c r="D1417" s="5">
        <v>1.56264</v>
      </c>
      <c r="E1417" s="6" t="str">
        <f t="shared" si="88"/>
        <v/>
      </c>
      <c r="F1417" s="5">
        <v>69.220879999999994</v>
      </c>
      <c r="G1417" s="5">
        <v>156.14986999999999</v>
      </c>
      <c r="H1417" s="6">
        <f t="shared" si="89"/>
        <v>1.2558203536274029</v>
      </c>
      <c r="I1417" s="5">
        <v>62.277889999999999</v>
      </c>
      <c r="J1417" s="6">
        <f t="shared" si="90"/>
        <v>1.5073082919154777</v>
      </c>
      <c r="K1417" s="5">
        <v>481.46850999999998</v>
      </c>
      <c r="L1417" s="5">
        <v>542.80741999999998</v>
      </c>
      <c r="M1417" s="6">
        <f t="shared" si="91"/>
        <v>0.1273996299363378</v>
      </c>
    </row>
    <row r="1418" spans="1:13" x14ac:dyDescent="0.2">
      <c r="A1418" s="1" t="s">
        <v>20</v>
      </c>
      <c r="B1418" s="1" t="s">
        <v>98</v>
      </c>
      <c r="C1418" s="5">
        <v>0</v>
      </c>
      <c r="D1418" s="5">
        <v>0</v>
      </c>
      <c r="E1418" s="6" t="str">
        <f t="shared" si="88"/>
        <v/>
      </c>
      <c r="F1418" s="5">
        <v>0.46400000000000002</v>
      </c>
      <c r="G1418" s="5">
        <v>4.0327000000000002</v>
      </c>
      <c r="H1418" s="6">
        <f t="shared" si="89"/>
        <v>7.6911637931034473</v>
      </c>
      <c r="I1418" s="5">
        <v>0</v>
      </c>
      <c r="J1418" s="6" t="str">
        <f t="shared" si="90"/>
        <v/>
      </c>
      <c r="K1418" s="5">
        <v>2.3977900000000001</v>
      </c>
      <c r="L1418" s="5">
        <v>67.703670000000002</v>
      </c>
      <c r="M1418" s="6">
        <f t="shared" si="91"/>
        <v>27.235863023867811</v>
      </c>
    </row>
    <row r="1419" spans="1:13" x14ac:dyDescent="0.2">
      <c r="A1419" s="1" t="s">
        <v>21</v>
      </c>
      <c r="B1419" s="1" t="s">
        <v>98</v>
      </c>
      <c r="C1419" s="5">
        <v>0</v>
      </c>
      <c r="D1419" s="5">
        <v>0</v>
      </c>
      <c r="E1419" s="6" t="str">
        <f t="shared" si="88"/>
        <v/>
      </c>
      <c r="F1419" s="5">
        <v>54.958489999999998</v>
      </c>
      <c r="G1419" s="5">
        <v>207.67447999999999</v>
      </c>
      <c r="H1419" s="6">
        <f t="shared" si="89"/>
        <v>2.7787515632252631</v>
      </c>
      <c r="I1419" s="5">
        <v>99.231939999999994</v>
      </c>
      <c r="J1419" s="6">
        <f t="shared" si="90"/>
        <v>1.0928189048808279</v>
      </c>
      <c r="K1419" s="5">
        <v>424.84086000000002</v>
      </c>
      <c r="L1419" s="5">
        <v>1703.96648</v>
      </c>
      <c r="M1419" s="6">
        <f t="shared" si="91"/>
        <v>3.0108347393892387</v>
      </c>
    </row>
    <row r="1420" spans="1:13" x14ac:dyDescent="0.2">
      <c r="A1420" s="1" t="s">
        <v>22</v>
      </c>
      <c r="B1420" s="1" t="s">
        <v>98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34.530479999999997</v>
      </c>
      <c r="H1420" s="6" t="str">
        <f t="shared" si="89"/>
        <v/>
      </c>
      <c r="I1420" s="5">
        <v>36.801499999999997</v>
      </c>
      <c r="J1420" s="6">
        <f t="shared" si="90"/>
        <v>-6.1709984647364879E-2</v>
      </c>
      <c r="K1420" s="5">
        <v>427.50945000000002</v>
      </c>
      <c r="L1420" s="5">
        <v>312.13355999999999</v>
      </c>
      <c r="M1420" s="6">
        <f t="shared" si="91"/>
        <v>-0.26987915705722998</v>
      </c>
    </row>
    <row r="1421" spans="1:13" x14ac:dyDescent="0.2">
      <c r="A1421" s="1" t="s">
        <v>23</v>
      </c>
      <c r="B1421" s="1" t="s">
        <v>98</v>
      </c>
      <c r="C1421" s="5">
        <v>0</v>
      </c>
      <c r="D1421" s="5">
        <v>0</v>
      </c>
      <c r="E1421" s="6" t="str">
        <f t="shared" si="88"/>
        <v/>
      </c>
      <c r="F1421" s="5">
        <v>4.4912999999999998</v>
      </c>
      <c r="G1421" s="5">
        <v>42.829540000000001</v>
      </c>
      <c r="H1421" s="6">
        <f t="shared" si="89"/>
        <v>8.5361120388306286</v>
      </c>
      <c r="I1421" s="5">
        <v>125.70904</v>
      </c>
      <c r="J1421" s="6">
        <f t="shared" si="90"/>
        <v>-0.65929626063487556</v>
      </c>
      <c r="K1421" s="5">
        <v>48.608499999999999</v>
      </c>
      <c r="L1421" s="5">
        <v>282.59365000000003</v>
      </c>
      <c r="M1421" s="6">
        <f t="shared" si="91"/>
        <v>4.813667362704054</v>
      </c>
    </row>
    <row r="1422" spans="1:13" x14ac:dyDescent="0.2">
      <c r="A1422" s="1" t="s">
        <v>24</v>
      </c>
      <c r="B1422" s="1" t="s">
        <v>98</v>
      </c>
      <c r="C1422" s="5">
        <v>0</v>
      </c>
      <c r="D1422" s="5">
        <v>0</v>
      </c>
      <c r="E1422" s="6" t="str">
        <f t="shared" si="88"/>
        <v/>
      </c>
      <c r="F1422" s="5">
        <v>56.986499999999999</v>
      </c>
      <c r="G1422" s="5">
        <v>62.188720000000004</v>
      </c>
      <c r="H1422" s="6">
        <f t="shared" si="89"/>
        <v>9.1288638537197375E-2</v>
      </c>
      <c r="I1422" s="5">
        <v>129.02421000000001</v>
      </c>
      <c r="J1422" s="6">
        <f t="shared" si="90"/>
        <v>-0.51800735691386912</v>
      </c>
      <c r="K1422" s="5">
        <v>521.74866999999995</v>
      </c>
      <c r="L1422" s="5">
        <v>681.45713000000001</v>
      </c>
      <c r="M1422" s="6">
        <f t="shared" si="91"/>
        <v>0.30610228484147362</v>
      </c>
    </row>
    <row r="1423" spans="1:13" x14ac:dyDescent="0.2">
      <c r="A1423" s="1" t="s">
        <v>25</v>
      </c>
      <c r="B1423" s="1" t="s">
        <v>98</v>
      </c>
      <c r="C1423" s="5">
        <v>0</v>
      </c>
      <c r="D1423" s="5">
        <v>0</v>
      </c>
      <c r="E1423" s="6" t="str">
        <f t="shared" si="88"/>
        <v/>
      </c>
      <c r="F1423" s="5">
        <v>28.162800000000001</v>
      </c>
      <c r="G1423" s="5">
        <v>19.461739999999999</v>
      </c>
      <c r="H1423" s="6">
        <f t="shared" si="89"/>
        <v>-0.30895578564631365</v>
      </c>
      <c r="I1423" s="5">
        <v>23.131440000000001</v>
      </c>
      <c r="J1423" s="6">
        <f t="shared" si="90"/>
        <v>-0.15864554908816753</v>
      </c>
      <c r="K1423" s="5">
        <v>53.472999999999999</v>
      </c>
      <c r="L1423" s="5">
        <v>158.60374999999999</v>
      </c>
      <c r="M1423" s="6">
        <f t="shared" si="91"/>
        <v>1.9660529613075757</v>
      </c>
    </row>
    <row r="1424" spans="1:13" x14ac:dyDescent="0.2">
      <c r="A1424" s="1" t="s">
        <v>26</v>
      </c>
      <c r="B1424" s="1" t="s">
        <v>98</v>
      </c>
      <c r="C1424" s="5">
        <v>0</v>
      </c>
      <c r="D1424" s="5">
        <v>0</v>
      </c>
      <c r="E1424" s="6" t="str">
        <f t="shared" si="88"/>
        <v/>
      </c>
      <c r="F1424" s="5">
        <v>208.03094999999999</v>
      </c>
      <c r="G1424" s="5">
        <v>21.966850000000001</v>
      </c>
      <c r="H1424" s="6">
        <f t="shared" si="89"/>
        <v>-0.8944058564362658</v>
      </c>
      <c r="I1424" s="5">
        <v>0</v>
      </c>
      <c r="J1424" s="6" t="str">
        <f t="shared" si="90"/>
        <v/>
      </c>
      <c r="K1424" s="5">
        <v>274.72994</v>
      </c>
      <c r="L1424" s="5">
        <v>120.59690000000001</v>
      </c>
      <c r="M1424" s="6">
        <f t="shared" si="91"/>
        <v>-0.56103473833248751</v>
      </c>
    </row>
    <row r="1425" spans="1:13" x14ac:dyDescent="0.2">
      <c r="A1425" s="1" t="s">
        <v>27</v>
      </c>
      <c r="B1425" s="1" t="s">
        <v>98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0</v>
      </c>
      <c r="L1425" s="5">
        <v>0</v>
      </c>
      <c r="M1425" s="6" t="str">
        <f t="shared" si="91"/>
        <v/>
      </c>
    </row>
    <row r="1426" spans="1:13" x14ac:dyDescent="0.2">
      <c r="A1426" s="1" t="s">
        <v>28</v>
      </c>
      <c r="B1426" s="1" t="s">
        <v>98</v>
      </c>
      <c r="C1426" s="5">
        <v>15.7715</v>
      </c>
      <c r="D1426" s="5">
        <v>48.851939999999999</v>
      </c>
      <c r="E1426" s="6">
        <f t="shared" si="88"/>
        <v>2.0974821672003299</v>
      </c>
      <c r="F1426" s="5">
        <v>77.30086</v>
      </c>
      <c r="G1426" s="5">
        <v>447.17583000000002</v>
      </c>
      <c r="H1426" s="6">
        <f t="shared" si="89"/>
        <v>4.784875226485191</v>
      </c>
      <c r="I1426" s="5">
        <v>78.454980000000006</v>
      </c>
      <c r="J1426" s="6">
        <f t="shared" si="90"/>
        <v>4.6997762283541462</v>
      </c>
      <c r="K1426" s="5">
        <v>420.49027000000001</v>
      </c>
      <c r="L1426" s="5">
        <v>802.49905999999999</v>
      </c>
      <c r="M1426" s="6">
        <f t="shared" si="91"/>
        <v>0.90848425577124514</v>
      </c>
    </row>
    <row r="1427" spans="1:13" x14ac:dyDescent="0.2">
      <c r="A1427" s="1" t="s">
        <v>29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42.58</v>
      </c>
      <c r="G1427" s="5">
        <v>10.56</v>
      </c>
      <c r="H1427" s="6">
        <f t="shared" si="89"/>
        <v>-0.75199624236730855</v>
      </c>
      <c r="I1427" s="5">
        <v>10.8</v>
      </c>
      <c r="J1427" s="6">
        <f t="shared" si="90"/>
        <v>-2.2222222222222254E-2</v>
      </c>
      <c r="K1427" s="5">
        <v>192.1</v>
      </c>
      <c r="L1427" s="5">
        <v>41.87</v>
      </c>
      <c r="M1427" s="6">
        <f t="shared" si="91"/>
        <v>-0.78204060385216034</v>
      </c>
    </row>
    <row r="1428" spans="1:13" x14ac:dyDescent="0.2">
      <c r="A1428" s="1" t="s">
        <v>31</v>
      </c>
      <c r="B1428" s="1" t="s">
        <v>98</v>
      </c>
      <c r="C1428" s="5">
        <v>0</v>
      </c>
      <c r="D1428" s="5">
        <v>0</v>
      </c>
      <c r="E1428" s="6" t="str">
        <f t="shared" si="88"/>
        <v/>
      </c>
      <c r="F1428" s="5">
        <v>1959.23341</v>
      </c>
      <c r="G1428" s="5">
        <v>1472.26595</v>
      </c>
      <c r="H1428" s="6">
        <f t="shared" si="89"/>
        <v>-0.24854999793005783</v>
      </c>
      <c r="I1428" s="5">
        <v>1122.48866</v>
      </c>
      <c r="J1428" s="6">
        <f t="shared" si="90"/>
        <v>0.31160875157527212</v>
      </c>
      <c r="K1428" s="5">
        <v>9899.9055700000008</v>
      </c>
      <c r="L1428" s="5">
        <v>7882.8321599999999</v>
      </c>
      <c r="M1428" s="6">
        <f t="shared" si="91"/>
        <v>-0.20374673230342744</v>
      </c>
    </row>
    <row r="1429" spans="1:13" x14ac:dyDescent="0.2">
      <c r="A1429" s="1" t="s">
        <v>32</v>
      </c>
      <c r="B1429" s="1" t="s">
        <v>98</v>
      </c>
      <c r="C1429" s="5">
        <v>0</v>
      </c>
      <c r="D1429" s="5">
        <v>24.500800000000002</v>
      </c>
      <c r="E1429" s="6" t="str">
        <f t="shared" si="88"/>
        <v/>
      </c>
      <c r="F1429" s="5">
        <v>154.17179999999999</v>
      </c>
      <c r="G1429" s="5">
        <v>39.356000000000002</v>
      </c>
      <c r="H1429" s="6">
        <f t="shared" si="89"/>
        <v>-0.7447263377608615</v>
      </c>
      <c r="I1429" s="5">
        <v>242.72991999999999</v>
      </c>
      <c r="J1429" s="6">
        <f t="shared" si="90"/>
        <v>-0.83786094437801484</v>
      </c>
      <c r="K1429" s="5">
        <v>1217.6250500000001</v>
      </c>
      <c r="L1429" s="5">
        <v>5262.5028300000004</v>
      </c>
      <c r="M1429" s="6">
        <f t="shared" si="91"/>
        <v>3.3219403460860137</v>
      </c>
    </row>
    <row r="1430" spans="1:13" x14ac:dyDescent="0.2">
      <c r="A1430" s="2" t="s">
        <v>34</v>
      </c>
      <c r="B1430" s="2" t="s">
        <v>98</v>
      </c>
      <c r="C1430" s="7">
        <v>263.89139999999998</v>
      </c>
      <c r="D1430" s="7">
        <v>158.33708999999999</v>
      </c>
      <c r="E1430" s="8">
        <f t="shared" si="88"/>
        <v>-0.39999147376534439</v>
      </c>
      <c r="F1430" s="7">
        <v>8240.0915399999994</v>
      </c>
      <c r="G1430" s="7">
        <v>7549.4732999999997</v>
      </c>
      <c r="H1430" s="8">
        <f t="shared" si="89"/>
        <v>-8.3811962118081063E-2</v>
      </c>
      <c r="I1430" s="7">
        <v>13591.33007</v>
      </c>
      <c r="J1430" s="8">
        <f t="shared" si="90"/>
        <v>-0.44453756467412464</v>
      </c>
      <c r="K1430" s="7">
        <v>66937.329800000007</v>
      </c>
      <c r="L1430" s="7">
        <v>75413.649000000005</v>
      </c>
      <c r="M1430" s="8">
        <f t="shared" si="91"/>
        <v>0.1266306741742782</v>
      </c>
    </row>
    <row r="1431" spans="1:13" x14ac:dyDescent="0.2">
      <c r="A1431" s="1" t="s">
        <v>8</v>
      </c>
      <c r="B1431" s="1" t="s">
        <v>99</v>
      </c>
      <c r="C1431" s="5">
        <v>0</v>
      </c>
      <c r="D1431" s="5">
        <v>1.7585200000000001</v>
      </c>
      <c r="E1431" s="6" t="str">
        <f t="shared" ref="E1431:E1492" si="92">IF(C1431=0,"",(D1431/C1431-1))</f>
        <v/>
      </c>
      <c r="F1431" s="5">
        <v>51.716520000000003</v>
      </c>
      <c r="G1431" s="5">
        <v>48.559579999999997</v>
      </c>
      <c r="H1431" s="6">
        <f t="shared" ref="H1431:H1492" si="93">IF(F1431=0,"",(G1431/F1431-1))</f>
        <v>-6.1043163770493569E-2</v>
      </c>
      <c r="I1431" s="5">
        <v>42.876420000000003</v>
      </c>
      <c r="J1431" s="6">
        <f t="shared" ref="J1431:J1492" si="94">IF(I1431=0,"",(G1431/I1431-1))</f>
        <v>0.13254744682508468</v>
      </c>
      <c r="K1431" s="5">
        <v>1378.9647600000001</v>
      </c>
      <c r="L1431" s="5">
        <v>482.65120999999999</v>
      </c>
      <c r="M1431" s="6">
        <f t="shared" ref="M1431:M1492" si="95">IF(K1431=0,"",(L1431/K1431-1))</f>
        <v>-0.64999017813914262</v>
      </c>
    </row>
    <row r="1432" spans="1:13" x14ac:dyDescent="0.2">
      <c r="A1432" s="1" t="s">
        <v>10</v>
      </c>
      <c r="B1432" s="1" t="s">
        <v>99</v>
      </c>
      <c r="C1432" s="5">
        <v>0</v>
      </c>
      <c r="D1432" s="5">
        <v>2.0339299999999998</v>
      </c>
      <c r="E1432" s="6" t="str">
        <f t="shared" si="92"/>
        <v/>
      </c>
      <c r="F1432" s="5">
        <v>142.55047999999999</v>
      </c>
      <c r="G1432" s="5">
        <v>83.650670000000005</v>
      </c>
      <c r="H1432" s="6">
        <f t="shared" si="93"/>
        <v>-0.41318563080250581</v>
      </c>
      <c r="I1432" s="5">
        <v>187.81370999999999</v>
      </c>
      <c r="J1432" s="6">
        <f t="shared" si="94"/>
        <v>-0.55460828711599375</v>
      </c>
      <c r="K1432" s="5">
        <v>1249.9181900000001</v>
      </c>
      <c r="L1432" s="5">
        <v>1167.6848299999999</v>
      </c>
      <c r="M1432" s="6">
        <f t="shared" si="95"/>
        <v>-6.5790993888968141E-2</v>
      </c>
    </row>
    <row r="1433" spans="1:13" x14ac:dyDescent="0.2">
      <c r="A1433" s="1" t="s">
        <v>11</v>
      </c>
      <c r="B1433" s="1" t="s">
        <v>99</v>
      </c>
      <c r="C1433" s="5">
        <v>0</v>
      </c>
      <c r="D1433" s="5">
        <v>7.2175900000000004</v>
      </c>
      <c r="E1433" s="6" t="str">
        <f t="shared" si="92"/>
        <v/>
      </c>
      <c r="F1433" s="5">
        <v>211.04519999999999</v>
      </c>
      <c r="G1433" s="5">
        <v>52.918199999999999</v>
      </c>
      <c r="H1433" s="6">
        <f t="shared" si="93"/>
        <v>-0.74925655736306718</v>
      </c>
      <c r="I1433" s="5">
        <v>62.23854</v>
      </c>
      <c r="J1433" s="6">
        <f t="shared" si="94"/>
        <v>-0.14975190613404499</v>
      </c>
      <c r="K1433" s="5">
        <v>1114.34762</v>
      </c>
      <c r="L1433" s="5">
        <v>400.52057000000002</v>
      </c>
      <c r="M1433" s="6">
        <f t="shared" si="95"/>
        <v>-0.64057843099265566</v>
      </c>
    </row>
    <row r="1434" spans="1:13" x14ac:dyDescent="0.2">
      <c r="A1434" s="1" t="s">
        <v>12</v>
      </c>
      <c r="B1434" s="1" t="s">
        <v>99</v>
      </c>
      <c r="C1434" s="5">
        <v>0</v>
      </c>
      <c r="D1434" s="5">
        <v>0</v>
      </c>
      <c r="E1434" s="6" t="str">
        <f t="shared" si="92"/>
        <v/>
      </c>
      <c r="F1434" s="5">
        <v>5.8999999999999997E-2</v>
      </c>
      <c r="G1434" s="5">
        <v>59.099510000000002</v>
      </c>
      <c r="H1434" s="6">
        <f t="shared" si="93"/>
        <v>1000.6866101694916</v>
      </c>
      <c r="I1434" s="5">
        <v>58.878230000000002</v>
      </c>
      <c r="J1434" s="6">
        <f t="shared" si="94"/>
        <v>3.7582651516527843E-3</v>
      </c>
      <c r="K1434" s="5">
        <v>183.14452</v>
      </c>
      <c r="L1434" s="5">
        <v>148.37433999999999</v>
      </c>
      <c r="M1434" s="6">
        <f t="shared" si="95"/>
        <v>-0.18985105314644424</v>
      </c>
    </row>
    <row r="1435" spans="1:13" x14ac:dyDescent="0.2">
      <c r="A1435" s="1" t="s">
        <v>13</v>
      </c>
      <c r="B1435" s="1" t="s">
        <v>99</v>
      </c>
      <c r="C1435" s="5">
        <v>0</v>
      </c>
      <c r="D1435" s="5">
        <v>0</v>
      </c>
      <c r="E1435" s="6" t="str">
        <f t="shared" si="92"/>
        <v/>
      </c>
      <c r="F1435" s="5">
        <v>12.048</v>
      </c>
      <c r="G1435" s="5">
        <v>0.25309999999999999</v>
      </c>
      <c r="H1435" s="6">
        <f t="shared" si="93"/>
        <v>-0.97899236387782207</v>
      </c>
      <c r="I1435" s="5">
        <v>1.29484</v>
      </c>
      <c r="J1435" s="6">
        <f t="shared" si="94"/>
        <v>-0.80453183404899442</v>
      </c>
      <c r="K1435" s="5">
        <v>44.734839999999998</v>
      </c>
      <c r="L1435" s="5">
        <v>3.4188499999999999</v>
      </c>
      <c r="M1435" s="6">
        <f t="shared" si="95"/>
        <v>-0.92357522682544524</v>
      </c>
    </row>
    <row r="1436" spans="1:13" x14ac:dyDescent="0.2">
      <c r="A1436" s="1" t="s">
        <v>14</v>
      </c>
      <c r="B1436" s="1" t="s">
        <v>99</v>
      </c>
      <c r="C1436" s="5">
        <v>0</v>
      </c>
      <c r="D1436" s="5">
        <v>0</v>
      </c>
      <c r="E1436" s="6" t="str">
        <f t="shared" si="92"/>
        <v/>
      </c>
      <c r="F1436" s="5">
        <v>247.24098000000001</v>
      </c>
      <c r="G1436" s="5">
        <v>456.86426999999998</v>
      </c>
      <c r="H1436" s="6">
        <f t="shared" si="93"/>
        <v>0.84785010154869944</v>
      </c>
      <c r="I1436" s="5">
        <v>206.78028</v>
      </c>
      <c r="J1436" s="6">
        <f t="shared" si="94"/>
        <v>1.2094189542639171</v>
      </c>
      <c r="K1436" s="5">
        <v>2161.57377</v>
      </c>
      <c r="L1436" s="5">
        <v>1222.6323500000001</v>
      </c>
      <c r="M1436" s="6">
        <f t="shared" si="95"/>
        <v>-0.43437861479971596</v>
      </c>
    </row>
    <row r="1437" spans="1:13" x14ac:dyDescent="0.2">
      <c r="A1437" s="1" t="s">
        <v>15</v>
      </c>
      <c r="B1437" s="1" t="s">
        <v>99</v>
      </c>
      <c r="C1437" s="5">
        <v>0</v>
      </c>
      <c r="D1437" s="5">
        <v>0</v>
      </c>
      <c r="E1437" s="6" t="str">
        <f t="shared" si="92"/>
        <v/>
      </c>
      <c r="F1437" s="5">
        <v>0</v>
      </c>
      <c r="G1437" s="5">
        <v>0</v>
      </c>
      <c r="H1437" s="6" t="str">
        <f t="shared" si="93"/>
        <v/>
      </c>
      <c r="I1437" s="5">
        <v>0</v>
      </c>
      <c r="J1437" s="6" t="str">
        <f t="shared" si="94"/>
        <v/>
      </c>
      <c r="K1437" s="5">
        <v>1.9226000000000001</v>
      </c>
      <c r="L1437" s="5">
        <v>0</v>
      </c>
      <c r="M1437" s="6">
        <f t="shared" si="95"/>
        <v>-1</v>
      </c>
    </row>
    <row r="1438" spans="1:13" x14ac:dyDescent="0.2">
      <c r="A1438" s="1" t="s">
        <v>16</v>
      </c>
      <c r="B1438" s="1" t="s">
        <v>99</v>
      </c>
      <c r="C1438" s="5">
        <v>0</v>
      </c>
      <c r="D1438" s="5">
        <v>0</v>
      </c>
      <c r="E1438" s="6" t="str">
        <f t="shared" si="92"/>
        <v/>
      </c>
      <c r="F1438" s="5">
        <v>0</v>
      </c>
      <c r="G1438" s="5">
        <v>0</v>
      </c>
      <c r="H1438" s="6" t="str">
        <f t="shared" si="93"/>
        <v/>
      </c>
      <c r="I1438" s="5">
        <v>0</v>
      </c>
      <c r="J1438" s="6" t="str">
        <f t="shared" si="94"/>
        <v/>
      </c>
      <c r="K1438" s="5">
        <v>14.522</v>
      </c>
      <c r="L1438" s="5">
        <v>0</v>
      </c>
      <c r="M1438" s="6">
        <f t="shared" si="95"/>
        <v>-1</v>
      </c>
    </row>
    <row r="1439" spans="1:13" x14ac:dyDescent="0.2">
      <c r="A1439" s="1" t="s">
        <v>17</v>
      </c>
      <c r="B1439" s="1" t="s">
        <v>99</v>
      </c>
      <c r="C1439" s="5">
        <v>0</v>
      </c>
      <c r="D1439" s="5">
        <v>0</v>
      </c>
      <c r="E1439" s="6" t="str">
        <f t="shared" si="92"/>
        <v/>
      </c>
      <c r="F1439" s="5">
        <v>26.945989999999998</v>
      </c>
      <c r="G1439" s="5">
        <v>0.71204999999999996</v>
      </c>
      <c r="H1439" s="6">
        <f t="shared" si="93"/>
        <v>-0.97357491782636307</v>
      </c>
      <c r="I1439" s="5">
        <v>1.907</v>
      </c>
      <c r="J1439" s="6">
        <f t="shared" si="94"/>
        <v>-0.62661248033560568</v>
      </c>
      <c r="K1439" s="5">
        <v>28.447489999999998</v>
      </c>
      <c r="L1439" s="5">
        <v>15.14931</v>
      </c>
      <c r="M1439" s="6">
        <f t="shared" si="95"/>
        <v>-0.46746408909889758</v>
      </c>
    </row>
    <row r="1440" spans="1:13" x14ac:dyDescent="0.2">
      <c r="A1440" s="1" t="s">
        <v>18</v>
      </c>
      <c r="B1440" s="1" t="s">
        <v>99</v>
      </c>
      <c r="C1440" s="5">
        <v>0.16320000000000001</v>
      </c>
      <c r="D1440" s="5">
        <v>0</v>
      </c>
      <c r="E1440" s="6">
        <f t="shared" si="92"/>
        <v>-1</v>
      </c>
      <c r="F1440" s="5">
        <v>58.901200000000003</v>
      </c>
      <c r="G1440" s="5">
        <v>441.53967999999998</v>
      </c>
      <c r="H1440" s="6">
        <f t="shared" si="93"/>
        <v>6.4962764765403751</v>
      </c>
      <c r="I1440" s="5">
        <v>133.37179</v>
      </c>
      <c r="J1440" s="6">
        <f t="shared" si="94"/>
        <v>2.3105927422883052</v>
      </c>
      <c r="K1440" s="5">
        <v>515.85919000000001</v>
      </c>
      <c r="L1440" s="5">
        <v>785.37400000000002</v>
      </c>
      <c r="M1440" s="6">
        <f t="shared" si="95"/>
        <v>0.52245809559</v>
      </c>
    </row>
    <row r="1441" spans="1:13" x14ac:dyDescent="0.2">
      <c r="A1441" s="1" t="s">
        <v>19</v>
      </c>
      <c r="B1441" s="1" t="s">
        <v>99</v>
      </c>
      <c r="C1441" s="5">
        <v>0</v>
      </c>
      <c r="D1441" s="5">
        <v>11.840999999999999</v>
      </c>
      <c r="E1441" s="6" t="str">
        <f t="shared" si="92"/>
        <v/>
      </c>
      <c r="F1441" s="5">
        <v>869.29983000000004</v>
      </c>
      <c r="G1441" s="5">
        <v>549.61442999999997</v>
      </c>
      <c r="H1441" s="6">
        <f t="shared" si="93"/>
        <v>-0.36775044578117544</v>
      </c>
      <c r="I1441" s="5">
        <v>468.06828000000002</v>
      </c>
      <c r="J1441" s="6">
        <f t="shared" si="94"/>
        <v>0.17421849222510866</v>
      </c>
      <c r="K1441" s="5">
        <v>4357.4067299999997</v>
      </c>
      <c r="L1441" s="5">
        <v>2864.2355699999998</v>
      </c>
      <c r="M1441" s="6">
        <f t="shared" si="95"/>
        <v>-0.34267426763716413</v>
      </c>
    </row>
    <row r="1442" spans="1:13" x14ac:dyDescent="0.2">
      <c r="A1442" s="1" t="s">
        <v>20</v>
      </c>
      <c r="B1442" s="1" t="s">
        <v>99</v>
      </c>
      <c r="C1442" s="5">
        <v>0</v>
      </c>
      <c r="D1442" s="5">
        <v>0</v>
      </c>
      <c r="E1442" s="6" t="str">
        <f t="shared" si="92"/>
        <v/>
      </c>
      <c r="F1442" s="5">
        <v>49.682029999999997</v>
      </c>
      <c r="G1442" s="5">
        <v>31.176860000000001</v>
      </c>
      <c r="H1442" s="6">
        <f t="shared" si="93"/>
        <v>-0.37247209906680534</v>
      </c>
      <c r="I1442" s="5">
        <v>61.532850000000003</v>
      </c>
      <c r="J1442" s="6">
        <f t="shared" si="94"/>
        <v>-0.49332982301323602</v>
      </c>
      <c r="K1442" s="5">
        <v>325.54351000000003</v>
      </c>
      <c r="L1442" s="5">
        <v>445.67610000000002</v>
      </c>
      <c r="M1442" s="6">
        <f t="shared" si="95"/>
        <v>0.36902160943094819</v>
      </c>
    </row>
    <row r="1443" spans="1:13" x14ac:dyDescent="0.2">
      <c r="A1443" s="1" t="s">
        <v>21</v>
      </c>
      <c r="B1443" s="1" t="s">
        <v>99</v>
      </c>
      <c r="C1443" s="5">
        <v>0.57499999999999996</v>
      </c>
      <c r="D1443" s="5">
        <v>27.795680000000001</v>
      </c>
      <c r="E1443" s="6">
        <f t="shared" si="92"/>
        <v>47.340313043478268</v>
      </c>
      <c r="F1443" s="5">
        <v>1182.70713</v>
      </c>
      <c r="G1443" s="5">
        <v>1773.64481</v>
      </c>
      <c r="H1443" s="6">
        <f t="shared" si="93"/>
        <v>0.499648361805344</v>
      </c>
      <c r="I1443" s="5">
        <v>1634.5309500000001</v>
      </c>
      <c r="J1443" s="6">
        <f t="shared" si="94"/>
        <v>8.5109345895224564E-2</v>
      </c>
      <c r="K1443" s="5">
        <v>7851.2883000000002</v>
      </c>
      <c r="L1443" s="5">
        <v>7421.5122700000002</v>
      </c>
      <c r="M1443" s="6">
        <f t="shared" si="95"/>
        <v>-5.4739555290562958E-2</v>
      </c>
    </row>
    <row r="1444" spans="1:13" x14ac:dyDescent="0.2">
      <c r="A1444" s="1" t="s">
        <v>22</v>
      </c>
      <c r="B1444" s="1" t="s">
        <v>99</v>
      </c>
      <c r="C1444" s="5">
        <v>0</v>
      </c>
      <c r="D1444" s="5">
        <v>0</v>
      </c>
      <c r="E1444" s="6" t="str">
        <f t="shared" si="92"/>
        <v/>
      </c>
      <c r="F1444" s="5">
        <v>16.60915</v>
      </c>
      <c r="G1444" s="5">
        <v>47.700470000000003</v>
      </c>
      <c r="H1444" s="6">
        <f t="shared" si="93"/>
        <v>1.8719392623945237</v>
      </c>
      <c r="I1444" s="5">
        <v>15.5154</v>
      </c>
      <c r="J1444" s="6">
        <f t="shared" si="94"/>
        <v>2.0743951171094528</v>
      </c>
      <c r="K1444" s="5">
        <v>148.00658000000001</v>
      </c>
      <c r="L1444" s="5">
        <v>137.81942000000001</v>
      </c>
      <c r="M1444" s="6">
        <f t="shared" si="95"/>
        <v>-6.88291020574896E-2</v>
      </c>
    </row>
    <row r="1445" spans="1:13" x14ac:dyDescent="0.2">
      <c r="A1445" s="1" t="s">
        <v>23</v>
      </c>
      <c r="B1445" s="1" t="s">
        <v>99</v>
      </c>
      <c r="C1445" s="5">
        <v>0</v>
      </c>
      <c r="D1445" s="5">
        <v>0</v>
      </c>
      <c r="E1445" s="6" t="str">
        <f t="shared" si="92"/>
        <v/>
      </c>
      <c r="F1445" s="5">
        <v>8180.7998500000003</v>
      </c>
      <c r="G1445" s="5">
        <v>3444.34755</v>
      </c>
      <c r="H1445" s="6">
        <f t="shared" si="93"/>
        <v>-0.57897178599229515</v>
      </c>
      <c r="I1445" s="5">
        <v>11049.38399</v>
      </c>
      <c r="J1445" s="6">
        <f t="shared" si="94"/>
        <v>-0.68827696158290541</v>
      </c>
      <c r="K1445" s="5">
        <v>72970.666190000004</v>
      </c>
      <c r="L1445" s="5">
        <v>40113.047010000002</v>
      </c>
      <c r="M1445" s="6">
        <f t="shared" si="95"/>
        <v>-0.45028531183264509</v>
      </c>
    </row>
    <row r="1446" spans="1:13" x14ac:dyDescent="0.2">
      <c r="A1446" s="1" t="s">
        <v>24</v>
      </c>
      <c r="B1446" s="1" t="s">
        <v>99</v>
      </c>
      <c r="C1446" s="5">
        <v>0</v>
      </c>
      <c r="D1446" s="5">
        <v>0</v>
      </c>
      <c r="E1446" s="6" t="str">
        <f t="shared" si="92"/>
        <v/>
      </c>
      <c r="F1446" s="5">
        <v>81.857309999999998</v>
      </c>
      <c r="G1446" s="5">
        <v>87.222080000000005</v>
      </c>
      <c r="H1446" s="6">
        <f t="shared" si="93"/>
        <v>6.5538068622093881E-2</v>
      </c>
      <c r="I1446" s="5">
        <v>54.052100000000003</v>
      </c>
      <c r="J1446" s="6">
        <f t="shared" si="94"/>
        <v>0.61366681405532808</v>
      </c>
      <c r="K1446" s="5">
        <v>394.18383</v>
      </c>
      <c r="L1446" s="5">
        <v>273.46787999999998</v>
      </c>
      <c r="M1446" s="6">
        <f t="shared" si="95"/>
        <v>-0.30624277510317965</v>
      </c>
    </row>
    <row r="1447" spans="1:13" x14ac:dyDescent="0.2">
      <c r="A1447" s="1" t="s">
        <v>25</v>
      </c>
      <c r="B1447" s="1" t="s">
        <v>99</v>
      </c>
      <c r="C1447" s="5">
        <v>0</v>
      </c>
      <c r="D1447" s="5">
        <v>0</v>
      </c>
      <c r="E1447" s="6" t="str">
        <f t="shared" si="92"/>
        <v/>
      </c>
      <c r="F1447" s="5">
        <v>73.935130000000001</v>
      </c>
      <c r="G1447" s="5">
        <v>106.44314</v>
      </c>
      <c r="H1447" s="6">
        <f t="shared" si="93"/>
        <v>0.43968286794112621</v>
      </c>
      <c r="I1447" s="5">
        <v>140.81994</v>
      </c>
      <c r="J1447" s="6">
        <f t="shared" si="94"/>
        <v>-0.24411883714763694</v>
      </c>
      <c r="K1447" s="5">
        <v>574.06610000000001</v>
      </c>
      <c r="L1447" s="5">
        <v>671.14053999999999</v>
      </c>
      <c r="M1447" s="6">
        <f t="shared" si="95"/>
        <v>0.16909976046312436</v>
      </c>
    </row>
    <row r="1448" spans="1:13" x14ac:dyDescent="0.2">
      <c r="A1448" s="1" t="s">
        <v>26</v>
      </c>
      <c r="B1448" s="1" t="s">
        <v>99</v>
      </c>
      <c r="C1448" s="5">
        <v>1</v>
      </c>
      <c r="D1448" s="5">
        <v>0</v>
      </c>
      <c r="E1448" s="6">
        <f t="shared" si="92"/>
        <v>-1</v>
      </c>
      <c r="F1448" s="5">
        <v>126.4091</v>
      </c>
      <c r="G1448" s="5">
        <v>114.42324000000001</v>
      </c>
      <c r="H1448" s="6">
        <f t="shared" si="93"/>
        <v>-9.4818015475151673E-2</v>
      </c>
      <c r="I1448" s="5">
        <v>166.69825</v>
      </c>
      <c r="J1448" s="6">
        <f t="shared" si="94"/>
        <v>-0.31359063457474801</v>
      </c>
      <c r="K1448" s="5">
        <v>1353.0616399999999</v>
      </c>
      <c r="L1448" s="5">
        <v>706.42769999999996</v>
      </c>
      <c r="M1448" s="6">
        <f t="shared" si="95"/>
        <v>-0.47790427345202102</v>
      </c>
    </row>
    <row r="1449" spans="1:13" x14ac:dyDescent="0.2">
      <c r="A1449" s="1" t="s">
        <v>28</v>
      </c>
      <c r="B1449" s="1" t="s">
        <v>99</v>
      </c>
      <c r="C1449" s="5">
        <v>0</v>
      </c>
      <c r="D1449" s="5">
        <v>0</v>
      </c>
      <c r="E1449" s="6" t="str">
        <f t="shared" si="92"/>
        <v/>
      </c>
      <c r="F1449" s="5">
        <v>3.456</v>
      </c>
      <c r="G1449" s="5">
        <v>4.76342</v>
      </c>
      <c r="H1449" s="6">
        <f t="shared" si="93"/>
        <v>0.3783043981481482</v>
      </c>
      <c r="I1449" s="5">
        <v>10.467420000000001</v>
      </c>
      <c r="J1449" s="6">
        <f t="shared" si="94"/>
        <v>-0.54492893186668734</v>
      </c>
      <c r="K1449" s="5">
        <v>30.026599999999998</v>
      </c>
      <c r="L1449" s="5">
        <v>24.82649</v>
      </c>
      <c r="M1449" s="6">
        <f t="shared" si="95"/>
        <v>-0.17318344401297514</v>
      </c>
    </row>
    <row r="1450" spans="1:13" x14ac:dyDescent="0.2">
      <c r="A1450" s="1" t="s">
        <v>29</v>
      </c>
      <c r="B1450" s="1" t="s">
        <v>99</v>
      </c>
      <c r="C1450" s="5">
        <v>0</v>
      </c>
      <c r="D1450" s="5">
        <v>0</v>
      </c>
      <c r="E1450" s="6" t="str">
        <f t="shared" si="92"/>
        <v/>
      </c>
      <c r="F1450" s="5">
        <v>0</v>
      </c>
      <c r="G1450" s="5">
        <v>8.3040000000000003</v>
      </c>
      <c r="H1450" s="6" t="str">
        <f t="shared" si="93"/>
        <v/>
      </c>
      <c r="I1450" s="5">
        <v>8.4749999999999996</v>
      </c>
      <c r="J1450" s="6">
        <f t="shared" si="94"/>
        <v>-2.0176991150442358E-2</v>
      </c>
      <c r="K1450" s="5">
        <v>220.88628</v>
      </c>
      <c r="L1450" s="5">
        <v>96.085269999999994</v>
      </c>
      <c r="M1450" s="6">
        <f t="shared" si="95"/>
        <v>-0.5650011852252661</v>
      </c>
    </row>
    <row r="1451" spans="1:13" x14ac:dyDescent="0.2">
      <c r="A1451" s="1" t="s">
        <v>30</v>
      </c>
      <c r="B1451" s="1" t="s">
        <v>99</v>
      </c>
      <c r="C1451" s="5">
        <v>0</v>
      </c>
      <c r="D1451" s="5">
        <v>0</v>
      </c>
      <c r="E1451" s="6" t="str">
        <f t="shared" si="92"/>
        <v/>
      </c>
      <c r="F1451" s="5">
        <v>0</v>
      </c>
      <c r="G1451" s="5">
        <v>0</v>
      </c>
      <c r="H1451" s="6" t="str">
        <f t="shared" si="93"/>
        <v/>
      </c>
      <c r="I1451" s="5">
        <v>3.3239999999999998</v>
      </c>
      <c r="J1451" s="6">
        <f t="shared" si="94"/>
        <v>-1</v>
      </c>
      <c r="K1451" s="5">
        <v>0</v>
      </c>
      <c r="L1451" s="5">
        <v>167.4615</v>
      </c>
      <c r="M1451" s="6" t="str">
        <f t="shared" si="95"/>
        <v/>
      </c>
    </row>
    <row r="1452" spans="1:13" x14ac:dyDescent="0.2">
      <c r="A1452" s="1" t="s">
        <v>31</v>
      </c>
      <c r="B1452" s="1" t="s">
        <v>99</v>
      </c>
      <c r="C1452" s="5">
        <v>14.746</v>
      </c>
      <c r="D1452" s="5">
        <v>0</v>
      </c>
      <c r="E1452" s="6">
        <f t="shared" si="92"/>
        <v>-1</v>
      </c>
      <c r="F1452" s="5">
        <v>158.56179</v>
      </c>
      <c r="G1452" s="5">
        <v>318.55455000000001</v>
      </c>
      <c r="H1452" s="6">
        <f t="shared" si="93"/>
        <v>1.0090246836895571</v>
      </c>
      <c r="I1452" s="5">
        <v>400.99081999999999</v>
      </c>
      <c r="J1452" s="6">
        <f t="shared" si="94"/>
        <v>-0.20558143949529817</v>
      </c>
      <c r="K1452" s="5">
        <v>803.98955999999998</v>
      </c>
      <c r="L1452" s="5">
        <v>1801.1502599999999</v>
      </c>
      <c r="M1452" s="6">
        <f t="shared" si="95"/>
        <v>1.2402657318087562</v>
      </c>
    </row>
    <row r="1453" spans="1:13" x14ac:dyDescent="0.2">
      <c r="A1453" s="1" t="s">
        <v>32</v>
      </c>
      <c r="B1453" s="1" t="s">
        <v>99</v>
      </c>
      <c r="C1453" s="5">
        <v>0</v>
      </c>
      <c r="D1453" s="5">
        <v>10.17</v>
      </c>
      <c r="E1453" s="6" t="str">
        <f t="shared" si="92"/>
        <v/>
      </c>
      <c r="F1453" s="5">
        <v>991.92988000000003</v>
      </c>
      <c r="G1453" s="5">
        <v>3009.1136200000001</v>
      </c>
      <c r="H1453" s="6">
        <f t="shared" si="93"/>
        <v>2.0335950964598424</v>
      </c>
      <c r="I1453" s="5">
        <v>4624.7623100000001</v>
      </c>
      <c r="J1453" s="6">
        <f t="shared" si="94"/>
        <v>-0.34934740029915179</v>
      </c>
      <c r="K1453" s="5">
        <v>11096.322749999999</v>
      </c>
      <c r="L1453" s="5">
        <v>15219.44119</v>
      </c>
      <c r="M1453" s="6">
        <f t="shared" si="95"/>
        <v>0.37157520855276127</v>
      </c>
    </row>
    <row r="1454" spans="1:13" x14ac:dyDescent="0.2">
      <c r="A1454" s="1" t="s">
        <v>33</v>
      </c>
      <c r="B1454" s="1" t="s">
        <v>99</v>
      </c>
      <c r="C1454" s="5">
        <v>0</v>
      </c>
      <c r="D1454" s="5">
        <v>0</v>
      </c>
      <c r="E1454" s="6" t="str">
        <f t="shared" si="92"/>
        <v/>
      </c>
      <c r="F1454" s="5">
        <v>10.407629999999999</v>
      </c>
      <c r="G1454" s="5">
        <v>129.84029000000001</v>
      </c>
      <c r="H1454" s="6">
        <f t="shared" si="93"/>
        <v>11.47549057758587</v>
      </c>
      <c r="I1454" s="5">
        <v>6.24986</v>
      </c>
      <c r="J1454" s="6">
        <f t="shared" si="94"/>
        <v>19.774911758023382</v>
      </c>
      <c r="K1454" s="5">
        <v>13.972630000000001</v>
      </c>
      <c r="L1454" s="5">
        <v>157.17214000000001</v>
      </c>
      <c r="M1454" s="6">
        <f t="shared" si="95"/>
        <v>10.248572387589165</v>
      </c>
    </row>
    <row r="1455" spans="1:13" x14ac:dyDescent="0.2">
      <c r="A1455" s="2" t="s">
        <v>34</v>
      </c>
      <c r="B1455" s="2" t="s">
        <v>99</v>
      </c>
      <c r="C1455" s="7">
        <v>16.484200000000001</v>
      </c>
      <c r="D1455" s="7">
        <v>60.816719999999997</v>
      </c>
      <c r="E1455" s="8">
        <f t="shared" si="92"/>
        <v>2.6893946931000587</v>
      </c>
      <c r="F1455" s="7">
        <v>12496.162200000001</v>
      </c>
      <c r="G1455" s="7">
        <v>10768.74552</v>
      </c>
      <c r="H1455" s="8">
        <f t="shared" si="93"/>
        <v>-0.13823577610092164</v>
      </c>
      <c r="I1455" s="7">
        <v>19340.78198</v>
      </c>
      <c r="J1455" s="8">
        <f t="shared" si="94"/>
        <v>-0.44321043838166463</v>
      </c>
      <c r="K1455" s="7">
        <v>106885.43167999999</v>
      </c>
      <c r="L1455" s="7">
        <v>74330.156600000002</v>
      </c>
      <c r="M1455" s="8">
        <f t="shared" si="95"/>
        <v>-0.30458103193582009</v>
      </c>
    </row>
    <row r="1456" spans="1:13" x14ac:dyDescent="0.2">
      <c r="A1456" s="1" t="s">
        <v>8</v>
      </c>
      <c r="B1456" s="1" t="s">
        <v>100</v>
      </c>
      <c r="C1456" s="5">
        <v>19.737919999999999</v>
      </c>
      <c r="D1456" s="5">
        <v>48.9193</v>
      </c>
      <c r="E1456" s="6">
        <f t="shared" si="92"/>
        <v>1.4784425106596846</v>
      </c>
      <c r="F1456" s="5">
        <v>907.61793</v>
      </c>
      <c r="G1456" s="5">
        <v>1179.7528500000001</v>
      </c>
      <c r="H1456" s="6">
        <f t="shared" si="93"/>
        <v>0.29983422650101255</v>
      </c>
      <c r="I1456" s="5">
        <v>1412.7803799999999</v>
      </c>
      <c r="J1456" s="6">
        <f t="shared" si="94"/>
        <v>-0.16494250153728762</v>
      </c>
      <c r="K1456" s="5">
        <v>4897.9433300000001</v>
      </c>
      <c r="L1456" s="5">
        <v>9500.2800800000005</v>
      </c>
      <c r="M1456" s="6">
        <f t="shared" si="95"/>
        <v>0.93964679456591438</v>
      </c>
    </row>
    <row r="1457" spans="1:13" x14ac:dyDescent="0.2">
      <c r="A1457" s="1" t="s">
        <v>10</v>
      </c>
      <c r="B1457" s="1" t="s">
        <v>100</v>
      </c>
      <c r="C1457" s="5">
        <v>164.16</v>
      </c>
      <c r="D1457" s="5">
        <v>127.06706</v>
      </c>
      <c r="E1457" s="6">
        <f t="shared" si="92"/>
        <v>-0.22595601851851854</v>
      </c>
      <c r="F1457" s="5">
        <v>3387.54297</v>
      </c>
      <c r="G1457" s="5">
        <v>1834.29008</v>
      </c>
      <c r="H1457" s="6">
        <f t="shared" si="93"/>
        <v>-0.45851902212180651</v>
      </c>
      <c r="I1457" s="5">
        <v>2082.2786900000001</v>
      </c>
      <c r="J1457" s="6">
        <f t="shared" si="94"/>
        <v>-0.11909482202884192</v>
      </c>
      <c r="K1457" s="5">
        <v>15569.130800000001</v>
      </c>
      <c r="L1457" s="5">
        <v>14413.14227</v>
      </c>
      <c r="M1457" s="6">
        <f t="shared" si="95"/>
        <v>-7.4248751895642173E-2</v>
      </c>
    </row>
    <row r="1458" spans="1:13" x14ac:dyDescent="0.2">
      <c r="A1458" s="1" t="s">
        <v>11</v>
      </c>
      <c r="B1458" s="1" t="s">
        <v>100</v>
      </c>
      <c r="C1458" s="5">
        <v>146.05744999999999</v>
      </c>
      <c r="D1458" s="5">
        <v>829.51045999999997</v>
      </c>
      <c r="E1458" s="6">
        <f t="shared" si="92"/>
        <v>4.6793437103002962</v>
      </c>
      <c r="F1458" s="5">
        <v>6746.0465899999999</v>
      </c>
      <c r="G1458" s="5">
        <v>8436.5911099999994</v>
      </c>
      <c r="H1458" s="6">
        <f t="shared" si="93"/>
        <v>0.25059781272574932</v>
      </c>
      <c r="I1458" s="5">
        <v>7186.1899800000001</v>
      </c>
      <c r="J1458" s="6">
        <f t="shared" si="94"/>
        <v>0.17400056684835929</v>
      </c>
      <c r="K1458" s="5">
        <v>38205.928359999998</v>
      </c>
      <c r="L1458" s="5">
        <v>42399.156759999998</v>
      </c>
      <c r="M1458" s="6">
        <f t="shared" si="95"/>
        <v>0.10975334404882919</v>
      </c>
    </row>
    <row r="1459" spans="1:13" x14ac:dyDescent="0.2">
      <c r="A1459" s="1" t="s">
        <v>12</v>
      </c>
      <c r="B1459" s="1" t="s">
        <v>100</v>
      </c>
      <c r="C1459" s="5">
        <v>0</v>
      </c>
      <c r="D1459" s="5">
        <v>0.16367999999999999</v>
      </c>
      <c r="E1459" s="6" t="str">
        <f t="shared" si="92"/>
        <v/>
      </c>
      <c r="F1459" s="5">
        <v>2.6162800000000002</v>
      </c>
      <c r="G1459" s="5">
        <v>8.6172900000000006</v>
      </c>
      <c r="H1459" s="6">
        <f t="shared" si="93"/>
        <v>2.2937185622334</v>
      </c>
      <c r="I1459" s="5">
        <v>6.3265200000000004</v>
      </c>
      <c r="J1459" s="6">
        <f t="shared" si="94"/>
        <v>0.36209005898977642</v>
      </c>
      <c r="K1459" s="5">
        <v>14.04936</v>
      </c>
      <c r="L1459" s="5">
        <v>52.628729999999997</v>
      </c>
      <c r="M1459" s="6">
        <f t="shared" si="95"/>
        <v>2.7459877175899825</v>
      </c>
    </row>
    <row r="1460" spans="1:13" x14ac:dyDescent="0.2">
      <c r="A1460" s="1" t="s">
        <v>13</v>
      </c>
      <c r="B1460" s="1" t="s">
        <v>100</v>
      </c>
      <c r="C1460" s="5">
        <v>0</v>
      </c>
      <c r="D1460" s="5">
        <v>0</v>
      </c>
      <c r="E1460" s="6" t="str">
        <f t="shared" si="92"/>
        <v/>
      </c>
      <c r="F1460" s="5">
        <v>0</v>
      </c>
      <c r="G1460" s="5">
        <v>2.2600799999999999</v>
      </c>
      <c r="H1460" s="6" t="str">
        <f t="shared" si="93"/>
        <v/>
      </c>
      <c r="I1460" s="5">
        <v>5.0472200000000003</v>
      </c>
      <c r="J1460" s="6">
        <f t="shared" si="94"/>
        <v>-0.55221290135956036</v>
      </c>
      <c r="K1460" s="5">
        <v>4.2190599999999998</v>
      </c>
      <c r="L1460" s="5">
        <v>8.0789200000000001</v>
      </c>
      <c r="M1460" s="6">
        <f t="shared" si="95"/>
        <v>0.91486255232208125</v>
      </c>
    </row>
    <row r="1461" spans="1:13" x14ac:dyDescent="0.2">
      <c r="A1461" s="1" t="s">
        <v>14</v>
      </c>
      <c r="B1461" s="1" t="s">
        <v>100</v>
      </c>
      <c r="C1461" s="5">
        <v>0.31075000000000003</v>
      </c>
      <c r="D1461" s="5">
        <v>3.7294100000000001</v>
      </c>
      <c r="E1461" s="6">
        <f t="shared" si="92"/>
        <v>11.001319388576025</v>
      </c>
      <c r="F1461" s="5">
        <v>671.22263999999996</v>
      </c>
      <c r="G1461" s="5">
        <v>2132.38076</v>
      </c>
      <c r="H1461" s="6">
        <f t="shared" si="93"/>
        <v>2.1768606017222543</v>
      </c>
      <c r="I1461" s="5">
        <v>1537.94389</v>
      </c>
      <c r="J1461" s="6">
        <f t="shared" si="94"/>
        <v>0.38651401645088623</v>
      </c>
      <c r="K1461" s="5">
        <v>4787.0775100000001</v>
      </c>
      <c r="L1461" s="5">
        <v>8167.4720399999997</v>
      </c>
      <c r="M1461" s="6">
        <f t="shared" si="95"/>
        <v>0.706149947005976</v>
      </c>
    </row>
    <row r="1462" spans="1:13" x14ac:dyDescent="0.2">
      <c r="A1462" s="1" t="s">
        <v>15</v>
      </c>
      <c r="B1462" s="1" t="s">
        <v>100</v>
      </c>
      <c r="C1462" s="5">
        <v>0</v>
      </c>
      <c r="D1462" s="5">
        <v>0</v>
      </c>
      <c r="E1462" s="6" t="str">
        <f t="shared" si="92"/>
        <v/>
      </c>
      <c r="F1462" s="5">
        <v>0</v>
      </c>
      <c r="G1462" s="5">
        <v>205.17500000000001</v>
      </c>
      <c r="H1462" s="6" t="str">
        <f t="shared" si="93"/>
        <v/>
      </c>
      <c r="I1462" s="5">
        <v>562.00945000000002</v>
      </c>
      <c r="J1462" s="6">
        <f t="shared" si="94"/>
        <v>-0.63492606752430936</v>
      </c>
      <c r="K1462" s="5">
        <v>1580.3976</v>
      </c>
      <c r="L1462" s="5">
        <v>3214.8318300000001</v>
      </c>
      <c r="M1462" s="6">
        <f t="shared" si="95"/>
        <v>1.0341917945205688</v>
      </c>
    </row>
    <row r="1463" spans="1:13" x14ac:dyDescent="0.2">
      <c r="A1463" s="1" t="s">
        <v>16</v>
      </c>
      <c r="B1463" s="1" t="s">
        <v>100</v>
      </c>
      <c r="C1463" s="5">
        <v>0</v>
      </c>
      <c r="D1463" s="5">
        <v>1.8383799999999999</v>
      </c>
      <c r="E1463" s="6" t="str">
        <f t="shared" si="92"/>
        <v/>
      </c>
      <c r="F1463" s="5">
        <v>5.0269899999999996</v>
      </c>
      <c r="G1463" s="5">
        <v>10.335279999999999</v>
      </c>
      <c r="H1463" s="6">
        <f t="shared" si="93"/>
        <v>1.0559579390450349</v>
      </c>
      <c r="I1463" s="5">
        <v>7.8207199999999997</v>
      </c>
      <c r="J1463" s="6">
        <f t="shared" si="94"/>
        <v>0.32152538385212615</v>
      </c>
      <c r="K1463" s="5">
        <v>10.95556</v>
      </c>
      <c r="L1463" s="5">
        <v>57.948909999999998</v>
      </c>
      <c r="M1463" s="6">
        <f t="shared" si="95"/>
        <v>4.2894521138125299</v>
      </c>
    </row>
    <row r="1464" spans="1:13" x14ac:dyDescent="0.2">
      <c r="A1464" s="1" t="s">
        <v>17</v>
      </c>
      <c r="B1464" s="1" t="s">
        <v>100</v>
      </c>
      <c r="C1464" s="5">
        <v>0</v>
      </c>
      <c r="D1464" s="5">
        <v>0.65866999999999998</v>
      </c>
      <c r="E1464" s="6" t="str">
        <f t="shared" si="92"/>
        <v/>
      </c>
      <c r="F1464" s="5">
        <v>2.8324099999999999</v>
      </c>
      <c r="G1464" s="5">
        <v>3.67422</v>
      </c>
      <c r="H1464" s="6">
        <f t="shared" si="93"/>
        <v>0.29720626604199252</v>
      </c>
      <c r="I1464" s="5">
        <v>3.87757</v>
      </c>
      <c r="J1464" s="6">
        <f t="shared" si="94"/>
        <v>-5.2442638043929568E-2</v>
      </c>
      <c r="K1464" s="5">
        <v>23.796140000000001</v>
      </c>
      <c r="L1464" s="5">
        <v>34.01632</v>
      </c>
      <c r="M1464" s="6">
        <f t="shared" si="95"/>
        <v>0.42948898434788152</v>
      </c>
    </row>
    <row r="1465" spans="1:13" x14ac:dyDescent="0.2">
      <c r="A1465" s="1" t="s">
        <v>18</v>
      </c>
      <c r="B1465" s="1" t="s">
        <v>100</v>
      </c>
      <c r="C1465" s="5">
        <v>182.58610999999999</v>
      </c>
      <c r="D1465" s="5">
        <v>159.07048</v>
      </c>
      <c r="E1465" s="6">
        <f t="shared" si="92"/>
        <v>-0.12879199847129663</v>
      </c>
      <c r="F1465" s="5">
        <v>1680.14906</v>
      </c>
      <c r="G1465" s="5">
        <v>1732.4421600000001</v>
      </c>
      <c r="H1465" s="6">
        <f t="shared" si="93"/>
        <v>3.1124083716715045E-2</v>
      </c>
      <c r="I1465" s="5">
        <v>946.60451</v>
      </c>
      <c r="J1465" s="6">
        <f t="shared" si="94"/>
        <v>0.83016470099006834</v>
      </c>
      <c r="K1465" s="5">
        <v>8805.1753200000003</v>
      </c>
      <c r="L1465" s="5">
        <v>7175.0786099999996</v>
      </c>
      <c r="M1465" s="6">
        <f t="shared" si="95"/>
        <v>-0.18512938706596938</v>
      </c>
    </row>
    <row r="1466" spans="1:13" x14ac:dyDescent="0.2">
      <c r="A1466" s="1" t="s">
        <v>19</v>
      </c>
      <c r="B1466" s="1" t="s">
        <v>100</v>
      </c>
      <c r="C1466" s="5">
        <v>338.36646000000002</v>
      </c>
      <c r="D1466" s="5">
        <v>143.55998</v>
      </c>
      <c r="E1466" s="6">
        <f t="shared" si="92"/>
        <v>-0.57572632937673562</v>
      </c>
      <c r="F1466" s="5">
        <v>2453.5614300000002</v>
      </c>
      <c r="G1466" s="5">
        <v>2140.1038600000002</v>
      </c>
      <c r="H1466" s="6">
        <f t="shared" si="93"/>
        <v>-0.12775615322580292</v>
      </c>
      <c r="I1466" s="5">
        <v>2454.9148500000001</v>
      </c>
      <c r="J1466" s="6">
        <f t="shared" si="94"/>
        <v>-0.12823703029862721</v>
      </c>
      <c r="K1466" s="5">
        <v>19864.153109999999</v>
      </c>
      <c r="L1466" s="5">
        <v>16366.06911</v>
      </c>
      <c r="M1466" s="6">
        <f t="shared" si="95"/>
        <v>-0.17610033413601689</v>
      </c>
    </row>
    <row r="1467" spans="1:13" x14ac:dyDescent="0.2">
      <c r="A1467" s="1" t="s">
        <v>20</v>
      </c>
      <c r="B1467" s="1" t="s">
        <v>100</v>
      </c>
      <c r="C1467" s="5">
        <v>53.723970000000001</v>
      </c>
      <c r="D1467" s="5">
        <v>263.01693999999998</v>
      </c>
      <c r="E1467" s="6">
        <f t="shared" si="92"/>
        <v>3.8957093081542551</v>
      </c>
      <c r="F1467" s="5">
        <v>3474.04628</v>
      </c>
      <c r="G1467" s="5">
        <v>2832.1340799999998</v>
      </c>
      <c r="H1467" s="6">
        <f t="shared" si="93"/>
        <v>-0.18477364671146523</v>
      </c>
      <c r="I1467" s="5">
        <v>2358.5077099999999</v>
      </c>
      <c r="J1467" s="6">
        <f t="shared" si="94"/>
        <v>0.20081612113958269</v>
      </c>
      <c r="K1467" s="5">
        <v>19111.679759999999</v>
      </c>
      <c r="L1467" s="5">
        <v>14729.9638</v>
      </c>
      <c r="M1467" s="6">
        <f t="shared" si="95"/>
        <v>-0.22926901324344917</v>
      </c>
    </row>
    <row r="1468" spans="1:13" x14ac:dyDescent="0.2">
      <c r="A1468" s="1" t="s">
        <v>21</v>
      </c>
      <c r="B1468" s="1" t="s">
        <v>100</v>
      </c>
      <c r="C1468" s="5">
        <v>417.31191000000001</v>
      </c>
      <c r="D1468" s="5">
        <v>463.15221000000003</v>
      </c>
      <c r="E1468" s="6">
        <f t="shared" si="92"/>
        <v>0.10984661329220158</v>
      </c>
      <c r="F1468" s="5">
        <v>6327.6136500000002</v>
      </c>
      <c r="G1468" s="5">
        <v>3257.18471</v>
      </c>
      <c r="H1468" s="6">
        <f t="shared" si="93"/>
        <v>-0.48524279607368259</v>
      </c>
      <c r="I1468" s="5">
        <v>2610.2212100000002</v>
      </c>
      <c r="J1468" s="6">
        <f t="shared" si="94"/>
        <v>0.2478577285026351</v>
      </c>
      <c r="K1468" s="5">
        <v>38775.011619999997</v>
      </c>
      <c r="L1468" s="5">
        <v>17930.129819999998</v>
      </c>
      <c r="M1468" s="6">
        <f t="shared" si="95"/>
        <v>-0.5375854430240401</v>
      </c>
    </row>
    <row r="1469" spans="1:13" x14ac:dyDescent="0.2">
      <c r="A1469" s="1" t="s">
        <v>22</v>
      </c>
      <c r="B1469" s="1" t="s">
        <v>100</v>
      </c>
      <c r="C1469" s="5">
        <v>0.12656999999999999</v>
      </c>
      <c r="D1469" s="5">
        <v>0</v>
      </c>
      <c r="E1469" s="6">
        <f t="shared" si="92"/>
        <v>-1</v>
      </c>
      <c r="F1469" s="5">
        <v>6.4427599999999998</v>
      </c>
      <c r="G1469" s="5">
        <v>255.10578000000001</v>
      </c>
      <c r="H1469" s="6">
        <f t="shared" si="93"/>
        <v>38.595729159552739</v>
      </c>
      <c r="I1469" s="5">
        <v>21.78678</v>
      </c>
      <c r="J1469" s="6">
        <f t="shared" si="94"/>
        <v>10.709200717132132</v>
      </c>
      <c r="K1469" s="5">
        <v>35.433799999999998</v>
      </c>
      <c r="L1469" s="5">
        <v>1122.9967899999999</v>
      </c>
      <c r="M1469" s="6">
        <f t="shared" si="95"/>
        <v>30.692812794563384</v>
      </c>
    </row>
    <row r="1470" spans="1:13" x14ac:dyDescent="0.2">
      <c r="A1470" s="1" t="s">
        <v>23</v>
      </c>
      <c r="B1470" s="1" t="s">
        <v>100</v>
      </c>
      <c r="C1470" s="5">
        <v>0.11168</v>
      </c>
      <c r="D1470" s="5">
        <v>0</v>
      </c>
      <c r="E1470" s="6">
        <f t="shared" si="92"/>
        <v>-1</v>
      </c>
      <c r="F1470" s="5">
        <v>181.27598</v>
      </c>
      <c r="G1470" s="5">
        <v>250.55277000000001</v>
      </c>
      <c r="H1470" s="6">
        <f t="shared" si="93"/>
        <v>0.38216199410423823</v>
      </c>
      <c r="I1470" s="5">
        <v>384.34215</v>
      </c>
      <c r="J1470" s="6">
        <f t="shared" si="94"/>
        <v>-0.34809968149473069</v>
      </c>
      <c r="K1470" s="5">
        <v>831.30862999999999</v>
      </c>
      <c r="L1470" s="5">
        <v>1025.64248</v>
      </c>
      <c r="M1470" s="6">
        <f t="shared" si="95"/>
        <v>0.23376859446292531</v>
      </c>
    </row>
    <row r="1471" spans="1:13" x14ac:dyDescent="0.2">
      <c r="A1471" s="1" t="s">
        <v>24</v>
      </c>
      <c r="B1471" s="1" t="s">
        <v>100</v>
      </c>
      <c r="C1471" s="5">
        <v>43.441319999999997</v>
      </c>
      <c r="D1471" s="5">
        <v>81.399730000000005</v>
      </c>
      <c r="E1471" s="6">
        <f t="shared" si="92"/>
        <v>0.87378583339548643</v>
      </c>
      <c r="F1471" s="5">
        <v>2219.0544199999999</v>
      </c>
      <c r="G1471" s="5">
        <v>2921.8166299999998</v>
      </c>
      <c r="H1471" s="6">
        <f t="shared" si="93"/>
        <v>0.31669444591629259</v>
      </c>
      <c r="I1471" s="5">
        <v>1725.2917500000001</v>
      </c>
      <c r="J1471" s="6">
        <f t="shared" si="94"/>
        <v>0.69352031620159305</v>
      </c>
      <c r="K1471" s="5">
        <v>19439.353419999999</v>
      </c>
      <c r="L1471" s="5">
        <v>11706.3105</v>
      </c>
      <c r="M1471" s="6">
        <f t="shared" si="95"/>
        <v>-0.39780350472171211</v>
      </c>
    </row>
    <row r="1472" spans="1:13" x14ac:dyDescent="0.2">
      <c r="A1472" s="1" t="s">
        <v>25</v>
      </c>
      <c r="B1472" s="1" t="s">
        <v>100</v>
      </c>
      <c r="C1472" s="5">
        <v>0</v>
      </c>
      <c r="D1472" s="5">
        <v>55.49765</v>
      </c>
      <c r="E1472" s="6" t="str">
        <f t="shared" si="92"/>
        <v/>
      </c>
      <c r="F1472" s="5">
        <v>830.64909</v>
      </c>
      <c r="G1472" s="5">
        <v>1110.9707699999999</v>
      </c>
      <c r="H1472" s="6">
        <f t="shared" si="93"/>
        <v>0.33747304773427245</v>
      </c>
      <c r="I1472" s="5">
        <v>1575.2339400000001</v>
      </c>
      <c r="J1472" s="6">
        <f t="shared" si="94"/>
        <v>-0.29472648995869155</v>
      </c>
      <c r="K1472" s="5">
        <v>2669.89284</v>
      </c>
      <c r="L1472" s="5">
        <v>6361.0045300000002</v>
      </c>
      <c r="M1472" s="6">
        <f t="shared" si="95"/>
        <v>1.3824943213825764</v>
      </c>
    </row>
    <row r="1473" spans="1:13" x14ac:dyDescent="0.2">
      <c r="A1473" s="1" t="s">
        <v>26</v>
      </c>
      <c r="B1473" s="1" t="s">
        <v>100</v>
      </c>
      <c r="C1473" s="5">
        <v>79.942869999999999</v>
      </c>
      <c r="D1473" s="5">
        <v>9.4394399999999994</v>
      </c>
      <c r="E1473" s="6">
        <f t="shared" si="92"/>
        <v>-0.88192267803244995</v>
      </c>
      <c r="F1473" s="5">
        <v>1315.10474</v>
      </c>
      <c r="G1473" s="5">
        <v>1297.8315500000001</v>
      </c>
      <c r="H1473" s="6">
        <f t="shared" si="93"/>
        <v>-1.3134459541222498E-2</v>
      </c>
      <c r="I1473" s="5">
        <v>1055.52288</v>
      </c>
      <c r="J1473" s="6">
        <f t="shared" si="94"/>
        <v>0.22956268839951632</v>
      </c>
      <c r="K1473" s="5">
        <v>6768.5349800000004</v>
      </c>
      <c r="L1473" s="5">
        <v>6950.25335</v>
      </c>
      <c r="M1473" s="6">
        <f t="shared" si="95"/>
        <v>2.6847518781678792E-2</v>
      </c>
    </row>
    <row r="1474" spans="1:13" x14ac:dyDescent="0.2">
      <c r="A1474" s="1" t="s">
        <v>27</v>
      </c>
      <c r="B1474" s="1" t="s">
        <v>100</v>
      </c>
      <c r="C1474" s="5">
        <v>0</v>
      </c>
      <c r="D1474" s="5">
        <v>0</v>
      </c>
      <c r="E1474" s="6" t="str">
        <f t="shared" si="92"/>
        <v/>
      </c>
      <c r="F1474" s="5">
        <v>34.233429999999998</v>
      </c>
      <c r="G1474" s="5">
        <v>76.445830000000001</v>
      </c>
      <c r="H1474" s="6">
        <f t="shared" si="93"/>
        <v>1.2330753885894579</v>
      </c>
      <c r="I1474" s="5">
        <v>453.84255999999999</v>
      </c>
      <c r="J1474" s="6">
        <f t="shared" si="94"/>
        <v>-0.83155870176653335</v>
      </c>
      <c r="K1474" s="5">
        <v>761.08082000000002</v>
      </c>
      <c r="L1474" s="5">
        <v>1747.3589999999999</v>
      </c>
      <c r="M1474" s="6">
        <f t="shared" si="95"/>
        <v>1.2958915191161955</v>
      </c>
    </row>
    <row r="1475" spans="1:13" x14ac:dyDescent="0.2">
      <c r="A1475" s="1" t="s">
        <v>28</v>
      </c>
      <c r="B1475" s="1" t="s">
        <v>100</v>
      </c>
      <c r="C1475" s="5">
        <v>9597.6455299999998</v>
      </c>
      <c r="D1475" s="5">
        <v>9106.4436999999998</v>
      </c>
      <c r="E1475" s="6">
        <f t="shared" si="92"/>
        <v>-5.117940941500887E-2</v>
      </c>
      <c r="F1475" s="5">
        <v>135451.52393</v>
      </c>
      <c r="G1475" s="5">
        <v>93449.601720000006</v>
      </c>
      <c r="H1475" s="6">
        <f t="shared" si="93"/>
        <v>-0.31008822190665175</v>
      </c>
      <c r="I1475" s="5">
        <v>114861.57627000001</v>
      </c>
      <c r="J1475" s="6">
        <f t="shared" si="94"/>
        <v>-0.18641546847370283</v>
      </c>
      <c r="K1475" s="5">
        <v>777595.03825999994</v>
      </c>
      <c r="L1475" s="5">
        <v>669929.5368</v>
      </c>
      <c r="M1475" s="6">
        <f t="shared" si="95"/>
        <v>-0.13845960450174644</v>
      </c>
    </row>
    <row r="1476" spans="1:13" x14ac:dyDescent="0.2">
      <c r="A1476" s="1" t="s">
        <v>29</v>
      </c>
      <c r="B1476" s="1" t="s">
        <v>100</v>
      </c>
      <c r="C1476" s="5">
        <v>0</v>
      </c>
      <c r="D1476" s="5">
        <v>0</v>
      </c>
      <c r="E1476" s="6" t="str">
        <f t="shared" si="92"/>
        <v/>
      </c>
      <c r="F1476" s="5">
        <v>207.79257000000001</v>
      </c>
      <c r="G1476" s="5">
        <v>31.05</v>
      </c>
      <c r="H1476" s="6">
        <f t="shared" si="93"/>
        <v>-0.85057213547144639</v>
      </c>
      <c r="I1476" s="5">
        <v>11.88767</v>
      </c>
      <c r="J1476" s="6">
        <f t="shared" si="94"/>
        <v>1.6119500288954858</v>
      </c>
      <c r="K1476" s="5">
        <v>1974.0187599999999</v>
      </c>
      <c r="L1476" s="5">
        <v>390.73534000000001</v>
      </c>
      <c r="M1476" s="6">
        <f t="shared" si="95"/>
        <v>-0.80206097940021603</v>
      </c>
    </row>
    <row r="1477" spans="1:13" x14ac:dyDescent="0.2">
      <c r="A1477" s="1" t="s">
        <v>30</v>
      </c>
      <c r="B1477" s="1" t="s">
        <v>100</v>
      </c>
      <c r="C1477" s="5">
        <v>0</v>
      </c>
      <c r="D1477" s="5">
        <v>39.555</v>
      </c>
      <c r="E1477" s="6" t="str">
        <f t="shared" si="92"/>
        <v/>
      </c>
      <c r="F1477" s="5">
        <v>31.087</v>
      </c>
      <c r="G1477" s="5">
        <v>470.16250000000002</v>
      </c>
      <c r="H1477" s="6">
        <f t="shared" si="93"/>
        <v>14.124087239038827</v>
      </c>
      <c r="I1477" s="5">
        <v>190.28073000000001</v>
      </c>
      <c r="J1477" s="6">
        <f t="shared" si="94"/>
        <v>1.4708886706499391</v>
      </c>
      <c r="K1477" s="5">
        <v>2649.5123100000001</v>
      </c>
      <c r="L1477" s="5">
        <v>3347.2528600000001</v>
      </c>
      <c r="M1477" s="6">
        <f t="shared" si="95"/>
        <v>0.26334678550710344</v>
      </c>
    </row>
    <row r="1478" spans="1:13" x14ac:dyDescent="0.2">
      <c r="A1478" s="1" t="s">
        <v>31</v>
      </c>
      <c r="B1478" s="1" t="s">
        <v>100</v>
      </c>
      <c r="C1478" s="5">
        <v>12.844530000000001</v>
      </c>
      <c r="D1478" s="5">
        <v>97.076580000000007</v>
      </c>
      <c r="E1478" s="6">
        <f t="shared" si="92"/>
        <v>6.5578148830669551</v>
      </c>
      <c r="F1478" s="5">
        <v>508.52679000000001</v>
      </c>
      <c r="G1478" s="5">
        <v>621.31206999999995</v>
      </c>
      <c r="H1478" s="6">
        <f t="shared" si="93"/>
        <v>0.22178827589397976</v>
      </c>
      <c r="I1478" s="5">
        <v>451.46825999999999</v>
      </c>
      <c r="J1478" s="6">
        <f t="shared" si="94"/>
        <v>0.3762032130453643</v>
      </c>
      <c r="K1478" s="5">
        <v>5158.4646199999997</v>
      </c>
      <c r="L1478" s="5">
        <v>3592.3865599999999</v>
      </c>
      <c r="M1478" s="6">
        <f t="shared" si="95"/>
        <v>-0.30359383564018705</v>
      </c>
    </row>
    <row r="1479" spans="1:13" x14ac:dyDescent="0.2">
      <c r="A1479" s="1" t="s">
        <v>32</v>
      </c>
      <c r="B1479" s="1" t="s">
        <v>100</v>
      </c>
      <c r="C1479" s="5">
        <v>0.93064999999999998</v>
      </c>
      <c r="D1479" s="5">
        <v>0</v>
      </c>
      <c r="E1479" s="6">
        <f t="shared" si="92"/>
        <v>-1</v>
      </c>
      <c r="F1479" s="5">
        <v>9.8278400000000001</v>
      </c>
      <c r="G1479" s="5">
        <v>1.34405</v>
      </c>
      <c r="H1479" s="6">
        <f t="shared" si="93"/>
        <v>-0.86324054929669192</v>
      </c>
      <c r="I1479" s="5">
        <v>83.01</v>
      </c>
      <c r="J1479" s="6">
        <f t="shared" si="94"/>
        <v>-0.98380857727984583</v>
      </c>
      <c r="K1479" s="5">
        <v>105.65374</v>
      </c>
      <c r="L1479" s="5">
        <v>91.433049999999994</v>
      </c>
      <c r="M1479" s="6">
        <f t="shared" si="95"/>
        <v>-0.13459712831746429</v>
      </c>
    </row>
    <row r="1480" spans="1:13" x14ac:dyDescent="0.2">
      <c r="A1480" s="1" t="s">
        <v>33</v>
      </c>
      <c r="B1480" s="1" t="s">
        <v>100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3.6383000000000001</v>
      </c>
      <c r="J1480" s="6">
        <f t="shared" si="94"/>
        <v>-1</v>
      </c>
      <c r="K1480" s="5">
        <v>106.72454999999999</v>
      </c>
      <c r="L1480" s="5">
        <v>8.5142000000000007</v>
      </c>
      <c r="M1480" s="6">
        <f t="shared" si="95"/>
        <v>-0.92022266666854069</v>
      </c>
    </row>
    <row r="1481" spans="1:13" x14ac:dyDescent="0.2">
      <c r="A1481" s="2" t="s">
        <v>34</v>
      </c>
      <c r="B1481" s="2" t="s">
        <v>100</v>
      </c>
      <c r="C1481" s="7">
        <v>11057.29772</v>
      </c>
      <c r="D1481" s="7">
        <v>11431.87052</v>
      </c>
      <c r="E1481" s="8">
        <f t="shared" si="92"/>
        <v>3.387561857202126E-2</v>
      </c>
      <c r="F1481" s="7">
        <v>166455.93169999999</v>
      </c>
      <c r="G1481" s="7">
        <v>124307.87851</v>
      </c>
      <c r="H1481" s="8">
        <f t="shared" si="93"/>
        <v>-0.25320847842155925</v>
      </c>
      <c r="I1481" s="7">
        <v>142039.43247</v>
      </c>
      <c r="J1481" s="8">
        <f t="shared" si="94"/>
        <v>-0.12483543232788585</v>
      </c>
      <c r="K1481" s="7">
        <v>972089.78737000003</v>
      </c>
      <c r="L1481" s="7">
        <v>840686.02636999998</v>
      </c>
      <c r="M1481" s="8">
        <f t="shared" si="95"/>
        <v>-0.13517656774845299</v>
      </c>
    </row>
    <row r="1482" spans="1:13" x14ac:dyDescent="0.2">
      <c r="A1482" s="1" t="s">
        <v>8</v>
      </c>
      <c r="B1482" s="1" t="s">
        <v>101</v>
      </c>
      <c r="C1482" s="5">
        <v>84.475859999999997</v>
      </c>
      <c r="D1482" s="5">
        <v>1109.2187300000001</v>
      </c>
      <c r="E1482" s="6">
        <f t="shared" si="92"/>
        <v>12.130600031772392</v>
      </c>
      <c r="F1482" s="5">
        <v>3059.7468399999998</v>
      </c>
      <c r="G1482" s="5">
        <v>3721.0019600000001</v>
      </c>
      <c r="H1482" s="6">
        <f t="shared" si="93"/>
        <v>0.21611432402034936</v>
      </c>
      <c r="I1482" s="5">
        <v>2830.15112</v>
      </c>
      <c r="J1482" s="6">
        <f t="shared" si="94"/>
        <v>0.31477147411124817</v>
      </c>
      <c r="K1482" s="5">
        <v>23054.239699999998</v>
      </c>
      <c r="L1482" s="5">
        <v>11999.55804</v>
      </c>
      <c r="M1482" s="6">
        <f t="shared" si="95"/>
        <v>-0.47950753544043356</v>
      </c>
    </row>
    <row r="1483" spans="1:13" x14ac:dyDescent="0.2">
      <c r="A1483" s="1" t="s">
        <v>10</v>
      </c>
      <c r="B1483" s="1" t="s">
        <v>101</v>
      </c>
      <c r="C1483" s="5">
        <v>11.22282</v>
      </c>
      <c r="D1483" s="5">
        <v>15.642760000000001</v>
      </c>
      <c r="E1483" s="6">
        <f t="shared" si="92"/>
        <v>0.39383506106308408</v>
      </c>
      <c r="F1483" s="5">
        <v>295.26265999999998</v>
      </c>
      <c r="G1483" s="5">
        <v>410.73683</v>
      </c>
      <c r="H1483" s="6">
        <f t="shared" si="93"/>
        <v>0.39108964878931873</v>
      </c>
      <c r="I1483" s="5">
        <v>214.91418999999999</v>
      </c>
      <c r="J1483" s="6">
        <f t="shared" si="94"/>
        <v>0.91116663818242993</v>
      </c>
      <c r="K1483" s="5">
        <v>1842.36004</v>
      </c>
      <c r="L1483" s="5">
        <v>1684.38978</v>
      </c>
      <c r="M1483" s="6">
        <f t="shared" si="95"/>
        <v>-8.5743425047364874E-2</v>
      </c>
    </row>
    <row r="1484" spans="1:13" x14ac:dyDescent="0.2">
      <c r="A1484" s="1" t="s">
        <v>11</v>
      </c>
      <c r="B1484" s="1" t="s">
        <v>101</v>
      </c>
      <c r="C1484" s="5">
        <v>193.11009999999999</v>
      </c>
      <c r="D1484" s="5">
        <v>39.002890000000001</v>
      </c>
      <c r="E1484" s="6">
        <f t="shared" si="92"/>
        <v>-0.79802770543850365</v>
      </c>
      <c r="F1484" s="5">
        <v>1931.51935</v>
      </c>
      <c r="G1484" s="5">
        <v>1152.3391099999999</v>
      </c>
      <c r="H1484" s="6">
        <f t="shared" si="93"/>
        <v>-0.40340276166531808</v>
      </c>
      <c r="I1484" s="5">
        <v>864.01709000000005</v>
      </c>
      <c r="J1484" s="6">
        <f t="shared" si="94"/>
        <v>0.33369944106082428</v>
      </c>
      <c r="K1484" s="5">
        <v>7904.64408</v>
      </c>
      <c r="L1484" s="5">
        <v>7205.4419399999997</v>
      </c>
      <c r="M1484" s="6">
        <f t="shared" si="95"/>
        <v>-8.8454601234873143E-2</v>
      </c>
    </row>
    <row r="1485" spans="1:13" x14ac:dyDescent="0.2">
      <c r="A1485" s="1" t="s">
        <v>12</v>
      </c>
      <c r="B1485" s="1" t="s">
        <v>101</v>
      </c>
      <c r="C1485" s="5">
        <v>0</v>
      </c>
      <c r="D1485" s="5">
        <v>0</v>
      </c>
      <c r="E1485" s="6" t="str">
        <f t="shared" si="92"/>
        <v/>
      </c>
      <c r="F1485" s="5">
        <v>2.2499899999999999</v>
      </c>
      <c r="G1485" s="5">
        <v>7.2432999999999996</v>
      </c>
      <c r="H1485" s="6">
        <f t="shared" si="93"/>
        <v>2.2192587522611209</v>
      </c>
      <c r="I1485" s="5">
        <v>25.645569999999999</v>
      </c>
      <c r="J1485" s="6">
        <f t="shared" si="94"/>
        <v>-0.7175613566007697</v>
      </c>
      <c r="K1485" s="5">
        <v>95.207970000000003</v>
      </c>
      <c r="L1485" s="5">
        <v>73.152479999999997</v>
      </c>
      <c r="M1485" s="6">
        <f t="shared" si="95"/>
        <v>-0.23165592124272794</v>
      </c>
    </row>
    <row r="1486" spans="1:13" x14ac:dyDescent="0.2">
      <c r="A1486" s="1" t="s">
        <v>13</v>
      </c>
      <c r="B1486" s="1" t="s">
        <v>101</v>
      </c>
      <c r="C1486" s="5">
        <v>2E-3</v>
      </c>
      <c r="D1486" s="5">
        <v>0</v>
      </c>
      <c r="E1486" s="6">
        <f t="shared" si="92"/>
        <v>-1</v>
      </c>
      <c r="F1486" s="5">
        <v>20.54035</v>
      </c>
      <c r="G1486" s="5">
        <v>96.810760000000002</v>
      </c>
      <c r="H1486" s="6">
        <f t="shared" si="93"/>
        <v>3.7131991421762534</v>
      </c>
      <c r="I1486" s="5">
        <v>16.519870000000001</v>
      </c>
      <c r="J1486" s="6">
        <f t="shared" si="94"/>
        <v>4.8602616122281832</v>
      </c>
      <c r="K1486" s="5">
        <v>47.79983</v>
      </c>
      <c r="L1486" s="5">
        <v>190.53002000000001</v>
      </c>
      <c r="M1486" s="6">
        <f t="shared" si="95"/>
        <v>2.9859978581513786</v>
      </c>
    </row>
    <row r="1487" spans="1:13" x14ac:dyDescent="0.2">
      <c r="A1487" s="1" t="s">
        <v>14</v>
      </c>
      <c r="B1487" s="1" t="s">
        <v>101</v>
      </c>
      <c r="C1487" s="5">
        <v>171.78751</v>
      </c>
      <c r="D1487" s="5">
        <v>52.952289999999998</v>
      </c>
      <c r="E1487" s="6">
        <f t="shared" si="92"/>
        <v>-0.69175704333801691</v>
      </c>
      <c r="F1487" s="5">
        <v>2383.2396699999999</v>
      </c>
      <c r="G1487" s="5">
        <v>1343.6188</v>
      </c>
      <c r="H1487" s="6">
        <f t="shared" si="93"/>
        <v>-0.43622170404707972</v>
      </c>
      <c r="I1487" s="5">
        <v>1669.0693900000001</v>
      </c>
      <c r="J1487" s="6">
        <f t="shared" si="94"/>
        <v>-0.19498925086631669</v>
      </c>
      <c r="K1487" s="5">
        <v>17592.341</v>
      </c>
      <c r="L1487" s="5">
        <v>9039.1403399999999</v>
      </c>
      <c r="M1487" s="6">
        <f t="shared" si="95"/>
        <v>-0.48618888526546866</v>
      </c>
    </row>
    <row r="1488" spans="1:13" x14ac:dyDescent="0.2">
      <c r="A1488" s="1" t="s">
        <v>15</v>
      </c>
      <c r="B1488" s="1" t="s">
        <v>101</v>
      </c>
      <c r="C1488" s="5">
        <v>389.2</v>
      </c>
      <c r="D1488" s="5">
        <v>174.34375</v>
      </c>
      <c r="E1488" s="6">
        <f t="shared" si="92"/>
        <v>-0.55204586330935257</v>
      </c>
      <c r="F1488" s="5">
        <v>4274.6516099999999</v>
      </c>
      <c r="G1488" s="5">
        <v>1148.0636099999999</v>
      </c>
      <c r="H1488" s="6">
        <f t="shared" si="93"/>
        <v>-0.73142522134102061</v>
      </c>
      <c r="I1488" s="5">
        <v>1255.3592599999999</v>
      </c>
      <c r="J1488" s="6">
        <f t="shared" si="94"/>
        <v>-8.5470074917040062E-2</v>
      </c>
      <c r="K1488" s="5">
        <v>22383.703020000001</v>
      </c>
      <c r="L1488" s="5">
        <v>7922.5396499999997</v>
      </c>
      <c r="M1488" s="6">
        <f t="shared" si="95"/>
        <v>-0.64605768567778288</v>
      </c>
    </row>
    <row r="1489" spans="1:13" x14ac:dyDescent="0.2">
      <c r="A1489" s="1" t="s">
        <v>16</v>
      </c>
      <c r="B1489" s="1" t="s">
        <v>101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12.417299999999999</v>
      </c>
      <c r="L1489" s="5">
        <v>0</v>
      </c>
      <c r="M1489" s="6">
        <f t="shared" si="95"/>
        <v>-1</v>
      </c>
    </row>
    <row r="1490" spans="1:13" x14ac:dyDescent="0.2">
      <c r="A1490" s="1" t="s">
        <v>17</v>
      </c>
      <c r="B1490" s="1" t="s">
        <v>101</v>
      </c>
      <c r="C1490" s="5">
        <v>0</v>
      </c>
      <c r="D1490" s="5">
        <v>0</v>
      </c>
      <c r="E1490" s="6" t="str">
        <f t="shared" si="92"/>
        <v/>
      </c>
      <c r="F1490" s="5">
        <v>56.84563</v>
      </c>
      <c r="G1490" s="5">
        <v>66.605699999999999</v>
      </c>
      <c r="H1490" s="6">
        <f t="shared" si="93"/>
        <v>0.17169428854953317</v>
      </c>
      <c r="I1490" s="5">
        <v>51.7684</v>
      </c>
      <c r="J1490" s="6">
        <f t="shared" si="94"/>
        <v>0.28660920561578096</v>
      </c>
      <c r="K1490" s="5">
        <v>107.26097</v>
      </c>
      <c r="L1490" s="5">
        <v>332.21710000000002</v>
      </c>
      <c r="M1490" s="6">
        <f t="shared" si="95"/>
        <v>2.097278534773646</v>
      </c>
    </row>
    <row r="1491" spans="1:13" x14ac:dyDescent="0.2">
      <c r="A1491" s="1" t="s">
        <v>18</v>
      </c>
      <c r="B1491" s="1" t="s">
        <v>101</v>
      </c>
      <c r="C1491" s="5">
        <v>72.065020000000004</v>
      </c>
      <c r="D1491" s="5">
        <v>27.86421</v>
      </c>
      <c r="E1491" s="6">
        <f t="shared" si="92"/>
        <v>-0.61334625314750491</v>
      </c>
      <c r="F1491" s="5">
        <v>297.17622999999998</v>
      </c>
      <c r="G1491" s="5">
        <v>461.42325</v>
      </c>
      <c r="H1491" s="6">
        <f t="shared" si="93"/>
        <v>0.55269231997458212</v>
      </c>
      <c r="I1491" s="5">
        <v>323.35028999999997</v>
      </c>
      <c r="J1491" s="6">
        <f t="shared" si="94"/>
        <v>0.42700737952021028</v>
      </c>
      <c r="K1491" s="5">
        <v>1729.8732199999999</v>
      </c>
      <c r="L1491" s="5">
        <v>1756.7943399999999</v>
      </c>
      <c r="M1491" s="6">
        <f t="shared" si="95"/>
        <v>1.5562481509483028E-2</v>
      </c>
    </row>
    <row r="1492" spans="1:13" x14ac:dyDescent="0.2">
      <c r="A1492" s="1" t="s">
        <v>19</v>
      </c>
      <c r="B1492" s="1" t="s">
        <v>101</v>
      </c>
      <c r="C1492" s="5">
        <v>242.4864</v>
      </c>
      <c r="D1492" s="5">
        <v>187.15357</v>
      </c>
      <c r="E1492" s="6">
        <f t="shared" si="92"/>
        <v>-0.22818941598374176</v>
      </c>
      <c r="F1492" s="5">
        <v>5079.2083499999999</v>
      </c>
      <c r="G1492" s="5">
        <v>3847.89788</v>
      </c>
      <c r="H1492" s="6">
        <f t="shared" si="93"/>
        <v>-0.24242172896884606</v>
      </c>
      <c r="I1492" s="5">
        <v>4731.99323</v>
      </c>
      <c r="J1492" s="6">
        <f t="shared" si="94"/>
        <v>-0.18683360415543115</v>
      </c>
      <c r="K1492" s="5">
        <v>28605.821540000001</v>
      </c>
      <c r="L1492" s="5">
        <v>29907.352719999999</v>
      </c>
      <c r="M1492" s="6">
        <f t="shared" si="95"/>
        <v>4.549882191567356E-2</v>
      </c>
    </row>
    <row r="1493" spans="1:13" x14ac:dyDescent="0.2">
      <c r="A1493" s="1" t="s">
        <v>20</v>
      </c>
      <c r="B1493" s="1" t="s">
        <v>101</v>
      </c>
      <c r="C1493" s="5">
        <v>11.56035</v>
      </c>
      <c r="D1493" s="5">
        <v>52.28369</v>
      </c>
      <c r="E1493" s="6">
        <f t="shared" ref="E1493:E1553" si="96">IF(C1493=0,"",(D1493/C1493-1))</f>
        <v>3.5226736214733982</v>
      </c>
      <c r="F1493" s="5">
        <v>1785.3992599999999</v>
      </c>
      <c r="G1493" s="5">
        <v>1260.78586</v>
      </c>
      <c r="H1493" s="6">
        <f t="shared" ref="H1493:H1553" si="97">IF(F1493=0,"",(G1493/F1493-1))</f>
        <v>-0.29383534078534346</v>
      </c>
      <c r="I1493" s="5">
        <v>1280.57366</v>
      </c>
      <c r="J1493" s="6">
        <f t="shared" ref="J1493:J1553" si="98">IF(I1493=0,"",(G1493/I1493-1))</f>
        <v>-1.5452293466663991E-2</v>
      </c>
      <c r="K1493" s="5">
        <v>7750.4871400000002</v>
      </c>
      <c r="L1493" s="5">
        <v>7172.6623099999997</v>
      </c>
      <c r="M1493" s="6">
        <f t="shared" ref="M1493:M1553" si="99">IF(K1493=0,"",(L1493/K1493-1))</f>
        <v>-7.4553356397156767E-2</v>
      </c>
    </row>
    <row r="1494" spans="1:13" x14ac:dyDescent="0.2">
      <c r="A1494" s="1" t="s">
        <v>21</v>
      </c>
      <c r="B1494" s="1" t="s">
        <v>101</v>
      </c>
      <c r="C1494" s="5">
        <v>321.33584000000002</v>
      </c>
      <c r="D1494" s="5">
        <v>63.870950000000001</v>
      </c>
      <c r="E1494" s="6">
        <f t="shared" si="96"/>
        <v>-0.80123303394977663</v>
      </c>
      <c r="F1494" s="5">
        <v>2476.8286499999999</v>
      </c>
      <c r="G1494" s="5">
        <v>1788.1642400000001</v>
      </c>
      <c r="H1494" s="6">
        <f t="shared" si="97"/>
        <v>-0.27804281495209604</v>
      </c>
      <c r="I1494" s="5">
        <v>2039.2479599999999</v>
      </c>
      <c r="J1494" s="6">
        <f t="shared" si="98"/>
        <v>-0.12312564480878518</v>
      </c>
      <c r="K1494" s="5">
        <v>11166.16642</v>
      </c>
      <c r="L1494" s="5">
        <v>11787.598889999999</v>
      </c>
      <c r="M1494" s="6">
        <f t="shared" si="99"/>
        <v>5.5653162117209387E-2</v>
      </c>
    </row>
    <row r="1495" spans="1:13" x14ac:dyDescent="0.2">
      <c r="A1495" s="1" t="s">
        <v>22</v>
      </c>
      <c r="B1495" s="1" t="s">
        <v>101</v>
      </c>
      <c r="C1495" s="5">
        <v>0</v>
      </c>
      <c r="D1495" s="5">
        <v>10.127700000000001</v>
      </c>
      <c r="E1495" s="6" t="str">
        <f t="shared" si="96"/>
        <v/>
      </c>
      <c r="F1495" s="5">
        <v>5.0005600000000001</v>
      </c>
      <c r="G1495" s="5">
        <v>12.08216</v>
      </c>
      <c r="H1495" s="6">
        <f t="shared" si="97"/>
        <v>1.4161613899243286</v>
      </c>
      <c r="I1495" s="5">
        <v>0</v>
      </c>
      <c r="J1495" s="6" t="str">
        <f t="shared" si="98"/>
        <v/>
      </c>
      <c r="K1495" s="5">
        <v>173.55204000000001</v>
      </c>
      <c r="L1495" s="5">
        <v>86.853170000000006</v>
      </c>
      <c r="M1495" s="6">
        <f t="shared" si="99"/>
        <v>-0.49955546474705803</v>
      </c>
    </row>
    <row r="1496" spans="1:13" x14ac:dyDescent="0.2">
      <c r="A1496" s="1" t="s">
        <v>23</v>
      </c>
      <c r="B1496" s="1" t="s">
        <v>101</v>
      </c>
      <c r="C1496" s="5">
        <v>0</v>
      </c>
      <c r="D1496" s="5">
        <v>13.488910000000001</v>
      </c>
      <c r="E1496" s="6" t="str">
        <f t="shared" si="96"/>
        <v/>
      </c>
      <c r="F1496" s="5">
        <v>154.67068</v>
      </c>
      <c r="G1496" s="5">
        <v>199.46854999999999</v>
      </c>
      <c r="H1496" s="6">
        <f t="shared" si="97"/>
        <v>0.28963388536211254</v>
      </c>
      <c r="I1496" s="5">
        <v>63.671500000000002</v>
      </c>
      <c r="J1496" s="6">
        <f t="shared" si="98"/>
        <v>2.13277604579757</v>
      </c>
      <c r="K1496" s="5">
        <v>876.91063999999994</v>
      </c>
      <c r="L1496" s="5">
        <v>700.11770999999999</v>
      </c>
      <c r="M1496" s="6">
        <f t="shared" si="99"/>
        <v>-0.20160883211543645</v>
      </c>
    </row>
    <row r="1497" spans="1:13" x14ac:dyDescent="0.2">
      <c r="A1497" s="1" t="s">
        <v>24</v>
      </c>
      <c r="B1497" s="1" t="s">
        <v>101</v>
      </c>
      <c r="C1497" s="5">
        <v>33.968350000000001</v>
      </c>
      <c r="D1497" s="5">
        <v>81.089659999999995</v>
      </c>
      <c r="E1497" s="6">
        <f t="shared" si="96"/>
        <v>1.3872122137224796</v>
      </c>
      <c r="F1497" s="5">
        <v>3113.9725400000002</v>
      </c>
      <c r="G1497" s="5">
        <v>2270.0889200000001</v>
      </c>
      <c r="H1497" s="6">
        <f t="shared" si="97"/>
        <v>-0.27099905640144151</v>
      </c>
      <c r="I1497" s="5">
        <v>2047.1235300000001</v>
      </c>
      <c r="J1497" s="6">
        <f t="shared" si="98"/>
        <v>0.10891643163321962</v>
      </c>
      <c r="K1497" s="5">
        <v>14998.11435</v>
      </c>
      <c r="L1497" s="5">
        <v>14384.04233</v>
      </c>
      <c r="M1497" s="6">
        <f t="shared" si="99"/>
        <v>-4.0943281646602436E-2</v>
      </c>
    </row>
    <row r="1498" spans="1:13" x14ac:dyDescent="0.2">
      <c r="A1498" s="1" t="s">
        <v>25</v>
      </c>
      <c r="B1498" s="1" t="s">
        <v>101</v>
      </c>
      <c r="C1498" s="5">
        <v>0</v>
      </c>
      <c r="D1498" s="5">
        <v>2.51464</v>
      </c>
      <c r="E1498" s="6" t="str">
        <f t="shared" si="96"/>
        <v/>
      </c>
      <c r="F1498" s="5">
        <v>789.84344999999996</v>
      </c>
      <c r="G1498" s="5">
        <v>286.86788000000001</v>
      </c>
      <c r="H1498" s="6">
        <f t="shared" si="97"/>
        <v>-0.63680412871689951</v>
      </c>
      <c r="I1498" s="5">
        <v>239.02314999999999</v>
      </c>
      <c r="J1498" s="6">
        <f t="shared" si="98"/>
        <v>0.20016776617662368</v>
      </c>
      <c r="K1498" s="5">
        <v>2859.4445700000001</v>
      </c>
      <c r="L1498" s="5">
        <v>1605.05971</v>
      </c>
      <c r="M1498" s="6">
        <f t="shared" si="99"/>
        <v>-0.4386812995644116</v>
      </c>
    </row>
    <row r="1499" spans="1:13" x14ac:dyDescent="0.2">
      <c r="A1499" s="1" t="s">
        <v>26</v>
      </c>
      <c r="B1499" s="1" t="s">
        <v>101</v>
      </c>
      <c r="C1499" s="5">
        <v>27.447649999999999</v>
      </c>
      <c r="D1499" s="5">
        <v>57.215200000000003</v>
      </c>
      <c r="E1499" s="6">
        <f t="shared" si="96"/>
        <v>1.0845208970531175</v>
      </c>
      <c r="F1499" s="5">
        <v>1166.6182799999999</v>
      </c>
      <c r="G1499" s="5">
        <v>1659.15454</v>
      </c>
      <c r="H1499" s="6">
        <f t="shared" si="97"/>
        <v>0.42219144723156576</v>
      </c>
      <c r="I1499" s="5">
        <v>841.67163000000005</v>
      </c>
      <c r="J1499" s="6">
        <f t="shared" si="98"/>
        <v>0.97126109620684242</v>
      </c>
      <c r="K1499" s="5">
        <v>6328.4916300000004</v>
      </c>
      <c r="L1499" s="5">
        <v>7539.2623700000004</v>
      </c>
      <c r="M1499" s="6">
        <f t="shared" si="99"/>
        <v>0.19132058803086371</v>
      </c>
    </row>
    <row r="1500" spans="1:13" x14ac:dyDescent="0.2">
      <c r="A1500" s="1" t="s">
        <v>27</v>
      </c>
      <c r="B1500" s="1" t="s">
        <v>101</v>
      </c>
      <c r="C1500" s="5">
        <v>0</v>
      </c>
      <c r="D1500" s="5">
        <v>0</v>
      </c>
      <c r="E1500" s="6" t="str">
        <f t="shared" si="96"/>
        <v/>
      </c>
      <c r="F1500" s="5">
        <v>0</v>
      </c>
      <c r="G1500" s="5">
        <v>0</v>
      </c>
      <c r="H1500" s="6" t="str">
        <f t="shared" si="97"/>
        <v/>
      </c>
      <c r="I1500" s="5">
        <v>172.58849000000001</v>
      </c>
      <c r="J1500" s="6">
        <f t="shared" si="98"/>
        <v>-1</v>
      </c>
      <c r="K1500" s="5">
        <v>699.14125000000001</v>
      </c>
      <c r="L1500" s="5">
        <v>172.78563</v>
      </c>
      <c r="M1500" s="6">
        <f t="shared" si="99"/>
        <v>-0.75286019813592753</v>
      </c>
    </row>
    <row r="1501" spans="1:13" x14ac:dyDescent="0.2">
      <c r="A1501" s="1" t="s">
        <v>28</v>
      </c>
      <c r="B1501" s="1" t="s">
        <v>101</v>
      </c>
      <c r="C1501" s="5">
        <v>190.90733</v>
      </c>
      <c r="D1501" s="5">
        <v>467.30198999999999</v>
      </c>
      <c r="E1501" s="6">
        <f t="shared" si="96"/>
        <v>1.4477949065654001</v>
      </c>
      <c r="F1501" s="5">
        <v>5036.8228499999996</v>
      </c>
      <c r="G1501" s="5">
        <v>4965.49431</v>
      </c>
      <c r="H1501" s="6">
        <f t="shared" si="97"/>
        <v>-1.4161415265974586E-2</v>
      </c>
      <c r="I1501" s="5">
        <v>5053.1958800000002</v>
      </c>
      <c r="J1501" s="6">
        <f t="shared" si="98"/>
        <v>-1.7355664035727081E-2</v>
      </c>
      <c r="K1501" s="5">
        <v>17506.497309999999</v>
      </c>
      <c r="L1501" s="5">
        <v>26463.98488</v>
      </c>
      <c r="M1501" s="6">
        <f t="shared" si="99"/>
        <v>0.51166646367822177</v>
      </c>
    </row>
    <row r="1502" spans="1:13" x14ac:dyDescent="0.2">
      <c r="A1502" s="1" t="s">
        <v>29</v>
      </c>
      <c r="B1502" s="1" t="s">
        <v>101</v>
      </c>
      <c r="C1502" s="5">
        <v>399.01623000000001</v>
      </c>
      <c r="D1502" s="5">
        <v>221.58716000000001</v>
      </c>
      <c r="E1502" s="6">
        <f t="shared" si="96"/>
        <v>-0.44466629841096939</v>
      </c>
      <c r="F1502" s="5">
        <v>6045.1521300000004</v>
      </c>
      <c r="G1502" s="5">
        <v>5911.8963100000001</v>
      </c>
      <c r="H1502" s="6">
        <f t="shared" si="97"/>
        <v>-2.204341878158822E-2</v>
      </c>
      <c r="I1502" s="5">
        <v>6148.0619900000002</v>
      </c>
      <c r="J1502" s="6">
        <f t="shared" si="98"/>
        <v>-3.8413028428166518E-2</v>
      </c>
      <c r="K1502" s="5">
        <v>36716.304089999998</v>
      </c>
      <c r="L1502" s="5">
        <v>35819.352930000001</v>
      </c>
      <c r="M1502" s="6">
        <f t="shared" si="99"/>
        <v>-2.4429233340081402E-2</v>
      </c>
    </row>
    <row r="1503" spans="1:13" x14ac:dyDescent="0.2">
      <c r="A1503" s="1" t="s">
        <v>30</v>
      </c>
      <c r="B1503" s="1" t="s">
        <v>101</v>
      </c>
      <c r="C1503" s="5">
        <v>0</v>
      </c>
      <c r="D1503" s="5">
        <v>0</v>
      </c>
      <c r="E1503" s="6" t="str">
        <f t="shared" si="96"/>
        <v/>
      </c>
      <c r="F1503" s="5">
        <v>0</v>
      </c>
      <c r="G1503" s="5">
        <v>0</v>
      </c>
      <c r="H1503" s="6" t="str">
        <f t="shared" si="97"/>
        <v/>
      </c>
      <c r="I1503" s="5">
        <v>0</v>
      </c>
      <c r="J1503" s="6" t="str">
        <f t="shared" si="98"/>
        <v/>
      </c>
      <c r="K1503" s="5">
        <v>20.67</v>
      </c>
      <c r="L1503" s="5">
        <v>0</v>
      </c>
      <c r="M1503" s="6">
        <f t="shared" si="99"/>
        <v>-1</v>
      </c>
    </row>
    <row r="1504" spans="1:13" x14ac:dyDescent="0.2">
      <c r="A1504" s="1" t="s">
        <v>31</v>
      </c>
      <c r="B1504" s="1" t="s">
        <v>101</v>
      </c>
      <c r="C1504" s="5">
        <v>0.72160000000000002</v>
      </c>
      <c r="D1504" s="5">
        <v>3.739E-2</v>
      </c>
      <c r="E1504" s="6">
        <f t="shared" si="96"/>
        <v>-0.94818458980044351</v>
      </c>
      <c r="F1504" s="5">
        <v>8.3195499999999996</v>
      </c>
      <c r="G1504" s="5">
        <v>1.2110799999999999</v>
      </c>
      <c r="H1504" s="6">
        <f t="shared" si="97"/>
        <v>-0.8544296266024004</v>
      </c>
      <c r="I1504" s="5">
        <v>0.92142999999999997</v>
      </c>
      <c r="J1504" s="6">
        <f t="shared" si="98"/>
        <v>0.31434834984751969</v>
      </c>
      <c r="K1504" s="5">
        <v>65.647419999999997</v>
      </c>
      <c r="L1504" s="5">
        <v>32.717300000000002</v>
      </c>
      <c r="M1504" s="6">
        <f t="shared" si="99"/>
        <v>-0.50162093194218449</v>
      </c>
    </row>
    <row r="1505" spans="1:13" x14ac:dyDescent="0.2">
      <c r="A1505" s="1" t="s">
        <v>32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0</v>
      </c>
      <c r="G1505" s="5">
        <v>3.78</v>
      </c>
      <c r="H1505" s="6" t="str">
        <f t="shared" si="97"/>
        <v/>
      </c>
      <c r="I1505" s="5">
        <v>0</v>
      </c>
      <c r="J1505" s="6" t="str">
        <f t="shared" si="98"/>
        <v/>
      </c>
      <c r="K1505" s="5">
        <v>27.31474</v>
      </c>
      <c r="L1505" s="5">
        <v>3.78</v>
      </c>
      <c r="M1505" s="6">
        <f t="shared" si="99"/>
        <v>-0.86161318028288025</v>
      </c>
    </row>
    <row r="1506" spans="1:13" x14ac:dyDescent="0.2">
      <c r="A1506" s="1" t="s">
        <v>33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25.216080000000002</v>
      </c>
      <c r="G1506" s="5">
        <v>0</v>
      </c>
      <c r="H1506" s="6">
        <f t="shared" si="97"/>
        <v>-1</v>
      </c>
      <c r="I1506" s="5">
        <v>0</v>
      </c>
      <c r="J1506" s="6" t="str">
        <f t="shared" si="98"/>
        <v/>
      </c>
      <c r="K1506" s="5">
        <v>25.216080000000002</v>
      </c>
      <c r="L1506" s="5">
        <v>2.5256500000000002</v>
      </c>
      <c r="M1506" s="6">
        <f t="shared" si="99"/>
        <v>-0.89983970545778724</v>
      </c>
    </row>
    <row r="1507" spans="1:13" x14ac:dyDescent="0.2">
      <c r="A1507" s="2" t="s">
        <v>34</v>
      </c>
      <c r="B1507" s="2" t="s">
        <v>101</v>
      </c>
      <c r="C1507" s="7">
        <v>2149.3070600000001</v>
      </c>
      <c r="D1507" s="7">
        <v>2943.1954900000001</v>
      </c>
      <c r="E1507" s="8">
        <f t="shared" si="96"/>
        <v>0.36936947948237786</v>
      </c>
      <c r="F1507" s="7">
        <v>38941.28471</v>
      </c>
      <c r="G1507" s="7">
        <v>31865.887050000001</v>
      </c>
      <c r="H1507" s="8">
        <f t="shared" si="97"/>
        <v>-0.18169399681318321</v>
      </c>
      <c r="I1507" s="7">
        <v>30455.567630000001</v>
      </c>
      <c r="J1507" s="8">
        <f t="shared" si="98"/>
        <v>4.6307441619008793E-2</v>
      </c>
      <c r="K1507" s="7">
        <v>206688.34635000001</v>
      </c>
      <c r="L1507" s="7">
        <v>181236.66931</v>
      </c>
      <c r="M1507" s="8">
        <f t="shared" si="99"/>
        <v>-0.12314035836786308</v>
      </c>
    </row>
    <row r="1508" spans="1:13" x14ac:dyDescent="0.2">
      <c r="A1508" s="1" t="s">
        <v>8</v>
      </c>
      <c r="B1508" s="1" t="s">
        <v>102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1431.43992</v>
      </c>
      <c r="H1508" s="6" t="str">
        <f t="shared" si="97"/>
        <v/>
      </c>
      <c r="I1508" s="5">
        <v>88.367410000000007</v>
      </c>
      <c r="J1508" s="6">
        <f t="shared" si="98"/>
        <v>15.19873118381539</v>
      </c>
      <c r="K1508" s="5">
        <v>0</v>
      </c>
      <c r="L1508" s="5">
        <v>1581.52592</v>
      </c>
      <c r="M1508" s="6" t="str">
        <f t="shared" si="99"/>
        <v/>
      </c>
    </row>
    <row r="1509" spans="1:13" x14ac:dyDescent="0.2">
      <c r="A1509" s="1" t="s">
        <v>10</v>
      </c>
      <c r="B1509" s="1" t="s">
        <v>102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1470.7224799999999</v>
      </c>
      <c r="H1509" s="6" t="str">
        <f t="shared" si="97"/>
        <v/>
      </c>
      <c r="I1509" s="5">
        <v>1428.3145099999999</v>
      </c>
      <c r="J1509" s="6">
        <f t="shared" si="98"/>
        <v>2.969091870389251E-2</v>
      </c>
      <c r="K1509" s="5">
        <v>8.4498599999999993</v>
      </c>
      <c r="L1509" s="5">
        <v>2952.8836200000001</v>
      </c>
      <c r="M1509" s="6">
        <f t="shared" si="99"/>
        <v>348.45947270132291</v>
      </c>
    </row>
    <row r="1510" spans="1:13" x14ac:dyDescent="0.2">
      <c r="A1510" s="1" t="s">
        <v>11</v>
      </c>
      <c r="B1510" s="1" t="s">
        <v>102</v>
      </c>
      <c r="C1510" s="5">
        <v>0</v>
      </c>
      <c r="D1510" s="5">
        <v>0</v>
      </c>
      <c r="E1510" s="6" t="str">
        <f t="shared" si="96"/>
        <v/>
      </c>
      <c r="F1510" s="5">
        <v>1.8017399999999999</v>
      </c>
      <c r="G1510" s="5">
        <v>444.39535999999998</v>
      </c>
      <c r="H1510" s="6">
        <f t="shared" si="97"/>
        <v>245.64788482244941</v>
      </c>
      <c r="I1510" s="5">
        <v>407.47111000000001</v>
      </c>
      <c r="J1510" s="6">
        <f t="shared" si="98"/>
        <v>9.06180808744943E-2</v>
      </c>
      <c r="K1510" s="5">
        <v>1.883</v>
      </c>
      <c r="L1510" s="5">
        <v>4925.4272899999996</v>
      </c>
      <c r="M1510" s="6">
        <f t="shared" si="99"/>
        <v>2614.7340892193306</v>
      </c>
    </row>
    <row r="1511" spans="1:13" x14ac:dyDescent="0.2">
      <c r="A1511" s="1" t="s">
        <v>12</v>
      </c>
      <c r="B1511" s="1" t="s">
        <v>102</v>
      </c>
      <c r="C1511" s="5">
        <v>0</v>
      </c>
      <c r="D1511" s="5">
        <v>0</v>
      </c>
      <c r="E1511" s="6" t="str">
        <f t="shared" si="96"/>
        <v/>
      </c>
      <c r="F1511" s="5">
        <v>5.6030000000000003E-2</v>
      </c>
      <c r="G1511" s="5">
        <v>591.97116000000005</v>
      </c>
      <c r="H1511" s="6">
        <f t="shared" si="97"/>
        <v>10564.253614135285</v>
      </c>
      <c r="I1511" s="5">
        <v>1976.82671</v>
      </c>
      <c r="J1511" s="6">
        <f t="shared" si="98"/>
        <v>-0.70054473818800234</v>
      </c>
      <c r="K1511" s="5">
        <v>1.3435299999999999</v>
      </c>
      <c r="L1511" s="5">
        <v>8471.13609</v>
      </c>
      <c r="M1511" s="6">
        <f t="shared" si="99"/>
        <v>6304.1335586105261</v>
      </c>
    </row>
    <row r="1512" spans="1:13" x14ac:dyDescent="0.2">
      <c r="A1512" s="1" t="s">
        <v>13</v>
      </c>
      <c r="B1512" s="1" t="s">
        <v>102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21.322649999999999</v>
      </c>
      <c r="H1512" s="6" t="str">
        <f t="shared" si="97"/>
        <v/>
      </c>
      <c r="I1512" s="5">
        <v>0.70792999999999995</v>
      </c>
      <c r="J1512" s="6">
        <f t="shared" si="98"/>
        <v>29.119715226081677</v>
      </c>
      <c r="K1512" s="5">
        <v>0</v>
      </c>
      <c r="L1512" s="5">
        <v>82.713560000000001</v>
      </c>
      <c r="M1512" s="6" t="str">
        <f t="shared" si="99"/>
        <v/>
      </c>
    </row>
    <row r="1513" spans="1:13" x14ac:dyDescent="0.2">
      <c r="A1513" s="1" t="s">
        <v>14</v>
      </c>
      <c r="B1513" s="1" t="s">
        <v>102</v>
      </c>
      <c r="C1513" s="5">
        <v>0</v>
      </c>
      <c r="D1513" s="5">
        <v>0</v>
      </c>
      <c r="E1513" s="6" t="str">
        <f t="shared" si="96"/>
        <v/>
      </c>
      <c r="F1513" s="5">
        <v>3.0332400000000002</v>
      </c>
      <c r="G1513" s="5">
        <v>3206.1171199999999</v>
      </c>
      <c r="H1513" s="6">
        <f t="shared" si="97"/>
        <v>1055.9942108108819</v>
      </c>
      <c r="I1513" s="5">
        <v>153.33411000000001</v>
      </c>
      <c r="J1513" s="6">
        <f t="shared" si="98"/>
        <v>19.909353567839535</v>
      </c>
      <c r="K1513" s="5">
        <v>9.4477700000000002</v>
      </c>
      <c r="L1513" s="5">
        <v>4204.7380499999999</v>
      </c>
      <c r="M1513" s="6">
        <f t="shared" si="99"/>
        <v>444.0508479778826</v>
      </c>
    </row>
    <row r="1514" spans="1:13" x14ac:dyDescent="0.2">
      <c r="A1514" s="1" t="s">
        <v>17</v>
      </c>
      <c r="B1514" s="1" t="s">
        <v>102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10.587210000000001</v>
      </c>
      <c r="H1514" s="6" t="str">
        <f t="shared" si="97"/>
        <v/>
      </c>
      <c r="I1514" s="5">
        <v>0.495</v>
      </c>
      <c r="J1514" s="6">
        <f t="shared" si="98"/>
        <v>20.388303030303032</v>
      </c>
      <c r="K1514" s="5">
        <v>0</v>
      </c>
      <c r="L1514" s="5">
        <v>451.06121999999999</v>
      </c>
      <c r="M1514" s="6" t="str">
        <f t="shared" si="99"/>
        <v/>
      </c>
    </row>
    <row r="1515" spans="1:13" x14ac:dyDescent="0.2">
      <c r="A1515" s="1" t="s">
        <v>18</v>
      </c>
      <c r="B1515" s="1" t="s">
        <v>102</v>
      </c>
      <c r="C1515" s="5">
        <v>0</v>
      </c>
      <c r="D1515" s="5">
        <v>26.624949999999998</v>
      </c>
      <c r="E1515" s="6" t="str">
        <f t="shared" si="96"/>
        <v/>
      </c>
      <c r="F1515" s="5">
        <v>0.21723000000000001</v>
      </c>
      <c r="G1515" s="5">
        <v>1018.133</v>
      </c>
      <c r="H1515" s="6">
        <f t="shared" si="97"/>
        <v>4685.8894719882155</v>
      </c>
      <c r="I1515" s="5">
        <v>1298.7840100000001</v>
      </c>
      <c r="J1515" s="6">
        <f t="shared" si="98"/>
        <v>-0.21608751558313377</v>
      </c>
      <c r="K1515" s="5">
        <v>7.5207800000000002</v>
      </c>
      <c r="L1515" s="5">
        <v>3527.6232199999999</v>
      </c>
      <c r="M1515" s="6">
        <f t="shared" si="99"/>
        <v>468.0501809652722</v>
      </c>
    </row>
    <row r="1516" spans="1:13" x14ac:dyDescent="0.2">
      <c r="A1516" s="1" t="s">
        <v>19</v>
      </c>
      <c r="B1516" s="1" t="s">
        <v>102</v>
      </c>
      <c r="C1516" s="5">
        <v>0</v>
      </c>
      <c r="D1516" s="5">
        <v>0</v>
      </c>
      <c r="E1516" s="6" t="str">
        <f t="shared" si="96"/>
        <v/>
      </c>
      <c r="F1516" s="5">
        <v>72.725499999999997</v>
      </c>
      <c r="G1516" s="5">
        <v>19.771000000000001</v>
      </c>
      <c r="H1516" s="6">
        <f t="shared" si="97"/>
        <v>-0.72814212346425944</v>
      </c>
      <c r="I1516" s="5">
        <v>0</v>
      </c>
      <c r="J1516" s="6" t="str">
        <f t="shared" si="98"/>
        <v/>
      </c>
      <c r="K1516" s="5">
        <v>197.19953000000001</v>
      </c>
      <c r="L1516" s="5">
        <v>63.41818</v>
      </c>
      <c r="M1516" s="6">
        <f t="shared" si="99"/>
        <v>-0.67840602865534216</v>
      </c>
    </row>
    <row r="1517" spans="1:13" x14ac:dyDescent="0.2">
      <c r="A1517" s="1" t="s">
        <v>20</v>
      </c>
      <c r="B1517" s="1" t="s">
        <v>102</v>
      </c>
      <c r="C1517" s="5">
        <v>0</v>
      </c>
      <c r="D1517" s="5">
        <v>0</v>
      </c>
      <c r="E1517" s="6" t="str">
        <f t="shared" si="96"/>
        <v/>
      </c>
      <c r="F1517" s="5">
        <v>0</v>
      </c>
      <c r="G1517" s="5">
        <v>31.945350000000001</v>
      </c>
      <c r="H1517" s="6" t="str">
        <f t="shared" si="97"/>
        <v/>
      </c>
      <c r="I1517" s="5">
        <v>61.936880000000002</v>
      </c>
      <c r="J1517" s="6">
        <f t="shared" si="98"/>
        <v>-0.4842273295006142</v>
      </c>
      <c r="K1517" s="5">
        <v>19.818850000000001</v>
      </c>
      <c r="L1517" s="5">
        <v>479.96354000000002</v>
      </c>
      <c r="M1517" s="6">
        <f t="shared" si="99"/>
        <v>23.217527253094907</v>
      </c>
    </row>
    <row r="1518" spans="1:13" x14ac:dyDescent="0.2">
      <c r="A1518" s="1" t="s">
        <v>21</v>
      </c>
      <c r="B1518" s="1" t="s">
        <v>102</v>
      </c>
      <c r="C1518" s="5">
        <v>0</v>
      </c>
      <c r="D1518" s="5">
        <v>0</v>
      </c>
      <c r="E1518" s="6" t="str">
        <f t="shared" si="96"/>
        <v/>
      </c>
      <c r="F1518" s="5">
        <v>0.70443999999999996</v>
      </c>
      <c r="G1518" s="5">
        <v>3877.70921</v>
      </c>
      <c r="H1518" s="6">
        <f t="shared" si="97"/>
        <v>5503.6692550110729</v>
      </c>
      <c r="I1518" s="5">
        <v>707.48500999999999</v>
      </c>
      <c r="J1518" s="6">
        <f t="shared" si="98"/>
        <v>4.4809772011989342</v>
      </c>
      <c r="K1518" s="5">
        <v>62.647309999999997</v>
      </c>
      <c r="L1518" s="5">
        <v>6294.2342399999998</v>
      </c>
      <c r="M1518" s="6">
        <f t="shared" si="99"/>
        <v>99.470941848899812</v>
      </c>
    </row>
    <row r="1519" spans="1:13" x14ac:dyDescent="0.2">
      <c r="A1519" s="1" t="s">
        <v>22</v>
      </c>
      <c r="B1519" s="1" t="s">
        <v>102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0</v>
      </c>
      <c r="H1519" s="6" t="str">
        <f t="shared" si="97"/>
        <v/>
      </c>
      <c r="I1519" s="5">
        <v>11.566649999999999</v>
      </c>
      <c r="J1519" s="6">
        <f t="shared" si="98"/>
        <v>-1</v>
      </c>
      <c r="K1519" s="5">
        <v>3.8432499999999998</v>
      </c>
      <c r="L1519" s="5">
        <v>11.566649999999999</v>
      </c>
      <c r="M1519" s="6">
        <f t="shared" si="99"/>
        <v>2.009601248942952</v>
      </c>
    </row>
    <row r="1520" spans="1:13" x14ac:dyDescent="0.2">
      <c r="A1520" s="1" t="s">
        <v>23</v>
      </c>
      <c r="B1520" s="1" t="s">
        <v>102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1.8180000000000002E-2</v>
      </c>
      <c r="H1520" s="6" t="str">
        <f t="shared" si="97"/>
        <v/>
      </c>
      <c r="I1520" s="5">
        <v>4.1118300000000003</v>
      </c>
      <c r="J1520" s="6">
        <f t="shared" si="98"/>
        <v>-0.9955786109834307</v>
      </c>
      <c r="K1520" s="5">
        <v>0</v>
      </c>
      <c r="L1520" s="5">
        <v>11.446149999999999</v>
      </c>
      <c r="M1520" s="6" t="str">
        <f t="shared" si="99"/>
        <v/>
      </c>
    </row>
    <row r="1521" spans="1:13" x14ac:dyDescent="0.2">
      <c r="A1521" s="1" t="s">
        <v>24</v>
      </c>
      <c r="B1521" s="1" t="s">
        <v>102</v>
      </c>
      <c r="C1521" s="5">
        <v>0</v>
      </c>
      <c r="D1521" s="5">
        <v>0</v>
      </c>
      <c r="E1521" s="6" t="str">
        <f t="shared" si="96"/>
        <v/>
      </c>
      <c r="F1521" s="5">
        <v>19.2</v>
      </c>
      <c r="G1521" s="5">
        <v>686.17840000000001</v>
      </c>
      <c r="H1521" s="6">
        <f t="shared" si="97"/>
        <v>34.738458333333334</v>
      </c>
      <c r="I1521" s="5">
        <v>6659.8956900000003</v>
      </c>
      <c r="J1521" s="6">
        <f t="shared" si="98"/>
        <v>-0.89696859651566108</v>
      </c>
      <c r="K1521" s="5">
        <v>46</v>
      </c>
      <c r="L1521" s="5">
        <v>13268.24215</v>
      </c>
      <c r="M1521" s="6">
        <f t="shared" si="99"/>
        <v>287.44004673913042</v>
      </c>
    </row>
    <row r="1522" spans="1:13" x14ac:dyDescent="0.2">
      <c r="A1522" s="1" t="s">
        <v>25</v>
      </c>
      <c r="B1522" s="1" t="s">
        <v>102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81.646600000000007</v>
      </c>
      <c r="H1522" s="6" t="str">
        <f t="shared" si="97"/>
        <v/>
      </c>
      <c r="I1522" s="5">
        <v>45.321579999999997</v>
      </c>
      <c r="J1522" s="6">
        <f t="shared" si="98"/>
        <v>0.80149500524915518</v>
      </c>
      <c r="K1522" s="5">
        <v>121.77329</v>
      </c>
      <c r="L1522" s="5">
        <v>179.28581</v>
      </c>
      <c r="M1522" s="6">
        <f t="shared" si="99"/>
        <v>0.47229174805082463</v>
      </c>
    </row>
    <row r="1523" spans="1:13" x14ac:dyDescent="0.2">
      <c r="A1523" s="1" t="s">
        <v>26</v>
      </c>
      <c r="B1523" s="1" t="s">
        <v>102</v>
      </c>
      <c r="C1523" s="5">
        <v>51.12</v>
      </c>
      <c r="D1523" s="5">
        <v>0</v>
      </c>
      <c r="E1523" s="6">
        <f t="shared" si="96"/>
        <v>-1</v>
      </c>
      <c r="F1523" s="5">
        <v>311.32769999999999</v>
      </c>
      <c r="G1523" s="5">
        <v>77.348190000000002</v>
      </c>
      <c r="H1523" s="6">
        <f t="shared" si="97"/>
        <v>-0.75155378079110857</v>
      </c>
      <c r="I1523" s="5">
        <v>116.0698</v>
      </c>
      <c r="J1523" s="6">
        <f t="shared" si="98"/>
        <v>-0.33360624382914417</v>
      </c>
      <c r="K1523" s="5">
        <v>324.13279999999997</v>
      </c>
      <c r="L1523" s="5">
        <v>868.34693000000004</v>
      </c>
      <c r="M1523" s="6">
        <f t="shared" si="99"/>
        <v>1.6789850641465476</v>
      </c>
    </row>
    <row r="1524" spans="1:13" x14ac:dyDescent="0.2">
      <c r="A1524" s="1" t="s">
        <v>27</v>
      </c>
      <c r="B1524" s="1" t="s">
        <v>102</v>
      </c>
      <c r="C1524" s="5">
        <v>0</v>
      </c>
      <c r="D1524" s="5">
        <v>0</v>
      </c>
      <c r="E1524" s="6" t="str">
        <f t="shared" si="96"/>
        <v/>
      </c>
      <c r="F1524" s="5">
        <v>0</v>
      </c>
      <c r="G1524" s="5">
        <v>0</v>
      </c>
      <c r="H1524" s="6" t="str">
        <f t="shared" si="97"/>
        <v/>
      </c>
      <c r="I1524" s="5">
        <v>0.22786000000000001</v>
      </c>
      <c r="J1524" s="6">
        <f t="shared" si="98"/>
        <v>-1</v>
      </c>
      <c r="K1524" s="5">
        <v>0</v>
      </c>
      <c r="L1524" s="5">
        <v>29.04449</v>
      </c>
      <c r="M1524" s="6" t="str">
        <f t="shared" si="99"/>
        <v/>
      </c>
    </row>
    <row r="1525" spans="1:13" x14ac:dyDescent="0.2">
      <c r="A1525" s="1" t="s">
        <v>28</v>
      </c>
      <c r="B1525" s="1" t="s">
        <v>102</v>
      </c>
      <c r="C1525" s="5">
        <v>0</v>
      </c>
      <c r="D1525" s="5">
        <v>0</v>
      </c>
      <c r="E1525" s="6" t="str">
        <f t="shared" si="96"/>
        <v/>
      </c>
      <c r="F1525" s="5">
        <v>0</v>
      </c>
      <c r="G1525" s="5">
        <v>414.18454000000003</v>
      </c>
      <c r="H1525" s="6" t="str">
        <f t="shared" si="97"/>
        <v/>
      </c>
      <c r="I1525" s="5">
        <v>258.81155000000001</v>
      </c>
      <c r="J1525" s="6">
        <f t="shared" si="98"/>
        <v>0.60033251993583758</v>
      </c>
      <c r="K1525" s="5">
        <v>1.00122</v>
      </c>
      <c r="L1525" s="5">
        <v>1260.4135000000001</v>
      </c>
      <c r="M1525" s="6">
        <f t="shared" si="99"/>
        <v>1257.8776692435231</v>
      </c>
    </row>
    <row r="1526" spans="1:13" x14ac:dyDescent="0.2">
      <c r="A1526" s="1" t="s">
        <v>31</v>
      </c>
      <c r="B1526" s="1" t="s">
        <v>102</v>
      </c>
      <c r="C1526" s="5">
        <v>0</v>
      </c>
      <c r="D1526" s="5">
        <v>0</v>
      </c>
      <c r="E1526" s="6" t="str">
        <f t="shared" si="96"/>
        <v/>
      </c>
      <c r="F1526" s="5">
        <v>0</v>
      </c>
      <c r="G1526" s="5">
        <v>454.58019999999999</v>
      </c>
      <c r="H1526" s="6" t="str">
        <f t="shared" si="97"/>
        <v/>
      </c>
      <c r="I1526" s="5">
        <v>942.85158000000001</v>
      </c>
      <c r="J1526" s="6">
        <f t="shared" si="98"/>
        <v>-0.5178666402616624</v>
      </c>
      <c r="K1526" s="5">
        <v>9.4109999999999999E-2</v>
      </c>
      <c r="L1526" s="5">
        <v>3505.55773</v>
      </c>
      <c r="M1526" s="6">
        <f t="shared" si="99"/>
        <v>37248.577409414516</v>
      </c>
    </row>
    <row r="1527" spans="1:13" x14ac:dyDescent="0.2">
      <c r="A1527" s="1" t="s">
        <v>32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53.878169999999997</v>
      </c>
      <c r="H1527" s="6" t="str">
        <f t="shared" si="97"/>
        <v/>
      </c>
      <c r="I1527" s="5">
        <v>0</v>
      </c>
      <c r="J1527" s="6" t="str">
        <f t="shared" si="98"/>
        <v/>
      </c>
      <c r="K1527" s="5">
        <v>0</v>
      </c>
      <c r="L1527" s="5">
        <v>53.878169999999997</v>
      </c>
      <c r="M1527" s="6" t="str">
        <f t="shared" si="99"/>
        <v/>
      </c>
    </row>
    <row r="1528" spans="1:13" x14ac:dyDescent="0.2">
      <c r="A1528" s="2" t="s">
        <v>34</v>
      </c>
      <c r="B1528" s="2" t="s">
        <v>102</v>
      </c>
      <c r="C1528" s="7">
        <v>51.12</v>
      </c>
      <c r="D1528" s="7">
        <v>26.624949999999998</v>
      </c>
      <c r="E1528" s="8">
        <f t="shared" si="96"/>
        <v>-0.47916764475743345</v>
      </c>
      <c r="F1528" s="7">
        <v>409.06587999999999</v>
      </c>
      <c r="G1528" s="7">
        <v>13891.94874</v>
      </c>
      <c r="H1528" s="8">
        <f t="shared" si="97"/>
        <v>32.960174678953912</v>
      </c>
      <c r="I1528" s="7">
        <v>14162.57922</v>
      </c>
      <c r="J1528" s="8">
        <f t="shared" si="98"/>
        <v>-1.9108841390826803E-2</v>
      </c>
      <c r="K1528" s="7">
        <v>805.15530000000001</v>
      </c>
      <c r="L1528" s="7">
        <v>52223.206510000004</v>
      </c>
      <c r="M1528" s="8">
        <f t="shared" si="99"/>
        <v>63.861035516999024</v>
      </c>
    </row>
    <row r="1529" spans="1:13" x14ac:dyDescent="0.2">
      <c r="A1529" s="1" t="s">
        <v>8</v>
      </c>
      <c r="B1529" s="1" t="s">
        <v>103</v>
      </c>
      <c r="C1529" s="5">
        <v>0</v>
      </c>
      <c r="D1529" s="5">
        <v>14.45172</v>
      </c>
      <c r="E1529" s="6" t="str">
        <f t="shared" si="96"/>
        <v/>
      </c>
      <c r="F1529" s="5">
        <v>56.67</v>
      </c>
      <c r="G1529" s="5">
        <v>59.503489999999999</v>
      </c>
      <c r="H1529" s="6">
        <f t="shared" si="97"/>
        <v>4.9999823539791821E-2</v>
      </c>
      <c r="I1529" s="5">
        <v>14.98752</v>
      </c>
      <c r="J1529" s="6">
        <f t="shared" si="98"/>
        <v>2.9702025418481508</v>
      </c>
      <c r="K1529" s="5">
        <v>430.35964999999999</v>
      </c>
      <c r="L1529" s="5">
        <v>207.51563999999999</v>
      </c>
      <c r="M1529" s="6">
        <f t="shared" si="99"/>
        <v>-0.51780879085667064</v>
      </c>
    </row>
    <row r="1530" spans="1:13" x14ac:dyDescent="0.2">
      <c r="A1530" s="1" t="s">
        <v>10</v>
      </c>
      <c r="B1530" s="1" t="s">
        <v>103</v>
      </c>
      <c r="C1530" s="5">
        <v>0</v>
      </c>
      <c r="D1530" s="5">
        <v>0</v>
      </c>
      <c r="E1530" s="6" t="str">
        <f t="shared" si="96"/>
        <v/>
      </c>
      <c r="F1530" s="5">
        <v>0</v>
      </c>
      <c r="G1530" s="5">
        <v>0</v>
      </c>
      <c r="H1530" s="6" t="str">
        <f t="shared" si="97"/>
        <v/>
      </c>
      <c r="I1530" s="5">
        <v>0</v>
      </c>
      <c r="J1530" s="6" t="str">
        <f t="shared" si="98"/>
        <v/>
      </c>
      <c r="K1530" s="5">
        <v>19.690000000000001</v>
      </c>
      <c r="L1530" s="5">
        <v>27.445679999999999</v>
      </c>
      <c r="M1530" s="6">
        <f t="shared" si="99"/>
        <v>0.39388928390045685</v>
      </c>
    </row>
    <row r="1531" spans="1:13" x14ac:dyDescent="0.2">
      <c r="A1531" s="1" t="s">
        <v>11</v>
      </c>
      <c r="B1531" s="1" t="s">
        <v>103</v>
      </c>
      <c r="C1531" s="5">
        <v>67.763779999999997</v>
      </c>
      <c r="D1531" s="5">
        <v>74.625960000000006</v>
      </c>
      <c r="E1531" s="6">
        <f t="shared" si="96"/>
        <v>0.10126619264745873</v>
      </c>
      <c r="F1531" s="5">
        <v>424.12736000000001</v>
      </c>
      <c r="G1531" s="5">
        <v>274.51844</v>
      </c>
      <c r="H1531" s="6">
        <f t="shared" si="97"/>
        <v>-0.35274526972275499</v>
      </c>
      <c r="I1531" s="5">
        <v>231.26724999999999</v>
      </c>
      <c r="J1531" s="6">
        <f t="shared" si="98"/>
        <v>0.1870182224244894</v>
      </c>
      <c r="K1531" s="5">
        <v>1969.72901</v>
      </c>
      <c r="L1531" s="5">
        <v>1709.16461</v>
      </c>
      <c r="M1531" s="6">
        <f t="shared" si="99"/>
        <v>-0.13228438971917256</v>
      </c>
    </row>
    <row r="1532" spans="1:13" x14ac:dyDescent="0.2">
      <c r="A1532" s="1" t="s">
        <v>12</v>
      </c>
      <c r="B1532" s="1" t="s">
        <v>103</v>
      </c>
      <c r="C1532" s="5">
        <v>0</v>
      </c>
      <c r="D1532" s="5">
        <v>0</v>
      </c>
      <c r="E1532" s="6" t="str">
        <f t="shared" si="96"/>
        <v/>
      </c>
      <c r="F1532" s="5">
        <v>0</v>
      </c>
      <c r="G1532" s="5">
        <v>0</v>
      </c>
      <c r="H1532" s="6" t="str">
        <f t="shared" si="97"/>
        <v/>
      </c>
      <c r="I1532" s="5">
        <v>0</v>
      </c>
      <c r="J1532" s="6" t="str">
        <f t="shared" si="98"/>
        <v/>
      </c>
      <c r="K1532" s="5">
        <v>9.9899500000000003</v>
      </c>
      <c r="L1532" s="5">
        <v>22.714369999999999</v>
      </c>
      <c r="M1532" s="6">
        <f t="shared" si="99"/>
        <v>1.2737220907011544</v>
      </c>
    </row>
    <row r="1533" spans="1:13" x14ac:dyDescent="0.2">
      <c r="A1533" s="1" t="s">
        <v>13</v>
      </c>
      <c r="B1533" s="1" t="s">
        <v>103</v>
      </c>
      <c r="C1533" s="5">
        <v>0</v>
      </c>
      <c r="D1533" s="5">
        <v>0</v>
      </c>
      <c r="E1533" s="6" t="str">
        <f t="shared" si="96"/>
        <v/>
      </c>
      <c r="F1533" s="5">
        <v>0</v>
      </c>
      <c r="G1533" s="5">
        <v>0</v>
      </c>
      <c r="H1533" s="6" t="str">
        <f t="shared" si="97"/>
        <v/>
      </c>
      <c r="I1533" s="5">
        <v>0</v>
      </c>
      <c r="J1533" s="6" t="str">
        <f t="shared" si="98"/>
        <v/>
      </c>
      <c r="K1533" s="5">
        <v>0</v>
      </c>
      <c r="L1533" s="5">
        <v>0</v>
      </c>
      <c r="M1533" s="6" t="str">
        <f t="shared" si="99"/>
        <v/>
      </c>
    </row>
    <row r="1534" spans="1:13" x14ac:dyDescent="0.2">
      <c r="A1534" s="1" t="s">
        <v>14</v>
      </c>
      <c r="B1534" s="1" t="s">
        <v>103</v>
      </c>
      <c r="C1534" s="5">
        <v>0</v>
      </c>
      <c r="D1534" s="5">
        <v>0</v>
      </c>
      <c r="E1534" s="6" t="str">
        <f t="shared" si="96"/>
        <v/>
      </c>
      <c r="F1534" s="5">
        <v>0</v>
      </c>
      <c r="G1534" s="5">
        <v>0</v>
      </c>
      <c r="H1534" s="6" t="str">
        <f t="shared" si="97"/>
        <v/>
      </c>
      <c r="I1534" s="5">
        <v>0</v>
      </c>
      <c r="J1534" s="6" t="str">
        <f t="shared" si="98"/>
        <v/>
      </c>
      <c r="K1534" s="5">
        <v>10.121130000000001</v>
      </c>
      <c r="L1534" s="5">
        <v>13.48236</v>
      </c>
      <c r="M1534" s="6">
        <f t="shared" si="99"/>
        <v>0.33210026943631776</v>
      </c>
    </row>
    <row r="1535" spans="1:13" x14ac:dyDescent="0.2">
      <c r="A1535" s="1" t="s">
        <v>17</v>
      </c>
      <c r="B1535" s="1" t="s">
        <v>103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0</v>
      </c>
      <c r="H1535" s="6" t="str">
        <f t="shared" si="97"/>
        <v/>
      </c>
      <c r="I1535" s="5">
        <v>1.00339</v>
      </c>
      <c r="J1535" s="6">
        <f t="shared" si="98"/>
        <v>-1</v>
      </c>
      <c r="K1535" s="5">
        <v>0</v>
      </c>
      <c r="L1535" s="5">
        <v>1.00339</v>
      </c>
      <c r="M1535" s="6" t="str">
        <f t="shared" si="99"/>
        <v/>
      </c>
    </row>
    <row r="1536" spans="1:13" x14ac:dyDescent="0.2">
      <c r="A1536" s="1" t="s">
        <v>18</v>
      </c>
      <c r="B1536" s="1" t="s">
        <v>103</v>
      </c>
      <c r="C1536" s="5">
        <v>0</v>
      </c>
      <c r="D1536" s="5">
        <v>0</v>
      </c>
      <c r="E1536" s="6" t="str">
        <f t="shared" si="96"/>
        <v/>
      </c>
      <c r="F1536" s="5">
        <v>123.23741</v>
      </c>
      <c r="G1536" s="5">
        <v>13.93167</v>
      </c>
      <c r="H1536" s="6">
        <f t="shared" si="97"/>
        <v>-0.88695259012665062</v>
      </c>
      <c r="I1536" s="5">
        <v>0.97489000000000003</v>
      </c>
      <c r="J1536" s="6">
        <f t="shared" si="98"/>
        <v>13.29050456974633</v>
      </c>
      <c r="K1536" s="5">
        <v>3963.5803900000001</v>
      </c>
      <c r="L1536" s="5">
        <v>2018.3122100000001</v>
      </c>
      <c r="M1536" s="6">
        <f t="shared" si="99"/>
        <v>-0.49078560003673855</v>
      </c>
    </row>
    <row r="1537" spans="1:13" x14ac:dyDescent="0.2">
      <c r="A1537" s="1" t="s">
        <v>19</v>
      </c>
      <c r="B1537" s="1" t="s">
        <v>103</v>
      </c>
      <c r="C1537" s="5">
        <v>0</v>
      </c>
      <c r="D1537" s="5">
        <v>0</v>
      </c>
      <c r="E1537" s="6" t="str">
        <f t="shared" si="96"/>
        <v/>
      </c>
      <c r="F1537" s="5">
        <v>0</v>
      </c>
      <c r="G1537" s="5">
        <v>0</v>
      </c>
      <c r="H1537" s="6" t="str">
        <f t="shared" si="97"/>
        <v/>
      </c>
      <c r="I1537" s="5">
        <v>0</v>
      </c>
      <c r="J1537" s="6" t="str">
        <f t="shared" si="98"/>
        <v/>
      </c>
      <c r="K1537" s="5">
        <v>3.9778799999999999</v>
      </c>
      <c r="L1537" s="5">
        <v>0</v>
      </c>
      <c r="M1537" s="6">
        <f t="shared" si="99"/>
        <v>-1</v>
      </c>
    </row>
    <row r="1538" spans="1:13" x14ac:dyDescent="0.2">
      <c r="A1538" s="1" t="s">
        <v>20</v>
      </c>
      <c r="B1538" s="1" t="s">
        <v>103</v>
      </c>
      <c r="C1538" s="5">
        <v>0</v>
      </c>
      <c r="D1538" s="5">
        <v>0.17799999999999999</v>
      </c>
      <c r="E1538" s="6" t="str">
        <f t="shared" si="96"/>
        <v/>
      </c>
      <c r="F1538" s="5">
        <v>1.5887899999999999</v>
      </c>
      <c r="G1538" s="5">
        <v>0.17799999999999999</v>
      </c>
      <c r="H1538" s="6">
        <f t="shared" si="97"/>
        <v>-0.88796505516776914</v>
      </c>
      <c r="I1538" s="5">
        <v>48.413139999999999</v>
      </c>
      <c r="J1538" s="6">
        <f t="shared" si="98"/>
        <v>-0.99632331222473902</v>
      </c>
      <c r="K1538" s="5">
        <v>9.7792200000000005</v>
      </c>
      <c r="L1538" s="5">
        <v>59.223750000000003</v>
      </c>
      <c r="M1538" s="6">
        <f t="shared" si="99"/>
        <v>5.0560811598471043</v>
      </c>
    </row>
    <row r="1539" spans="1:13" x14ac:dyDescent="0.2">
      <c r="A1539" s="1" t="s">
        <v>21</v>
      </c>
      <c r="B1539" s="1" t="s">
        <v>103</v>
      </c>
      <c r="C1539" s="5">
        <v>0</v>
      </c>
      <c r="D1539" s="5">
        <v>0.97109999999999996</v>
      </c>
      <c r="E1539" s="6" t="str">
        <f t="shared" si="96"/>
        <v/>
      </c>
      <c r="F1539" s="5">
        <v>0</v>
      </c>
      <c r="G1539" s="5">
        <v>28.416889999999999</v>
      </c>
      <c r="H1539" s="6" t="str">
        <f t="shared" si="97"/>
        <v/>
      </c>
      <c r="I1539" s="5">
        <v>12.105700000000001</v>
      </c>
      <c r="J1539" s="6">
        <f t="shared" si="98"/>
        <v>1.3473975069595312</v>
      </c>
      <c r="K1539" s="5">
        <v>195.87164000000001</v>
      </c>
      <c r="L1539" s="5">
        <v>169.34957</v>
      </c>
      <c r="M1539" s="6">
        <f t="shared" si="99"/>
        <v>-0.13540536036763673</v>
      </c>
    </row>
    <row r="1540" spans="1:13" x14ac:dyDescent="0.2">
      <c r="A1540" s="1" t="s">
        <v>23</v>
      </c>
      <c r="B1540" s="1" t="s">
        <v>103</v>
      </c>
      <c r="C1540" s="5">
        <v>0</v>
      </c>
      <c r="D1540" s="5">
        <v>0</v>
      </c>
      <c r="E1540" s="6" t="str">
        <f t="shared" si="96"/>
        <v/>
      </c>
      <c r="F1540" s="5">
        <v>0</v>
      </c>
      <c r="G1540" s="5">
        <v>0</v>
      </c>
      <c r="H1540" s="6" t="str">
        <f t="shared" si="97"/>
        <v/>
      </c>
      <c r="I1540" s="5">
        <v>0</v>
      </c>
      <c r="J1540" s="6" t="str">
        <f t="shared" si="98"/>
        <v/>
      </c>
      <c r="K1540" s="5">
        <v>48.009210000000003</v>
      </c>
      <c r="L1540" s="5">
        <v>0.16350000000000001</v>
      </c>
      <c r="M1540" s="6">
        <f t="shared" si="99"/>
        <v>-0.99659440344883821</v>
      </c>
    </row>
    <row r="1541" spans="1:13" x14ac:dyDescent="0.2">
      <c r="A1541" s="1" t="s">
        <v>24</v>
      </c>
      <c r="B1541" s="1" t="s">
        <v>103</v>
      </c>
      <c r="C1541" s="5">
        <v>0</v>
      </c>
      <c r="D1541" s="5">
        <v>2.50515</v>
      </c>
      <c r="E1541" s="6" t="str">
        <f t="shared" si="96"/>
        <v/>
      </c>
      <c r="F1541" s="5">
        <v>104.93649000000001</v>
      </c>
      <c r="G1541" s="5">
        <v>151.83923999999999</v>
      </c>
      <c r="H1541" s="6">
        <f t="shared" si="97"/>
        <v>0.44696320603061901</v>
      </c>
      <c r="I1541" s="5">
        <v>308.39515999999998</v>
      </c>
      <c r="J1541" s="6">
        <f t="shared" si="98"/>
        <v>-0.50764713687465135</v>
      </c>
      <c r="K1541" s="5">
        <v>1370.71641</v>
      </c>
      <c r="L1541" s="5">
        <v>1128.14329</v>
      </c>
      <c r="M1541" s="6">
        <f t="shared" si="99"/>
        <v>-0.17696813011817669</v>
      </c>
    </row>
    <row r="1542" spans="1:13" x14ac:dyDescent="0.2">
      <c r="A1542" s="1" t="s">
        <v>26</v>
      </c>
      <c r="B1542" s="1" t="s">
        <v>103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2.6725599999999998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4.6825000000000001</v>
      </c>
      <c r="L1542" s="5">
        <v>3.15625</v>
      </c>
      <c r="M1542" s="6">
        <f t="shared" si="99"/>
        <v>-0.32594767752269094</v>
      </c>
    </row>
    <row r="1543" spans="1:13" x14ac:dyDescent="0.2">
      <c r="A1543" s="1" t="s">
        <v>28</v>
      </c>
      <c r="B1543" s="1" t="s">
        <v>103</v>
      </c>
      <c r="C1543" s="5">
        <v>0</v>
      </c>
      <c r="D1543" s="5">
        <v>0</v>
      </c>
      <c r="E1543" s="6" t="str">
        <f t="shared" si="96"/>
        <v/>
      </c>
      <c r="F1543" s="5">
        <v>0.26589000000000002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0.74407000000000001</v>
      </c>
      <c r="L1543" s="5">
        <v>193.58664999999999</v>
      </c>
      <c r="M1543" s="6">
        <f t="shared" si="99"/>
        <v>259.17263160724121</v>
      </c>
    </row>
    <row r="1544" spans="1:13" x14ac:dyDescent="0.2">
      <c r="A1544" s="1" t="s">
        <v>29</v>
      </c>
      <c r="B1544" s="1" t="s">
        <v>103</v>
      </c>
      <c r="C1544" s="5">
        <v>0</v>
      </c>
      <c r="D1544" s="5">
        <v>40.26</v>
      </c>
      <c r="E1544" s="6" t="str">
        <f t="shared" si="96"/>
        <v/>
      </c>
      <c r="F1544" s="5">
        <v>531.49400000000003</v>
      </c>
      <c r="G1544" s="5">
        <v>1328.6249800000001</v>
      </c>
      <c r="H1544" s="6">
        <f t="shared" si="97"/>
        <v>1.4997929986039353</v>
      </c>
      <c r="I1544" s="5">
        <v>353.48298999999997</v>
      </c>
      <c r="J1544" s="6">
        <f t="shared" si="98"/>
        <v>2.7586673689729744</v>
      </c>
      <c r="K1544" s="5">
        <v>1292.2059200000001</v>
      </c>
      <c r="L1544" s="5">
        <v>2679.3249700000001</v>
      </c>
      <c r="M1544" s="6">
        <f t="shared" si="99"/>
        <v>1.0734504683278341</v>
      </c>
    </row>
    <row r="1545" spans="1:13" x14ac:dyDescent="0.2">
      <c r="A1545" s="1" t="s">
        <v>31</v>
      </c>
      <c r="B1545" s="1" t="s">
        <v>103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0.25935000000000002</v>
      </c>
      <c r="L1545" s="5">
        <v>0</v>
      </c>
      <c r="M1545" s="6">
        <f t="shared" si="99"/>
        <v>-1</v>
      </c>
    </row>
    <row r="1546" spans="1:13" x14ac:dyDescent="0.2">
      <c r="A1546" s="1" t="s">
        <v>32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48.895209999999999</v>
      </c>
      <c r="H1546" s="6" t="str">
        <f t="shared" si="97"/>
        <v/>
      </c>
      <c r="I1546" s="5">
        <v>33.083199999999998</v>
      </c>
      <c r="J1546" s="6">
        <f t="shared" si="98"/>
        <v>0.47794681288388063</v>
      </c>
      <c r="K1546" s="5">
        <v>774.4194</v>
      </c>
      <c r="L1546" s="5">
        <v>1262.30683</v>
      </c>
      <c r="M1546" s="6">
        <f t="shared" si="99"/>
        <v>0.63000414245820813</v>
      </c>
    </row>
    <row r="1547" spans="1:13" x14ac:dyDescent="0.2">
      <c r="A1547" s="2" t="s">
        <v>34</v>
      </c>
      <c r="B1547" s="2" t="s">
        <v>103</v>
      </c>
      <c r="C1547" s="7">
        <v>67.763779999999997</v>
      </c>
      <c r="D1547" s="7">
        <v>132.99193</v>
      </c>
      <c r="E1547" s="8">
        <f t="shared" si="96"/>
        <v>0.96258133769987442</v>
      </c>
      <c r="F1547" s="7">
        <v>1242.3199400000001</v>
      </c>
      <c r="G1547" s="7">
        <v>1908.5804800000001</v>
      </c>
      <c r="H1547" s="8">
        <f t="shared" si="97"/>
        <v>0.53630350648642078</v>
      </c>
      <c r="I1547" s="7">
        <v>1003.71324</v>
      </c>
      <c r="J1547" s="8">
        <f t="shared" si="98"/>
        <v>0.90151968105950253</v>
      </c>
      <c r="K1547" s="7">
        <v>10104.13573</v>
      </c>
      <c r="L1547" s="7">
        <v>9494.8930700000001</v>
      </c>
      <c r="M1547" s="8">
        <f t="shared" si="99"/>
        <v>-6.0296365397300544E-2</v>
      </c>
    </row>
    <row r="1548" spans="1:13" x14ac:dyDescent="0.2">
      <c r="A1548" s="1" t="s">
        <v>8</v>
      </c>
      <c r="B1548" s="1" t="s">
        <v>104</v>
      </c>
      <c r="C1548" s="5">
        <v>0</v>
      </c>
      <c r="D1548" s="5">
        <v>0</v>
      </c>
      <c r="E1548" s="6" t="str">
        <f t="shared" si="96"/>
        <v/>
      </c>
      <c r="F1548" s="5">
        <v>566.32875000000001</v>
      </c>
      <c r="G1548" s="5">
        <v>68.513620000000003</v>
      </c>
      <c r="H1548" s="6">
        <f t="shared" si="97"/>
        <v>-0.87902146942036763</v>
      </c>
      <c r="I1548" s="5">
        <v>51.61242</v>
      </c>
      <c r="J1548" s="6">
        <f t="shared" si="98"/>
        <v>0.32746381587997631</v>
      </c>
      <c r="K1548" s="5">
        <v>1579.2619299999999</v>
      </c>
      <c r="L1548" s="5">
        <v>846.26251000000002</v>
      </c>
      <c r="M1548" s="6">
        <f t="shared" si="99"/>
        <v>-0.46414049884682518</v>
      </c>
    </row>
    <row r="1549" spans="1:13" x14ac:dyDescent="0.2">
      <c r="A1549" s="1" t="s">
        <v>10</v>
      </c>
      <c r="B1549" s="1" t="s">
        <v>104</v>
      </c>
      <c r="C1549" s="5">
        <v>0</v>
      </c>
      <c r="D1549" s="5">
        <v>0</v>
      </c>
      <c r="E1549" s="6" t="str">
        <f t="shared" si="96"/>
        <v/>
      </c>
      <c r="F1549" s="5">
        <v>75.144000000000005</v>
      </c>
      <c r="G1549" s="5">
        <v>6.7685500000000003</v>
      </c>
      <c r="H1549" s="6">
        <f t="shared" si="97"/>
        <v>-0.90992560949643353</v>
      </c>
      <c r="I1549" s="5">
        <v>1.1854499999999999</v>
      </c>
      <c r="J1549" s="6">
        <f t="shared" si="98"/>
        <v>4.7096883040195712</v>
      </c>
      <c r="K1549" s="5">
        <v>102.76074</v>
      </c>
      <c r="L1549" s="5">
        <v>38.410539999999997</v>
      </c>
      <c r="M1549" s="6">
        <f t="shared" si="99"/>
        <v>-0.62621386338790486</v>
      </c>
    </row>
    <row r="1550" spans="1:13" x14ac:dyDescent="0.2">
      <c r="A1550" s="1" t="s">
        <v>11</v>
      </c>
      <c r="B1550" s="1" t="s">
        <v>104</v>
      </c>
      <c r="C1550" s="5">
        <v>15.21</v>
      </c>
      <c r="D1550" s="5">
        <v>0</v>
      </c>
      <c r="E1550" s="6">
        <f t="shared" si="96"/>
        <v>-1</v>
      </c>
      <c r="F1550" s="5">
        <v>389.98579999999998</v>
      </c>
      <c r="G1550" s="5">
        <v>178.74082999999999</v>
      </c>
      <c r="H1550" s="6">
        <f t="shared" si="97"/>
        <v>-0.5416734917014927</v>
      </c>
      <c r="I1550" s="5">
        <v>72.422560000000004</v>
      </c>
      <c r="J1550" s="6">
        <f t="shared" si="98"/>
        <v>1.4680269518227465</v>
      </c>
      <c r="K1550" s="5">
        <v>2593.6293900000001</v>
      </c>
      <c r="L1550" s="5">
        <v>1565.73596</v>
      </c>
      <c r="M1550" s="6">
        <f t="shared" si="99"/>
        <v>-0.39631469089729898</v>
      </c>
    </row>
    <row r="1551" spans="1:13" x14ac:dyDescent="0.2">
      <c r="A1551" s="1" t="s">
        <v>12</v>
      </c>
      <c r="B1551" s="1" t="s">
        <v>104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0.56667999999999996</v>
      </c>
      <c r="L1551" s="5">
        <v>0.86673999999999995</v>
      </c>
      <c r="M1551" s="6">
        <f t="shared" si="99"/>
        <v>0.52950518811322089</v>
      </c>
    </row>
    <row r="1552" spans="1:13" x14ac:dyDescent="0.2">
      <c r="A1552" s="1" t="s">
        <v>13</v>
      </c>
      <c r="B1552" s="1" t="s">
        <v>104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</v>
      </c>
      <c r="L1552" s="5">
        <v>0.94796000000000002</v>
      </c>
      <c r="M1552" s="6" t="str">
        <f t="shared" si="99"/>
        <v/>
      </c>
    </row>
    <row r="1553" spans="1:13" x14ac:dyDescent="0.2">
      <c r="A1553" s="1" t="s">
        <v>14</v>
      </c>
      <c r="B1553" s="1" t="s">
        <v>104</v>
      </c>
      <c r="C1553" s="5">
        <v>0</v>
      </c>
      <c r="D1553" s="5">
        <v>0</v>
      </c>
      <c r="E1553" s="6" t="str">
        <f t="shared" si="96"/>
        <v/>
      </c>
      <c r="F1553" s="5">
        <v>84.669799999999995</v>
      </c>
      <c r="G1553" s="5">
        <v>54.852339999999998</v>
      </c>
      <c r="H1553" s="6">
        <f t="shared" si="97"/>
        <v>-0.35216169165393085</v>
      </c>
      <c r="I1553" s="5">
        <v>1.075</v>
      </c>
      <c r="J1553" s="6">
        <f t="shared" si="98"/>
        <v>50.025432558139535</v>
      </c>
      <c r="K1553" s="5">
        <v>624.66174999999998</v>
      </c>
      <c r="L1553" s="5">
        <v>178.47121999999999</v>
      </c>
      <c r="M1553" s="6">
        <f t="shared" si="99"/>
        <v>-0.7142914225178667</v>
      </c>
    </row>
    <row r="1554" spans="1:13" x14ac:dyDescent="0.2">
      <c r="A1554" s="1" t="s">
        <v>17</v>
      </c>
      <c r="B1554" s="1" t="s">
        <v>104</v>
      </c>
      <c r="C1554" s="5">
        <v>0</v>
      </c>
      <c r="D1554" s="5">
        <v>0</v>
      </c>
      <c r="E1554" s="6" t="str">
        <f t="shared" ref="E1554:E1616" si="100">IF(C1554=0,"",(D1554/C1554-1))</f>
        <v/>
      </c>
      <c r="F1554" s="5">
        <v>0</v>
      </c>
      <c r="G1554" s="5">
        <v>0</v>
      </c>
      <c r="H1554" s="6" t="str">
        <f t="shared" ref="H1554:H1616" si="101">IF(F1554=0,"",(G1554/F1554-1))</f>
        <v/>
      </c>
      <c r="I1554" s="5">
        <v>0.13</v>
      </c>
      <c r="J1554" s="6">
        <f t="shared" ref="J1554:J1616" si="102">IF(I1554=0,"",(G1554/I1554-1))</f>
        <v>-1</v>
      </c>
      <c r="K1554" s="5">
        <v>1.7303999999999999</v>
      </c>
      <c r="L1554" s="5">
        <v>0.13</v>
      </c>
      <c r="M1554" s="6">
        <f t="shared" ref="M1554:M1616" si="103">IF(K1554=0,"",(L1554/K1554-1))</f>
        <v>-0.92487286176606565</v>
      </c>
    </row>
    <row r="1555" spans="1:13" x14ac:dyDescent="0.2">
      <c r="A1555" s="1" t="s">
        <v>18</v>
      </c>
      <c r="B1555" s="1" t="s">
        <v>104</v>
      </c>
      <c r="C1555" s="5">
        <v>0</v>
      </c>
      <c r="D1555" s="5">
        <v>0</v>
      </c>
      <c r="E1555" s="6" t="str">
        <f t="shared" si="100"/>
        <v/>
      </c>
      <c r="F1555" s="5">
        <v>130.07144</v>
      </c>
      <c r="G1555" s="5">
        <v>5.2400799999999998</v>
      </c>
      <c r="H1555" s="6">
        <f t="shared" si="101"/>
        <v>-0.95971383110696706</v>
      </c>
      <c r="I1555" s="5">
        <v>13.05965</v>
      </c>
      <c r="J1555" s="6">
        <f t="shared" si="102"/>
        <v>-0.59875800653156863</v>
      </c>
      <c r="K1555" s="5">
        <v>1242.9901199999999</v>
      </c>
      <c r="L1555" s="5">
        <v>182.65710000000001</v>
      </c>
      <c r="M1555" s="6">
        <f t="shared" si="103"/>
        <v>-0.85305023985226847</v>
      </c>
    </row>
    <row r="1556" spans="1:13" x14ac:dyDescent="0.2">
      <c r="A1556" s="1" t="s">
        <v>19</v>
      </c>
      <c r="B1556" s="1" t="s">
        <v>104</v>
      </c>
      <c r="C1556" s="5">
        <v>0</v>
      </c>
      <c r="D1556" s="5">
        <v>0</v>
      </c>
      <c r="E1556" s="6" t="str">
        <f t="shared" si="100"/>
        <v/>
      </c>
      <c r="F1556" s="5">
        <v>584.21820000000002</v>
      </c>
      <c r="G1556" s="5">
        <v>67.136700000000005</v>
      </c>
      <c r="H1556" s="6">
        <f t="shared" si="101"/>
        <v>-0.88508283377683206</v>
      </c>
      <c r="I1556" s="5">
        <v>796.10325</v>
      </c>
      <c r="J1556" s="6">
        <f t="shared" si="102"/>
        <v>-0.91566835080751141</v>
      </c>
      <c r="K1556" s="5">
        <v>1431.4204099999999</v>
      </c>
      <c r="L1556" s="5">
        <v>2855.25857</v>
      </c>
      <c r="M1556" s="6">
        <f t="shared" si="103"/>
        <v>0.99470298876065355</v>
      </c>
    </row>
    <row r="1557" spans="1:13" x14ac:dyDescent="0.2">
      <c r="A1557" s="1" t="s">
        <v>20</v>
      </c>
      <c r="B1557" s="1" t="s">
        <v>104</v>
      </c>
      <c r="C1557" s="5">
        <v>0</v>
      </c>
      <c r="D1557" s="5">
        <v>0</v>
      </c>
      <c r="E1557" s="6" t="str">
        <f t="shared" si="100"/>
        <v/>
      </c>
      <c r="F1557" s="5">
        <v>102.36145</v>
      </c>
      <c r="G1557" s="5">
        <v>65.733999999999995</v>
      </c>
      <c r="H1557" s="6">
        <f t="shared" si="101"/>
        <v>-0.35782464980712958</v>
      </c>
      <c r="I1557" s="5">
        <v>233.32138</v>
      </c>
      <c r="J1557" s="6">
        <f t="shared" si="102"/>
        <v>-0.71826842443671479</v>
      </c>
      <c r="K1557" s="5">
        <v>1490.3423600000001</v>
      </c>
      <c r="L1557" s="5">
        <v>1355.4159299999999</v>
      </c>
      <c r="M1557" s="6">
        <f t="shared" si="103"/>
        <v>-9.0533848880199663E-2</v>
      </c>
    </row>
    <row r="1558" spans="1:13" x14ac:dyDescent="0.2">
      <c r="A1558" s="1" t="s">
        <v>21</v>
      </c>
      <c r="B1558" s="1" t="s">
        <v>104</v>
      </c>
      <c r="C1558" s="5">
        <v>0</v>
      </c>
      <c r="D1558" s="5">
        <v>13.18882</v>
      </c>
      <c r="E1558" s="6" t="str">
        <f t="shared" si="100"/>
        <v/>
      </c>
      <c r="F1558" s="5">
        <v>227.66132999999999</v>
      </c>
      <c r="G1558" s="5">
        <v>125.57848</v>
      </c>
      <c r="H1558" s="6">
        <f t="shared" si="101"/>
        <v>-0.4483978460461423</v>
      </c>
      <c r="I1558" s="5">
        <v>142.20204000000001</v>
      </c>
      <c r="J1558" s="6">
        <f t="shared" si="102"/>
        <v>-0.11690099523185471</v>
      </c>
      <c r="K1558" s="5">
        <v>1218.41651</v>
      </c>
      <c r="L1558" s="5">
        <v>651.99990000000003</v>
      </c>
      <c r="M1558" s="6">
        <f t="shared" si="103"/>
        <v>-0.46487929648950665</v>
      </c>
    </row>
    <row r="1559" spans="1:13" x14ac:dyDescent="0.2">
      <c r="A1559" s="1" t="s">
        <v>22</v>
      </c>
      <c r="B1559" s="1" t="s">
        <v>104</v>
      </c>
      <c r="C1559" s="5">
        <v>0</v>
      </c>
      <c r="D1559" s="5">
        <v>0</v>
      </c>
      <c r="E1559" s="6" t="str">
        <f t="shared" si="100"/>
        <v/>
      </c>
      <c r="F1559" s="5">
        <v>12.65936</v>
      </c>
      <c r="G1559" s="5">
        <v>0</v>
      </c>
      <c r="H1559" s="6">
        <f t="shared" si="101"/>
        <v>-1</v>
      </c>
      <c r="I1559" s="5">
        <v>11.168939999999999</v>
      </c>
      <c r="J1559" s="6">
        <f t="shared" si="102"/>
        <v>-1</v>
      </c>
      <c r="K1559" s="5">
        <v>40.095759999999999</v>
      </c>
      <c r="L1559" s="5">
        <v>34.410159999999998</v>
      </c>
      <c r="M1559" s="6">
        <f t="shared" si="103"/>
        <v>-0.14180052953229971</v>
      </c>
    </row>
    <row r="1560" spans="1:13" x14ac:dyDescent="0.2">
      <c r="A1560" s="1" t="s">
        <v>23</v>
      </c>
      <c r="B1560" s="1" t="s">
        <v>104</v>
      </c>
      <c r="C1560" s="5">
        <v>31.664200000000001</v>
      </c>
      <c r="D1560" s="5">
        <v>69.474289999999996</v>
      </c>
      <c r="E1560" s="6">
        <f t="shared" si="100"/>
        <v>1.1940958558877215</v>
      </c>
      <c r="F1560" s="5">
        <v>3667.4618</v>
      </c>
      <c r="G1560" s="5">
        <v>4042.1834600000002</v>
      </c>
      <c r="H1560" s="6">
        <f t="shared" si="101"/>
        <v>0.10217465932433156</v>
      </c>
      <c r="I1560" s="5">
        <v>3214.28233</v>
      </c>
      <c r="J1560" s="6">
        <f t="shared" si="102"/>
        <v>0.25756951163652153</v>
      </c>
      <c r="K1560" s="5">
        <v>13177.37896</v>
      </c>
      <c r="L1560" s="5">
        <v>13191.80392</v>
      </c>
      <c r="M1560" s="6">
        <f t="shared" si="103"/>
        <v>1.0946759627834535E-3</v>
      </c>
    </row>
    <row r="1561" spans="1:13" x14ac:dyDescent="0.2">
      <c r="A1561" s="1" t="s">
        <v>24</v>
      </c>
      <c r="B1561" s="1" t="s">
        <v>104</v>
      </c>
      <c r="C1561" s="5">
        <v>93.562899999999999</v>
      </c>
      <c r="D1561" s="5">
        <v>0</v>
      </c>
      <c r="E1561" s="6">
        <f t="shared" si="100"/>
        <v>-1</v>
      </c>
      <c r="F1561" s="5">
        <v>1787.72451</v>
      </c>
      <c r="G1561" s="5">
        <v>1990.4298200000001</v>
      </c>
      <c r="H1561" s="6">
        <f t="shared" si="101"/>
        <v>0.11338733057925121</v>
      </c>
      <c r="I1561" s="5">
        <v>1585.11313</v>
      </c>
      <c r="J1561" s="6">
        <f t="shared" si="102"/>
        <v>0.25570205831302406</v>
      </c>
      <c r="K1561" s="5">
        <v>11831.27641</v>
      </c>
      <c r="L1561" s="5">
        <v>9831.2523799999999</v>
      </c>
      <c r="M1561" s="6">
        <f t="shared" si="103"/>
        <v>-0.1690454994618793</v>
      </c>
    </row>
    <row r="1562" spans="1:13" x14ac:dyDescent="0.2">
      <c r="A1562" s="1" t="s">
        <v>25</v>
      </c>
      <c r="B1562" s="1" t="s">
        <v>104</v>
      </c>
      <c r="C1562" s="5">
        <v>0</v>
      </c>
      <c r="D1562" s="5">
        <v>41.963929999999998</v>
      </c>
      <c r="E1562" s="6" t="str">
        <f t="shared" si="100"/>
        <v/>
      </c>
      <c r="F1562" s="5">
        <v>117.12589</v>
      </c>
      <c r="G1562" s="5">
        <v>287.55941000000001</v>
      </c>
      <c r="H1562" s="6">
        <f t="shared" si="101"/>
        <v>1.4551310559945372</v>
      </c>
      <c r="I1562" s="5">
        <v>197.96154000000001</v>
      </c>
      <c r="J1562" s="6">
        <f t="shared" si="102"/>
        <v>0.45260240953874176</v>
      </c>
      <c r="K1562" s="5">
        <v>747.06384000000003</v>
      </c>
      <c r="L1562" s="5">
        <v>976.67809999999997</v>
      </c>
      <c r="M1562" s="6">
        <f t="shared" si="103"/>
        <v>0.30735560698534137</v>
      </c>
    </row>
    <row r="1563" spans="1:13" x14ac:dyDescent="0.2">
      <c r="A1563" s="1" t="s">
        <v>26</v>
      </c>
      <c r="B1563" s="1" t="s">
        <v>104</v>
      </c>
      <c r="C1563" s="5">
        <v>0</v>
      </c>
      <c r="D1563" s="5">
        <v>4.4999999999999999E-4</v>
      </c>
      <c r="E1563" s="6" t="str">
        <f t="shared" si="100"/>
        <v/>
      </c>
      <c r="F1563" s="5">
        <v>157.48347000000001</v>
      </c>
      <c r="G1563" s="5">
        <v>143.64561</v>
      </c>
      <c r="H1563" s="6">
        <f t="shared" si="101"/>
        <v>-8.7868650595519626E-2</v>
      </c>
      <c r="I1563" s="5">
        <v>249.62397999999999</v>
      </c>
      <c r="J1563" s="6">
        <f t="shared" si="102"/>
        <v>-0.42455204023267312</v>
      </c>
      <c r="K1563" s="5">
        <v>1060.9560200000001</v>
      </c>
      <c r="L1563" s="5">
        <v>1328.2398000000001</v>
      </c>
      <c r="M1563" s="6">
        <f t="shared" si="103"/>
        <v>0.25192729478079579</v>
      </c>
    </row>
    <row r="1564" spans="1:13" x14ac:dyDescent="0.2">
      <c r="A1564" s="1" t="s">
        <v>27</v>
      </c>
      <c r="B1564" s="1" t="s">
        <v>104</v>
      </c>
      <c r="C1564" s="5">
        <v>0</v>
      </c>
      <c r="D1564" s="5">
        <v>0</v>
      </c>
      <c r="E1564" s="6" t="str">
        <f t="shared" si="100"/>
        <v/>
      </c>
      <c r="F1564" s="5">
        <v>0</v>
      </c>
      <c r="G1564" s="5">
        <v>0</v>
      </c>
      <c r="H1564" s="6" t="str">
        <f t="shared" si="101"/>
        <v/>
      </c>
      <c r="I1564" s="5">
        <v>0</v>
      </c>
      <c r="J1564" s="6" t="str">
        <f t="shared" si="102"/>
        <v/>
      </c>
      <c r="K1564" s="5">
        <v>0</v>
      </c>
      <c r="L1564" s="5">
        <v>3.5992099999999998</v>
      </c>
      <c r="M1564" s="6" t="str">
        <f t="shared" si="103"/>
        <v/>
      </c>
    </row>
    <row r="1565" spans="1:13" x14ac:dyDescent="0.2">
      <c r="A1565" s="1" t="s">
        <v>28</v>
      </c>
      <c r="B1565" s="1" t="s">
        <v>104</v>
      </c>
      <c r="C1565" s="5">
        <v>0</v>
      </c>
      <c r="D1565" s="5">
        <v>2.8376299999999999</v>
      </c>
      <c r="E1565" s="6" t="str">
        <f t="shared" si="100"/>
        <v/>
      </c>
      <c r="F1565" s="5">
        <v>18.38738</v>
      </c>
      <c r="G1565" s="5">
        <v>48.848489999999998</v>
      </c>
      <c r="H1565" s="6">
        <f t="shared" si="101"/>
        <v>1.6566313417137186</v>
      </c>
      <c r="I1565" s="5">
        <v>5.9033699999999998</v>
      </c>
      <c r="J1565" s="6">
        <f t="shared" si="102"/>
        <v>7.2746787004710871</v>
      </c>
      <c r="K1565" s="5">
        <v>56.43732</v>
      </c>
      <c r="L1565" s="5">
        <v>275.81977000000001</v>
      </c>
      <c r="M1565" s="6">
        <f t="shared" si="103"/>
        <v>3.8871875914731602</v>
      </c>
    </row>
    <row r="1566" spans="1:13" x14ac:dyDescent="0.2">
      <c r="A1566" s="1" t="s">
        <v>29</v>
      </c>
      <c r="B1566" s="1" t="s">
        <v>104</v>
      </c>
      <c r="C1566" s="5">
        <v>0</v>
      </c>
      <c r="D1566" s="5">
        <v>0</v>
      </c>
      <c r="E1566" s="6" t="str">
        <f t="shared" si="100"/>
        <v/>
      </c>
      <c r="F1566" s="5">
        <v>0</v>
      </c>
      <c r="G1566" s="5">
        <v>0</v>
      </c>
      <c r="H1566" s="6" t="str">
        <f t="shared" si="101"/>
        <v/>
      </c>
      <c r="I1566" s="5">
        <v>0</v>
      </c>
      <c r="J1566" s="6" t="str">
        <f t="shared" si="102"/>
        <v/>
      </c>
      <c r="K1566" s="5">
        <v>0</v>
      </c>
      <c r="L1566" s="5">
        <v>77.476820000000004</v>
      </c>
      <c r="M1566" s="6" t="str">
        <f t="shared" si="103"/>
        <v/>
      </c>
    </row>
    <row r="1567" spans="1:13" x14ac:dyDescent="0.2">
      <c r="A1567" s="1" t="s">
        <v>31</v>
      </c>
      <c r="B1567" s="1" t="s">
        <v>104</v>
      </c>
      <c r="C1567" s="5">
        <v>0</v>
      </c>
      <c r="D1567" s="5">
        <v>0</v>
      </c>
      <c r="E1567" s="6" t="str">
        <f t="shared" si="100"/>
        <v/>
      </c>
      <c r="F1567" s="5">
        <v>0</v>
      </c>
      <c r="G1567" s="5">
        <v>8.158E-2</v>
      </c>
      <c r="H1567" s="6" t="str">
        <f t="shared" si="101"/>
        <v/>
      </c>
      <c r="I1567" s="5">
        <v>0</v>
      </c>
      <c r="J1567" s="6" t="str">
        <f t="shared" si="102"/>
        <v/>
      </c>
      <c r="K1567" s="5">
        <v>23.809419999999999</v>
      </c>
      <c r="L1567" s="5">
        <v>11.79461</v>
      </c>
      <c r="M1567" s="6">
        <f t="shared" si="103"/>
        <v>-0.5046242201615998</v>
      </c>
    </row>
    <row r="1568" spans="1:13" x14ac:dyDescent="0.2">
      <c r="A1568" s="1" t="s">
        <v>32</v>
      </c>
      <c r="B1568" s="1" t="s">
        <v>104</v>
      </c>
      <c r="C1568" s="5">
        <v>0</v>
      </c>
      <c r="D1568" s="5">
        <v>0</v>
      </c>
      <c r="E1568" s="6" t="str">
        <f t="shared" si="100"/>
        <v/>
      </c>
      <c r="F1568" s="5">
        <v>8.9899999999999994E-2</v>
      </c>
      <c r="G1568" s="5">
        <v>0</v>
      </c>
      <c r="H1568" s="6">
        <f t="shared" si="101"/>
        <v>-1</v>
      </c>
      <c r="I1568" s="5">
        <v>0</v>
      </c>
      <c r="J1568" s="6" t="str">
        <f t="shared" si="102"/>
        <v/>
      </c>
      <c r="K1568" s="5">
        <v>8.9899999999999994E-2</v>
      </c>
      <c r="L1568" s="5">
        <v>0</v>
      </c>
      <c r="M1568" s="6">
        <f t="shared" si="103"/>
        <v>-1</v>
      </c>
    </row>
    <row r="1569" spans="1:13" x14ac:dyDescent="0.2">
      <c r="A1569" s="1" t="s">
        <v>33</v>
      </c>
      <c r="B1569" s="1" t="s">
        <v>104</v>
      </c>
      <c r="C1569" s="5">
        <v>0</v>
      </c>
      <c r="D1569" s="5">
        <v>0</v>
      </c>
      <c r="E1569" s="6" t="str">
        <f t="shared" si="100"/>
        <v/>
      </c>
      <c r="F1569" s="5">
        <v>0.34708</v>
      </c>
      <c r="G1569" s="5">
        <v>0</v>
      </c>
      <c r="H1569" s="6">
        <f t="shared" si="101"/>
        <v>-1</v>
      </c>
      <c r="I1569" s="5">
        <v>39.913029999999999</v>
      </c>
      <c r="J1569" s="6">
        <f t="shared" si="102"/>
        <v>-1</v>
      </c>
      <c r="K1569" s="5">
        <v>47.226210000000002</v>
      </c>
      <c r="L1569" s="5">
        <v>176.05682999999999</v>
      </c>
      <c r="M1569" s="6">
        <f t="shared" si="103"/>
        <v>2.7279474681538067</v>
      </c>
    </row>
    <row r="1570" spans="1:13" x14ac:dyDescent="0.2">
      <c r="A1570" s="2" t="s">
        <v>34</v>
      </c>
      <c r="B1570" s="2" t="s">
        <v>104</v>
      </c>
      <c r="C1570" s="7">
        <v>140.43709999999999</v>
      </c>
      <c r="D1570" s="7">
        <v>127.46512</v>
      </c>
      <c r="E1570" s="8">
        <f t="shared" si="100"/>
        <v>-9.2368611997826755E-2</v>
      </c>
      <c r="F1570" s="7">
        <v>7921.7201599999999</v>
      </c>
      <c r="G1570" s="7">
        <v>7085.31297</v>
      </c>
      <c r="H1570" s="8">
        <f t="shared" si="101"/>
        <v>-0.10558403643483416</v>
      </c>
      <c r="I1570" s="7">
        <v>6615.0780699999996</v>
      </c>
      <c r="J1570" s="8">
        <f t="shared" si="102"/>
        <v>7.1085313736894529E-2</v>
      </c>
      <c r="K1570" s="7">
        <v>37270.114130000002</v>
      </c>
      <c r="L1570" s="7">
        <v>33583.288030000003</v>
      </c>
      <c r="M1570" s="8">
        <f t="shared" si="103"/>
        <v>-9.8921781863617775E-2</v>
      </c>
    </row>
    <row r="1571" spans="1:13" x14ac:dyDescent="0.2">
      <c r="A1571" s="1" t="s">
        <v>8</v>
      </c>
      <c r="B1571" s="1" t="s">
        <v>105</v>
      </c>
      <c r="C1571" s="5">
        <v>103.27871</v>
      </c>
      <c r="D1571" s="5">
        <v>2.0026999999999999</v>
      </c>
      <c r="E1571" s="6">
        <f t="shared" si="100"/>
        <v>-0.98060878180991995</v>
      </c>
      <c r="F1571" s="5">
        <v>1232.4947099999999</v>
      </c>
      <c r="G1571" s="5">
        <v>372.26780000000002</v>
      </c>
      <c r="H1571" s="6">
        <f t="shared" si="101"/>
        <v>-0.697955863843018</v>
      </c>
      <c r="I1571" s="5">
        <v>1312.8489500000001</v>
      </c>
      <c r="J1571" s="6">
        <f t="shared" si="102"/>
        <v>-0.71644277888937635</v>
      </c>
      <c r="K1571" s="5">
        <v>16542.59894</v>
      </c>
      <c r="L1571" s="5">
        <v>6850.8673200000003</v>
      </c>
      <c r="M1571" s="6">
        <f t="shared" si="103"/>
        <v>-0.5858651143724094</v>
      </c>
    </row>
    <row r="1572" spans="1:13" x14ac:dyDescent="0.2">
      <c r="A1572" s="1" t="s">
        <v>10</v>
      </c>
      <c r="B1572" s="1" t="s">
        <v>105</v>
      </c>
      <c r="C1572" s="5">
        <v>148.58879999999999</v>
      </c>
      <c r="D1572" s="5">
        <v>0</v>
      </c>
      <c r="E1572" s="6">
        <f t="shared" si="100"/>
        <v>-1</v>
      </c>
      <c r="F1572" s="5">
        <v>1904.47999</v>
      </c>
      <c r="G1572" s="5">
        <v>617.73299999999995</v>
      </c>
      <c r="H1572" s="6">
        <f t="shared" si="101"/>
        <v>-0.67564216833803536</v>
      </c>
      <c r="I1572" s="5">
        <v>1192.4784400000001</v>
      </c>
      <c r="J1572" s="6">
        <f t="shared" si="102"/>
        <v>-0.48197553995190057</v>
      </c>
      <c r="K1572" s="5">
        <v>15693.50554</v>
      </c>
      <c r="L1572" s="5">
        <v>5577.6973900000003</v>
      </c>
      <c r="M1572" s="6">
        <f t="shared" si="103"/>
        <v>-0.6445856296553103</v>
      </c>
    </row>
    <row r="1573" spans="1:13" x14ac:dyDescent="0.2">
      <c r="A1573" s="1" t="s">
        <v>11</v>
      </c>
      <c r="B1573" s="1" t="s">
        <v>105</v>
      </c>
      <c r="C1573" s="5">
        <v>0.42</v>
      </c>
      <c r="D1573" s="5">
        <v>0</v>
      </c>
      <c r="E1573" s="6">
        <f t="shared" si="100"/>
        <v>-1</v>
      </c>
      <c r="F1573" s="5">
        <v>684.41647999999998</v>
      </c>
      <c r="G1573" s="5">
        <v>428.17568</v>
      </c>
      <c r="H1573" s="6">
        <f t="shared" si="101"/>
        <v>-0.37439308883970768</v>
      </c>
      <c r="I1573" s="5">
        <v>553.51952000000006</v>
      </c>
      <c r="J1573" s="6">
        <f t="shared" si="102"/>
        <v>-0.22644881611401901</v>
      </c>
      <c r="K1573" s="5">
        <v>1975.0124800000001</v>
      </c>
      <c r="L1573" s="5">
        <v>2237.8514</v>
      </c>
      <c r="M1573" s="6">
        <f t="shared" si="103"/>
        <v>0.13308215652389199</v>
      </c>
    </row>
    <row r="1574" spans="1:13" x14ac:dyDescent="0.2">
      <c r="A1574" s="1" t="s">
        <v>12</v>
      </c>
      <c r="B1574" s="1" t="s">
        <v>105</v>
      </c>
      <c r="C1574" s="5">
        <v>0</v>
      </c>
      <c r="D1574" s="5">
        <v>0</v>
      </c>
      <c r="E1574" s="6" t="str">
        <f t="shared" si="100"/>
        <v/>
      </c>
      <c r="F1574" s="5">
        <v>189.91605999999999</v>
      </c>
      <c r="G1574" s="5">
        <v>85.672309999999996</v>
      </c>
      <c r="H1574" s="6">
        <f t="shared" si="101"/>
        <v>-0.54889381129747528</v>
      </c>
      <c r="I1574" s="5">
        <v>375.08454999999998</v>
      </c>
      <c r="J1574" s="6">
        <f t="shared" si="102"/>
        <v>-0.77159200505592673</v>
      </c>
      <c r="K1574" s="5">
        <v>701.24807999999996</v>
      </c>
      <c r="L1574" s="5">
        <v>1593.11664</v>
      </c>
      <c r="M1574" s="6">
        <f t="shared" si="103"/>
        <v>1.2718303057599818</v>
      </c>
    </row>
    <row r="1575" spans="1:13" x14ac:dyDescent="0.2">
      <c r="A1575" s="1" t="s">
        <v>13</v>
      </c>
      <c r="B1575" s="1" t="s">
        <v>105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0</v>
      </c>
      <c r="H1575" s="6" t="str">
        <f t="shared" si="101"/>
        <v/>
      </c>
      <c r="I1575" s="5">
        <v>0.68976000000000004</v>
      </c>
      <c r="J1575" s="6">
        <f t="shared" si="102"/>
        <v>-1</v>
      </c>
      <c r="K1575" s="5">
        <v>67.567999999999998</v>
      </c>
      <c r="L1575" s="5">
        <v>7.8678299999999997</v>
      </c>
      <c r="M1575" s="6">
        <f t="shared" si="103"/>
        <v>-0.88355686123608812</v>
      </c>
    </row>
    <row r="1576" spans="1:13" x14ac:dyDescent="0.2">
      <c r="A1576" s="1" t="s">
        <v>14</v>
      </c>
      <c r="B1576" s="1" t="s">
        <v>105</v>
      </c>
      <c r="C1576" s="5">
        <v>64</v>
      </c>
      <c r="D1576" s="5">
        <v>56.276049999999998</v>
      </c>
      <c r="E1576" s="6">
        <f t="shared" si="100"/>
        <v>-0.12068671875000003</v>
      </c>
      <c r="F1576" s="5">
        <v>1138.51117</v>
      </c>
      <c r="G1576" s="5">
        <v>1122.06456</v>
      </c>
      <c r="H1576" s="6">
        <f t="shared" si="101"/>
        <v>-1.4445716856690938E-2</v>
      </c>
      <c r="I1576" s="5">
        <v>1030.1102599999999</v>
      </c>
      <c r="J1576" s="6">
        <f t="shared" si="102"/>
        <v>8.9266463572550192E-2</v>
      </c>
      <c r="K1576" s="5">
        <v>4790.35502</v>
      </c>
      <c r="L1576" s="5">
        <v>6105.87655</v>
      </c>
      <c r="M1576" s="6">
        <f t="shared" si="103"/>
        <v>0.27461879641647102</v>
      </c>
    </row>
    <row r="1577" spans="1:13" x14ac:dyDescent="0.2">
      <c r="A1577" s="1" t="s">
        <v>15</v>
      </c>
      <c r="B1577" s="1" t="s">
        <v>105</v>
      </c>
      <c r="C1577" s="5">
        <v>0</v>
      </c>
      <c r="D1577" s="5">
        <v>0</v>
      </c>
      <c r="E1577" s="6" t="str">
        <f t="shared" si="100"/>
        <v/>
      </c>
      <c r="F1577" s="5">
        <v>0</v>
      </c>
      <c r="G1577" s="5">
        <v>0</v>
      </c>
      <c r="H1577" s="6" t="str">
        <f t="shared" si="101"/>
        <v/>
      </c>
      <c r="I1577" s="5">
        <v>0</v>
      </c>
      <c r="J1577" s="6" t="str">
        <f t="shared" si="102"/>
        <v/>
      </c>
      <c r="K1577" s="5">
        <v>0</v>
      </c>
      <c r="L1577" s="5">
        <v>0.29780000000000001</v>
      </c>
      <c r="M1577" s="6" t="str">
        <f t="shared" si="103"/>
        <v/>
      </c>
    </row>
    <row r="1578" spans="1:13" x14ac:dyDescent="0.2">
      <c r="A1578" s="1" t="s">
        <v>16</v>
      </c>
      <c r="B1578" s="1" t="s">
        <v>105</v>
      </c>
      <c r="C1578" s="5">
        <v>0</v>
      </c>
      <c r="D1578" s="5">
        <v>0</v>
      </c>
      <c r="E1578" s="6" t="str">
        <f t="shared" si="100"/>
        <v/>
      </c>
      <c r="F1578" s="5">
        <v>0</v>
      </c>
      <c r="G1578" s="5">
        <v>0</v>
      </c>
      <c r="H1578" s="6" t="str">
        <f t="shared" si="101"/>
        <v/>
      </c>
      <c r="I1578" s="5">
        <v>0</v>
      </c>
      <c r="J1578" s="6" t="str">
        <f t="shared" si="102"/>
        <v/>
      </c>
      <c r="K1578" s="5">
        <v>14.93221</v>
      </c>
      <c r="L1578" s="5">
        <v>0</v>
      </c>
      <c r="M1578" s="6">
        <f t="shared" si="103"/>
        <v>-1</v>
      </c>
    </row>
    <row r="1579" spans="1:13" x14ac:dyDescent="0.2">
      <c r="A1579" s="1" t="s">
        <v>17</v>
      </c>
      <c r="B1579" s="1" t="s">
        <v>105</v>
      </c>
      <c r="C1579" s="5">
        <v>0</v>
      </c>
      <c r="D1579" s="5">
        <v>0</v>
      </c>
      <c r="E1579" s="6" t="str">
        <f t="shared" si="100"/>
        <v/>
      </c>
      <c r="F1579" s="5">
        <v>0</v>
      </c>
      <c r="G1579" s="5">
        <v>0</v>
      </c>
      <c r="H1579" s="6" t="str">
        <f t="shared" si="101"/>
        <v/>
      </c>
      <c r="I1579" s="5">
        <v>0.27903</v>
      </c>
      <c r="J1579" s="6">
        <f t="shared" si="102"/>
        <v>-1</v>
      </c>
      <c r="K1579" s="5">
        <v>20.46</v>
      </c>
      <c r="L1579" s="5">
        <v>154.61542</v>
      </c>
      <c r="M1579" s="6">
        <f t="shared" si="103"/>
        <v>6.5569608993157376</v>
      </c>
    </row>
    <row r="1580" spans="1:13" x14ac:dyDescent="0.2">
      <c r="A1580" s="1" t="s">
        <v>18</v>
      </c>
      <c r="B1580" s="1" t="s">
        <v>105</v>
      </c>
      <c r="C1580" s="5">
        <v>0</v>
      </c>
      <c r="D1580" s="5">
        <v>0</v>
      </c>
      <c r="E1580" s="6" t="str">
        <f t="shared" si="100"/>
        <v/>
      </c>
      <c r="F1580" s="5">
        <v>3136.6419299999998</v>
      </c>
      <c r="G1580" s="5">
        <v>3175.0045</v>
      </c>
      <c r="H1580" s="6">
        <f t="shared" si="101"/>
        <v>1.2230458833406121E-2</v>
      </c>
      <c r="I1580" s="5">
        <v>3763.9749299999999</v>
      </c>
      <c r="J1580" s="6">
        <f t="shared" si="102"/>
        <v>-0.15647565165902944</v>
      </c>
      <c r="K1580" s="5">
        <v>9675.1799599999995</v>
      </c>
      <c r="L1580" s="5">
        <v>14626.10742</v>
      </c>
      <c r="M1580" s="6">
        <f t="shared" si="103"/>
        <v>0.51171425032594442</v>
      </c>
    </row>
    <row r="1581" spans="1:13" x14ac:dyDescent="0.2">
      <c r="A1581" s="1" t="s">
        <v>19</v>
      </c>
      <c r="B1581" s="1" t="s">
        <v>105</v>
      </c>
      <c r="C1581" s="5">
        <v>0</v>
      </c>
      <c r="D1581" s="5">
        <v>0</v>
      </c>
      <c r="E1581" s="6" t="str">
        <f t="shared" si="100"/>
        <v/>
      </c>
      <c r="F1581" s="5">
        <v>448.73097999999999</v>
      </c>
      <c r="G1581" s="5">
        <v>432.47320000000002</v>
      </c>
      <c r="H1581" s="6">
        <f t="shared" si="101"/>
        <v>-3.6230571822787883E-2</v>
      </c>
      <c r="I1581" s="5">
        <v>105.66605</v>
      </c>
      <c r="J1581" s="6">
        <f t="shared" si="102"/>
        <v>3.0928301947503485</v>
      </c>
      <c r="K1581" s="5">
        <v>3072.9639999999999</v>
      </c>
      <c r="L1581" s="5">
        <v>5607.0998799999998</v>
      </c>
      <c r="M1581" s="6">
        <f t="shared" si="103"/>
        <v>0.82465524490361752</v>
      </c>
    </row>
    <row r="1582" spans="1:13" x14ac:dyDescent="0.2">
      <c r="A1582" s="1" t="s">
        <v>20</v>
      </c>
      <c r="B1582" s="1" t="s">
        <v>105</v>
      </c>
      <c r="C1582" s="5">
        <v>12.4</v>
      </c>
      <c r="D1582" s="5">
        <v>20.451560000000001</v>
      </c>
      <c r="E1582" s="6">
        <f t="shared" si="100"/>
        <v>0.64931935483870973</v>
      </c>
      <c r="F1582" s="5">
        <v>452.69895000000002</v>
      </c>
      <c r="G1582" s="5">
        <v>527.78234999999995</v>
      </c>
      <c r="H1582" s="6">
        <f t="shared" si="101"/>
        <v>0.16585724353900066</v>
      </c>
      <c r="I1582" s="5">
        <v>824.51975000000004</v>
      </c>
      <c r="J1582" s="6">
        <f t="shared" si="102"/>
        <v>-0.35989119726968344</v>
      </c>
      <c r="K1582" s="5">
        <v>3581.3058299999998</v>
      </c>
      <c r="L1582" s="5">
        <v>4756.52441</v>
      </c>
      <c r="M1582" s="6">
        <f t="shared" si="103"/>
        <v>0.32815365003328978</v>
      </c>
    </row>
    <row r="1583" spans="1:13" x14ac:dyDescent="0.2">
      <c r="A1583" s="1" t="s">
        <v>21</v>
      </c>
      <c r="B1583" s="1" t="s">
        <v>105</v>
      </c>
      <c r="C1583" s="5">
        <v>22.78227</v>
      </c>
      <c r="D1583" s="5">
        <v>0</v>
      </c>
      <c r="E1583" s="6">
        <f t="shared" si="100"/>
        <v>-1</v>
      </c>
      <c r="F1583" s="5">
        <v>1017.23747</v>
      </c>
      <c r="G1583" s="5">
        <v>1320.86148</v>
      </c>
      <c r="H1583" s="6">
        <f t="shared" si="101"/>
        <v>0.29847898740890866</v>
      </c>
      <c r="I1583" s="5">
        <v>960.75593000000003</v>
      </c>
      <c r="J1583" s="6">
        <f t="shared" si="102"/>
        <v>0.37481480858515237</v>
      </c>
      <c r="K1583" s="5">
        <v>5444.8633399999999</v>
      </c>
      <c r="L1583" s="5">
        <v>6557.0579299999999</v>
      </c>
      <c r="M1583" s="6">
        <f t="shared" si="103"/>
        <v>0.20426492283642883</v>
      </c>
    </row>
    <row r="1584" spans="1:13" x14ac:dyDescent="0.2">
      <c r="A1584" s="1" t="s">
        <v>22</v>
      </c>
      <c r="B1584" s="1" t="s">
        <v>105</v>
      </c>
      <c r="C1584" s="5">
        <v>0</v>
      </c>
      <c r="D1584" s="5">
        <v>0</v>
      </c>
      <c r="E1584" s="6" t="str">
        <f t="shared" si="100"/>
        <v/>
      </c>
      <c r="F1584" s="5">
        <v>70.506680000000003</v>
      </c>
      <c r="G1584" s="5">
        <v>0</v>
      </c>
      <c r="H1584" s="6">
        <f t="shared" si="101"/>
        <v>-1</v>
      </c>
      <c r="I1584" s="5">
        <v>0</v>
      </c>
      <c r="J1584" s="6" t="str">
        <f t="shared" si="102"/>
        <v/>
      </c>
      <c r="K1584" s="5">
        <v>412.42597000000001</v>
      </c>
      <c r="L1584" s="5">
        <v>2.5236999999999998</v>
      </c>
      <c r="M1584" s="6">
        <f t="shared" si="103"/>
        <v>-0.99388084120890841</v>
      </c>
    </row>
    <row r="1585" spans="1:13" x14ac:dyDescent="0.2">
      <c r="A1585" s="1" t="s">
        <v>23</v>
      </c>
      <c r="B1585" s="1" t="s">
        <v>105</v>
      </c>
      <c r="C1585" s="5">
        <v>0</v>
      </c>
      <c r="D1585" s="5">
        <v>0</v>
      </c>
      <c r="E1585" s="6" t="str">
        <f t="shared" si="100"/>
        <v/>
      </c>
      <c r="F1585" s="5">
        <v>44.44021</v>
      </c>
      <c r="G1585" s="5">
        <v>5.2669699999999997</v>
      </c>
      <c r="H1585" s="6">
        <f t="shared" si="101"/>
        <v>-0.88148188318642062</v>
      </c>
      <c r="I1585" s="5">
        <v>25.62818</v>
      </c>
      <c r="J1585" s="6">
        <f t="shared" si="102"/>
        <v>-0.7944852112011076</v>
      </c>
      <c r="K1585" s="5">
        <v>306.19128000000001</v>
      </c>
      <c r="L1585" s="5">
        <v>188.91614000000001</v>
      </c>
      <c r="M1585" s="6">
        <f t="shared" si="103"/>
        <v>-0.38301267103361003</v>
      </c>
    </row>
    <row r="1586" spans="1:13" x14ac:dyDescent="0.2">
      <c r="A1586" s="1" t="s">
        <v>24</v>
      </c>
      <c r="B1586" s="1" t="s">
        <v>105</v>
      </c>
      <c r="C1586" s="5">
        <v>54.8</v>
      </c>
      <c r="D1586" s="5">
        <v>51.782559999999997</v>
      </c>
      <c r="E1586" s="6">
        <f t="shared" si="100"/>
        <v>-5.50627737226278E-2</v>
      </c>
      <c r="F1586" s="5">
        <v>439.78174000000001</v>
      </c>
      <c r="G1586" s="5">
        <v>1076.7044000000001</v>
      </c>
      <c r="H1586" s="6">
        <f t="shared" si="101"/>
        <v>1.4482699077046721</v>
      </c>
      <c r="I1586" s="5">
        <v>804.73901000000001</v>
      </c>
      <c r="J1586" s="6">
        <f t="shared" si="102"/>
        <v>0.33795477368494931</v>
      </c>
      <c r="K1586" s="5">
        <v>2406.2548900000002</v>
      </c>
      <c r="L1586" s="5">
        <v>3601.31556</v>
      </c>
      <c r="M1586" s="6">
        <f t="shared" si="103"/>
        <v>0.49664758083878624</v>
      </c>
    </row>
    <row r="1587" spans="1:13" x14ac:dyDescent="0.2">
      <c r="A1587" s="1" t="s">
        <v>25</v>
      </c>
      <c r="B1587" s="1" t="s">
        <v>105</v>
      </c>
      <c r="C1587" s="5">
        <v>0</v>
      </c>
      <c r="D1587" s="5">
        <v>0</v>
      </c>
      <c r="E1587" s="6" t="str">
        <f t="shared" si="100"/>
        <v/>
      </c>
      <c r="F1587" s="5">
        <v>5.2249999999999996</v>
      </c>
      <c r="G1587" s="5">
        <v>0.11187</v>
      </c>
      <c r="H1587" s="6">
        <f t="shared" si="101"/>
        <v>-0.97858947368421056</v>
      </c>
      <c r="I1587" s="5">
        <v>0</v>
      </c>
      <c r="J1587" s="6" t="str">
        <f t="shared" si="102"/>
        <v/>
      </c>
      <c r="K1587" s="5">
        <v>186.52242000000001</v>
      </c>
      <c r="L1587" s="5">
        <v>17.154019999999999</v>
      </c>
      <c r="M1587" s="6">
        <f t="shared" si="103"/>
        <v>-0.90803239631997057</v>
      </c>
    </row>
    <row r="1588" spans="1:13" x14ac:dyDescent="0.2">
      <c r="A1588" s="1" t="s">
        <v>26</v>
      </c>
      <c r="B1588" s="1" t="s">
        <v>105</v>
      </c>
      <c r="C1588" s="5">
        <v>0</v>
      </c>
      <c r="D1588" s="5">
        <v>138.99122</v>
      </c>
      <c r="E1588" s="6" t="str">
        <f t="shared" si="100"/>
        <v/>
      </c>
      <c r="F1588" s="5">
        <v>9395.5101400000003</v>
      </c>
      <c r="G1588" s="5">
        <v>3410.18667</v>
      </c>
      <c r="H1588" s="6">
        <f t="shared" si="101"/>
        <v>-0.63704081852015326</v>
      </c>
      <c r="I1588" s="5">
        <v>2688.99919</v>
      </c>
      <c r="J1588" s="6">
        <f t="shared" si="102"/>
        <v>0.26819921801463997</v>
      </c>
      <c r="K1588" s="5">
        <v>53454.522169999997</v>
      </c>
      <c r="L1588" s="5">
        <v>28289.373449999999</v>
      </c>
      <c r="M1588" s="6">
        <f t="shared" si="103"/>
        <v>-0.47077679676881112</v>
      </c>
    </row>
    <row r="1589" spans="1:13" x14ac:dyDescent="0.2">
      <c r="A1589" s="1" t="s">
        <v>27</v>
      </c>
      <c r="B1589" s="1" t="s">
        <v>105</v>
      </c>
      <c r="C1589" s="5">
        <v>0</v>
      </c>
      <c r="D1589" s="5">
        <v>0</v>
      </c>
      <c r="E1589" s="6" t="str">
        <f t="shared" si="100"/>
        <v/>
      </c>
      <c r="F1589" s="5">
        <v>0</v>
      </c>
      <c r="G1589" s="5">
        <v>0.11226999999999999</v>
      </c>
      <c r="H1589" s="6" t="str">
        <f t="shared" si="101"/>
        <v/>
      </c>
      <c r="I1589" s="5">
        <v>12.82086</v>
      </c>
      <c r="J1589" s="6">
        <f t="shared" si="102"/>
        <v>-0.99124317713476318</v>
      </c>
      <c r="K1589" s="5">
        <v>0</v>
      </c>
      <c r="L1589" s="5">
        <v>13.343209999999999</v>
      </c>
      <c r="M1589" s="6" t="str">
        <f t="shared" si="103"/>
        <v/>
      </c>
    </row>
    <row r="1590" spans="1:13" x14ac:dyDescent="0.2">
      <c r="A1590" s="1" t="s">
        <v>28</v>
      </c>
      <c r="B1590" s="1" t="s">
        <v>105</v>
      </c>
      <c r="C1590" s="5">
        <v>10.46049</v>
      </c>
      <c r="D1590" s="5">
        <v>1.4514800000000001</v>
      </c>
      <c r="E1590" s="6">
        <f t="shared" si="100"/>
        <v>-0.86124168179502103</v>
      </c>
      <c r="F1590" s="5">
        <v>379.74659000000003</v>
      </c>
      <c r="G1590" s="5">
        <v>499.07378</v>
      </c>
      <c r="H1590" s="6">
        <f t="shared" si="101"/>
        <v>0.31422847009633448</v>
      </c>
      <c r="I1590" s="5">
        <v>1119.23541</v>
      </c>
      <c r="J1590" s="6">
        <f t="shared" si="102"/>
        <v>-0.55409400422740385</v>
      </c>
      <c r="K1590" s="5">
        <v>5577.2654000000002</v>
      </c>
      <c r="L1590" s="5">
        <v>4218.3477199999998</v>
      </c>
      <c r="M1590" s="6">
        <f t="shared" si="103"/>
        <v>-0.24365304186528414</v>
      </c>
    </row>
    <row r="1591" spans="1:13" x14ac:dyDescent="0.2">
      <c r="A1591" s="1" t="s">
        <v>29</v>
      </c>
      <c r="B1591" s="1" t="s">
        <v>105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0.61348000000000003</v>
      </c>
      <c r="H1591" s="6" t="str">
        <f t="shared" si="101"/>
        <v/>
      </c>
      <c r="I1591" s="5">
        <v>1.32674</v>
      </c>
      <c r="J1591" s="6">
        <f t="shared" si="102"/>
        <v>-0.53760344905557989</v>
      </c>
      <c r="K1591" s="5">
        <v>0</v>
      </c>
      <c r="L1591" s="5">
        <v>1.96549</v>
      </c>
      <c r="M1591" s="6" t="str">
        <f t="shared" si="103"/>
        <v/>
      </c>
    </row>
    <row r="1592" spans="1:13" x14ac:dyDescent="0.2">
      <c r="A1592" s="1" t="s">
        <v>30</v>
      </c>
      <c r="B1592" s="1" t="s">
        <v>105</v>
      </c>
      <c r="C1592" s="5">
        <v>0</v>
      </c>
      <c r="D1592" s="5">
        <v>0</v>
      </c>
      <c r="E1592" s="6" t="str">
        <f t="shared" si="100"/>
        <v/>
      </c>
      <c r="F1592" s="5">
        <v>0</v>
      </c>
      <c r="G1592" s="5">
        <v>0</v>
      </c>
      <c r="H1592" s="6" t="str">
        <f t="shared" si="101"/>
        <v/>
      </c>
      <c r="I1592" s="5">
        <v>0</v>
      </c>
      <c r="J1592" s="6" t="str">
        <f t="shared" si="102"/>
        <v/>
      </c>
      <c r="K1592" s="5">
        <v>0</v>
      </c>
      <c r="L1592" s="5">
        <v>169.47703000000001</v>
      </c>
      <c r="M1592" s="6" t="str">
        <f t="shared" si="103"/>
        <v/>
      </c>
    </row>
    <row r="1593" spans="1:13" x14ac:dyDescent="0.2">
      <c r="A1593" s="1" t="s">
        <v>31</v>
      </c>
      <c r="B1593" s="1" t="s">
        <v>105</v>
      </c>
      <c r="C1593" s="5">
        <v>26.026430000000001</v>
      </c>
      <c r="D1593" s="5">
        <v>111.38987</v>
      </c>
      <c r="E1593" s="6">
        <f t="shared" si="100"/>
        <v>3.2798751115692779</v>
      </c>
      <c r="F1593" s="5">
        <v>1230.9494099999999</v>
      </c>
      <c r="G1593" s="5">
        <v>1340.0123599999999</v>
      </c>
      <c r="H1593" s="6">
        <f t="shared" si="101"/>
        <v>8.8600676123643529E-2</v>
      </c>
      <c r="I1593" s="5">
        <v>1918.19515</v>
      </c>
      <c r="J1593" s="6">
        <f t="shared" si="102"/>
        <v>-0.30142021264103402</v>
      </c>
      <c r="K1593" s="5">
        <v>9645.76901</v>
      </c>
      <c r="L1593" s="5">
        <v>9347.4268100000008</v>
      </c>
      <c r="M1593" s="6">
        <f t="shared" si="103"/>
        <v>-3.0929851180419132E-2</v>
      </c>
    </row>
    <row r="1594" spans="1:13" x14ac:dyDescent="0.2">
      <c r="A1594" s="1" t="s">
        <v>32</v>
      </c>
      <c r="B1594" s="1" t="s">
        <v>105</v>
      </c>
      <c r="C1594" s="5">
        <v>0</v>
      </c>
      <c r="D1594" s="5">
        <v>43.414999999999999</v>
      </c>
      <c r="E1594" s="6" t="str">
        <f t="shared" si="100"/>
        <v/>
      </c>
      <c r="F1594" s="5">
        <v>298.31400000000002</v>
      </c>
      <c r="G1594" s="5">
        <v>648.06982000000005</v>
      </c>
      <c r="H1594" s="6">
        <f t="shared" si="101"/>
        <v>1.1724418565672412</v>
      </c>
      <c r="I1594" s="5">
        <v>1145.0661500000001</v>
      </c>
      <c r="J1594" s="6">
        <f t="shared" si="102"/>
        <v>-0.43403285478310583</v>
      </c>
      <c r="K1594" s="5">
        <v>2679.6042499999999</v>
      </c>
      <c r="L1594" s="5">
        <v>7876.0070400000004</v>
      </c>
      <c r="M1594" s="6">
        <f t="shared" si="103"/>
        <v>1.9392426288322242</v>
      </c>
    </row>
    <row r="1595" spans="1:13" x14ac:dyDescent="0.2">
      <c r="A1595" s="1" t="s">
        <v>33</v>
      </c>
      <c r="B1595" s="1" t="s">
        <v>105</v>
      </c>
      <c r="C1595" s="5">
        <v>0</v>
      </c>
      <c r="D1595" s="5">
        <v>0</v>
      </c>
      <c r="E1595" s="6" t="str">
        <f t="shared" si="100"/>
        <v/>
      </c>
      <c r="F1595" s="5">
        <v>0</v>
      </c>
      <c r="G1595" s="5">
        <v>0</v>
      </c>
      <c r="H1595" s="6" t="str">
        <f t="shared" si="101"/>
        <v/>
      </c>
      <c r="I1595" s="5">
        <v>0</v>
      </c>
      <c r="J1595" s="6" t="str">
        <f t="shared" si="102"/>
        <v/>
      </c>
      <c r="K1595" s="5">
        <v>0</v>
      </c>
      <c r="L1595" s="5">
        <v>4.6260000000000003</v>
      </c>
      <c r="M1595" s="6" t="str">
        <f t="shared" si="103"/>
        <v/>
      </c>
    </row>
    <row r="1596" spans="1:13" x14ac:dyDescent="0.2">
      <c r="A1596" s="2" t="s">
        <v>34</v>
      </c>
      <c r="B1596" s="2" t="s">
        <v>105</v>
      </c>
      <c r="C1596" s="7">
        <v>442.75670000000002</v>
      </c>
      <c r="D1596" s="7">
        <v>425.76044000000002</v>
      </c>
      <c r="E1596" s="8">
        <f t="shared" si="100"/>
        <v>-3.8387358113383674E-2</v>
      </c>
      <c r="F1596" s="7">
        <v>22069.60151</v>
      </c>
      <c r="G1596" s="7">
        <v>15062.1865</v>
      </c>
      <c r="H1596" s="8">
        <f t="shared" si="101"/>
        <v>-0.31751434237835496</v>
      </c>
      <c r="I1596" s="7">
        <v>17840.207859999999</v>
      </c>
      <c r="J1596" s="8">
        <f t="shared" si="102"/>
        <v>-0.15571687178761373</v>
      </c>
      <c r="K1596" s="7">
        <v>136273.98123999999</v>
      </c>
      <c r="L1596" s="7">
        <v>108076.73693</v>
      </c>
      <c r="M1596" s="8">
        <f t="shared" si="103"/>
        <v>-0.20691583274682634</v>
      </c>
    </row>
    <row r="1597" spans="1:13" x14ac:dyDescent="0.2">
      <c r="A1597" s="1" t="s">
        <v>8</v>
      </c>
      <c r="B1597" s="1" t="s">
        <v>106</v>
      </c>
      <c r="C1597" s="5">
        <v>0</v>
      </c>
      <c r="D1597" s="5">
        <v>476.56040000000002</v>
      </c>
      <c r="E1597" s="6" t="str">
        <f t="shared" si="100"/>
        <v/>
      </c>
      <c r="F1597" s="5">
        <v>12360.82862</v>
      </c>
      <c r="G1597" s="5">
        <v>10409.527340000001</v>
      </c>
      <c r="H1597" s="6">
        <f t="shared" si="101"/>
        <v>-0.15786168872552486</v>
      </c>
      <c r="I1597" s="5">
        <v>8370.2592100000002</v>
      </c>
      <c r="J1597" s="6">
        <f t="shared" si="102"/>
        <v>0.24363261385784485</v>
      </c>
      <c r="K1597" s="5">
        <v>165036.30476999999</v>
      </c>
      <c r="L1597" s="5">
        <v>63909.743909999997</v>
      </c>
      <c r="M1597" s="6">
        <f t="shared" si="103"/>
        <v>-0.61275342416890199</v>
      </c>
    </row>
    <row r="1598" spans="1:13" x14ac:dyDescent="0.2">
      <c r="A1598" s="1" t="s">
        <v>10</v>
      </c>
      <c r="B1598" s="1" t="s">
        <v>106</v>
      </c>
      <c r="C1598" s="5">
        <v>96.184280000000001</v>
      </c>
      <c r="D1598" s="5">
        <v>0.48897000000000002</v>
      </c>
      <c r="E1598" s="6">
        <f t="shared" si="100"/>
        <v>-0.99491632104539329</v>
      </c>
      <c r="F1598" s="5">
        <v>2218.0067199999999</v>
      </c>
      <c r="G1598" s="5">
        <v>938.87681999999995</v>
      </c>
      <c r="H1598" s="6">
        <f t="shared" si="101"/>
        <v>-0.5767024456986316</v>
      </c>
      <c r="I1598" s="5">
        <v>1597.22685</v>
      </c>
      <c r="J1598" s="6">
        <f t="shared" si="102"/>
        <v>-0.41218317235275637</v>
      </c>
      <c r="K1598" s="5">
        <v>17287.929670000001</v>
      </c>
      <c r="L1598" s="5">
        <v>6467.7496000000001</v>
      </c>
      <c r="M1598" s="6">
        <f t="shared" si="103"/>
        <v>-0.6258806159291832</v>
      </c>
    </row>
    <row r="1599" spans="1:13" x14ac:dyDescent="0.2">
      <c r="A1599" s="1" t="s">
        <v>11</v>
      </c>
      <c r="B1599" s="1" t="s">
        <v>106</v>
      </c>
      <c r="C1599" s="5">
        <v>2.8799999999999999E-2</v>
      </c>
      <c r="D1599" s="5">
        <v>0</v>
      </c>
      <c r="E1599" s="6">
        <f t="shared" si="100"/>
        <v>-1</v>
      </c>
      <c r="F1599" s="5">
        <v>113.70755</v>
      </c>
      <c r="G1599" s="5">
        <v>59.255409999999998</v>
      </c>
      <c r="H1599" s="6">
        <f t="shared" si="101"/>
        <v>-0.47887884313750495</v>
      </c>
      <c r="I1599" s="5">
        <v>293.48074000000003</v>
      </c>
      <c r="J1599" s="6">
        <f t="shared" si="102"/>
        <v>-0.79809438261604493</v>
      </c>
      <c r="K1599" s="5">
        <v>1461.7606499999999</v>
      </c>
      <c r="L1599" s="5">
        <v>644.37351000000001</v>
      </c>
      <c r="M1599" s="6">
        <f t="shared" si="103"/>
        <v>-0.55917987667816882</v>
      </c>
    </row>
    <row r="1600" spans="1:13" x14ac:dyDescent="0.2">
      <c r="A1600" s="1" t="s">
        <v>12</v>
      </c>
      <c r="B1600" s="1" t="s">
        <v>106</v>
      </c>
      <c r="C1600" s="5">
        <v>0</v>
      </c>
      <c r="D1600" s="5">
        <v>0</v>
      </c>
      <c r="E1600" s="6" t="str">
        <f t="shared" si="100"/>
        <v/>
      </c>
      <c r="F1600" s="5">
        <v>487.01555999999999</v>
      </c>
      <c r="G1600" s="5">
        <v>676.13968999999997</v>
      </c>
      <c r="H1600" s="6">
        <f t="shared" si="101"/>
        <v>0.38833282862666652</v>
      </c>
      <c r="I1600" s="5">
        <v>707.25115000000005</v>
      </c>
      <c r="J1600" s="6">
        <f t="shared" si="102"/>
        <v>-4.3989267461778003E-2</v>
      </c>
      <c r="K1600" s="5">
        <v>2013.2168799999999</v>
      </c>
      <c r="L1600" s="5">
        <v>2922.2384099999999</v>
      </c>
      <c r="M1600" s="6">
        <f t="shared" si="103"/>
        <v>0.45152687672676373</v>
      </c>
    </row>
    <row r="1601" spans="1:13" x14ac:dyDescent="0.2">
      <c r="A1601" s="1" t="s">
        <v>13</v>
      </c>
      <c r="B1601" s="1" t="s">
        <v>106</v>
      </c>
      <c r="C1601" s="5">
        <v>0</v>
      </c>
      <c r="D1601" s="5">
        <v>3.5720100000000001</v>
      </c>
      <c r="E1601" s="6" t="str">
        <f t="shared" si="100"/>
        <v/>
      </c>
      <c r="F1601" s="5">
        <v>58.6828</v>
      </c>
      <c r="G1601" s="5">
        <v>56.929600000000001</v>
      </c>
      <c r="H1601" s="6">
        <f t="shared" si="101"/>
        <v>-2.9875875043453903E-2</v>
      </c>
      <c r="I1601" s="5">
        <v>3.222</v>
      </c>
      <c r="J1601" s="6">
        <f t="shared" si="102"/>
        <v>16.669025450031036</v>
      </c>
      <c r="K1601" s="5">
        <v>141.54444000000001</v>
      </c>
      <c r="L1601" s="5">
        <v>150.19986</v>
      </c>
      <c r="M1601" s="6">
        <f t="shared" si="103"/>
        <v>6.1149840996933547E-2</v>
      </c>
    </row>
    <row r="1602" spans="1:13" x14ac:dyDescent="0.2">
      <c r="A1602" s="1" t="s">
        <v>14</v>
      </c>
      <c r="B1602" s="1" t="s">
        <v>106</v>
      </c>
      <c r="C1602" s="5">
        <v>0</v>
      </c>
      <c r="D1602" s="5">
        <v>78.138999999999996</v>
      </c>
      <c r="E1602" s="6" t="str">
        <f t="shared" si="100"/>
        <v/>
      </c>
      <c r="F1602" s="5">
        <v>795.43651999999997</v>
      </c>
      <c r="G1602" s="5">
        <v>764.59981000000005</v>
      </c>
      <c r="H1602" s="6">
        <f t="shared" si="101"/>
        <v>-3.876702819729716E-2</v>
      </c>
      <c r="I1602" s="5">
        <v>707.33163999999999</v>
      </c>
      <c r="J1602" s="6">
        <f t="shared" si="102"/>
        <v>8.0963676388066119E-2</v>
      </c>
      <c r="K1602" s="5">
        <v>7720.6597400000001</v>
      </c>
      <c r="L1602" s="5">
        <v>3187.7358300000001</v>
      </c>
      <c r="M1602" s="6">
        <f t="shared" si="103"/>
        <v>-0.58711613549232777</v>
      </c>
    </row>
    <row r="1603" spans="1:13" x14ac:dyDescent="0.2">
      <c r="A1603" s="1" t="s">
        <v>15</v>
      </c>
      <c r="B1603" s="1" t="s">
        <v>106</v>
      </c>
      <c r="C1603" s="5">
        <v>0</v>
      </c>
      <c r="D1603" s="5">
        <v>0</v>
      </c>
      <c r="E1603" s="6" t="str">
        <f t="shared" si="100"/>
        <v/>
      </c>
      <c r="F1603" s="5">
        <v>3.68</v>
      </c>
      <c r="G1603" s="5">
        <v>0</v>
      </c>
      <c r="H1603" s="6">
        <f t="shared" si="101"/>
        <v>-1</v>
      </c>
      <c r="I1603" s="5">
        <v>0</v>
      </c>
      <c r="J1603" s="6" t="str">
        <f t="shared" si="102"/>
        <v/>
      </c>
      <c r="K1603" s="5">
        <v>16.333400000000001</v>
      </c>
      <c r="L1603" s="5">
        <v>38.9</v>
      </c>
      <c r="M1603" s="6">
        <f t="shared" si="103"/>
        <v>1.3816229321512972</v>
      </c>
    </row>
    <row r="1604" spans="1:13" x14ac:dyDescent="0.2">
      <c r="A1604" s="1" t="s">
        <v>16</v>
      </c>
      <c r="B1604" s="1" t="s">
        <v>106</v>
      </c>
      <c r="C1604" s="5">
        <v>0</v>
      </c>
      <c r="D1604" s="5">
        <v>0</v>
      </c>
      <c r="E1604" s="6" t="str">
        <f t="shared" si="100"/>
        <v/>
      </c>
      <c r="F1604" s="5">
        <v>0</v>
      </c>
      <c r="G1604" s="5">
        <v>0</v>
      </c>
      <c r="H1604" s="6" t="str">
        <f t="shared" si="101"/>
        <v/>
      </c>
      <c r="I1604" s="5">
        <v>0</v>
      </c>
      <c r="J1604" s="6" t="str">
        <f t="shared" si="102"/>
        <v/>
      </c>
      <c r="K1604" s="5">
        <v>2.944</v>
      </c>
      <c r="L1604" s="5">
        <v>0</v>
      </c>
      <c r="M1604" s="6">
        <f t="shared" si="103"/>
        <v>-1</v>
      </c>
    </row>
    <row r="1605" spans="1:13" x14ac:dyDescent="0.2">
      <c r="A1605" s="1" t="s">
        <v>17</v>
      </c>
      <c r="B1605" s="1" t="s">
        <v>106</v>
      </c>
      <c r="C1605" s="5">
        <v>0</v>
      </c>
      <c r="D1605" s="5">
        <v>37.975000000000001</v>
      </c>
      <c r="E1605" s="6" t="str">
        <f t="shared" si="100"/>
        <v/>
      </c>
      <c r="F1605" s="5">
        <v>110.10954</v>
      </c>
      <c r="G1605" s="5">
        <v>134.35388</v>
      </c>
      <c r="H1605" s="6">
        <f t="shared" si="101"/>
        <v>0.2201838278499757</v>
      </c>
      <c r="I1605" s="5">
        <v>4.8316800000000004</v>
      </c>
      <c r="J1605" s="6">
        <f t="shared" si="102"/>
        <v>26.806866348764817</v>
      </c>
      <c r="K1605" s="5">
        <v>188.65692000000001</v>
      </c>
      <c r="L1605" s="5">
        <v>247.33455000000001</v>
      </c>
      <c r="M1605" s="6">
        <f t="shared" si="103"/>
        <v>0.31102824110560046</v>
      </c>
    </row>
    <row r="1606" spans="1:13" x14ac:dyDescent="0.2">
      <c r="A1606" s="1" t="s">
        <v>18</v>
      </c>
      <c r="B1606" s="1" t="s">
        <v>106</v>
      </c>
      <c r="C1606" s="5">
        <v>83.130399999999995</v>
      </c>
      <c r="D1606" s="5">
        <v>21.352060000000002</v>
      </c>
      <c r="E1606" s="6">
        <f t="shared" si="100"/>
        <v>-0.74314979838903694</v>
      </c>
      <c r="F1606" s="5">
        <v>5766.8119900000002</v>
      </c>
      <c r="G1606" s="5">
        <v>4576.0311199999996</v>
      </c>
      <c r="H1606" s="6">
        <f t="shared" si="101"/>
        <v>-0.20648858885375254</v>
      </c>
      <c r="I1606" s="5">
        <v>4823.3196399999997</v>
      </c>
      <c r="J1606" s="6">
        <f t="shared" si="102"/>
        <v>-5.1269361862155138E-2</v>
      </c>
      <c r="K1606" s="5">
        <v>22995.335520000001</v>
      </c>
      <c r="L1606" s="5">
        <v>21658.97005</v>
      </c>
      <c r="M1606" s="6">
        <f t="shared" si="103"/>
        <v>-5.8114632371321862E-2</v>
      </c>
    </row>
    <row r="1607" spans="1:13" x14ac:dyDescent="0.2">
      <c r="A1607" s="1" t="s">
        <v>19</v>
      </c>
      <c r="B1607" s="1" t="s">
        <v>106</v>
      </c>
      <c r="C1607" s="5">
        <v>236.67679000000001</v>
      </c>
      <c r="D1607" s="5">
        <v>551.01196000000004</v>
      </c>
      <c r="E1607" s="6">
        <f t="shared" si="100"/>
        <v>1.3281199647840416</v>
      </c>
      <c r="F1607" s="5">
        <v>19650.05097</v>
      </c>
      <c r="G1607" s="5">
        <v>8930.2020599999996</v>
      </c>
      <c r="H1607" s="6">
        <f t="shared" si="101"/>
        <v>-0.54553796966563284</v>
      </c>
      <c r="I1607" s="5">
        <v>14777.77367</v>
      </c>
      <c r="J1607" s="6">
        <f t="shared" si="102"/>
        <v>-0.39570044450410102</v>
      </c>
      <c r="K1607" s="5">
        <v>93657.541020000004</v>
      </c>
      <c r="L1607" s="5">
        <v>63886.966990000001</v>
      </c>
      <c r="M1607" s="6">
        <f t="shared" si="103"/>
        <v>-0.31786627863358785</v>
      </c>
    </row>
    <row r="1608" spans="1:13" x14ac:dyDescent="0.2">
      <c r="A1608" s="1" t="s">
        <v>20</v>
      </c>
      <c r="B1608" s="1" t="s">
        <v>106</v>
      </c>
      <c r="C1608" s="5">
        <v>0</v>
      </c>
      <c r="D1608" s="5">
        <v>42.4</v>
      </c>
      <c r="E1608" s="6" t="str">
        <f t="shared" si="100"/>
        <v/>
      </c>
      <c r="F1608" s="5">
        <v>1197.78205</v>
      </c>
      <c r="G1608" s="5">
        <v>822.96171000000004</v>
      </c>
      <c r="H1608" s="6">
        <f t="shared" si="101"/>
        <v>-0.31292866678040465</v>
      </c>
      <c r="I1608" s="5">
        <v>476.86290000000002</v>
      </c>
      <c r="J1608" s="6">
        <f t="shared" si="102"/>
        <v>0.72578263060514869</v>
      </c>
      <c r="K1608" s="5">
        <v>6384.8909899999999</v>
      </c>
      <c r="L1608" s="5">
        <v>3872.6952799999999</v>
      </c>
      <c r="M1608" s="6">
        <f t="shared" si="103"/>
        <v>-0.39345945199919541</v>
      </c>
    </row>
    <row r="1609" spans="1:13" x14ac:dyDescent="0.2">
      <c r="A1609" s="1" t="s">
        <v>21</v>
      </c>
      <c r="B1609" s="1" t="s">
        <v>106</v>
      </c>
      <c r="C1609" s="5">
        <v>26.4604</v>
      </c>
      <c r="D1609" s="5">
        <v>88.633189999999999</v>
      </c>
      <c r="E1609" s="6">
        <f t="shared" si="100"/>
        <v>2.3496542002388474</v>
      </c>
      <c r="F1609" s="5">
        <v>1823.1015400000001</v>
      </c>
      <c r="G1609" s="5">
        <v>1791.5015800000001</v>
      </c>
      <c r="H1609" s="6">
        <f t="shared" si="101"/>
        <v>-1.7333077344666159E-2</v>
      </c>
      <c r="I1609" s="5">
        <v>2213.4768600000002</v>
      </c>
      <c r="J1609" s="6">
        <f t="shared" si="102"/>
        <v>-0.19063911966985736</v>
      </c>
      <c r="K1609" s="5">
        <v>9649.3978200000001</v>
      </c>
      <c r="L1609" s="5">
        <v>8999.8504300000004</v>
      </c>
      <c r="M1609" s="6">
        <f t="shared" si="103"/>
        <v>-6.7314810946409898E-2</v>
      </c>
    </row>
    <row r="1610" spans="1:13" x14ac:dyDescent="0.2">
      <c r="A1610" s="1" t="s">
        <v>22</v>
      </c>
      <c r="B1610" s="1" t="s">
        <v>106</v>
      </c>
      <c r="C1610" s="5">
        <v>0</v>
      </c>
      <c r="D1610" s="5">
        <v>0</v>
      </c>
      <c r="E1610" s="6" t="str">
        <f t="shared" si="100"/>
        <v/>
      </c>
      <c r="F1610" s="5">
        <v>207.88499999999999</v>
      </c>
      <c r="G1610" s="5">
        <v>73.313000000000002</v>
      </c>
      <c r="H1610" s="6">
        <f t="shared" si="101"/>
        <v>-0.64733867282391699</v>
      </c>
      <c r="I1610" s="5">
        <v>23.081</v>
      </c>
      <c r="J1610" s="6">
        <f t="shared" si="102"/>
        <v>2.1763355140591831</v>
      </c>
      <c r="K1610" s="5">
        <v>540.80102999999997</v>
      </c>
      <c r="L1610" s="5">
        <v>285.99034999999998</v>
      </c>
      <c r="M1610" s="6">
        <f t="shared" si="103"/>
        <v>-0.47117269728572819</v>
      </c>
    </row>
    <row r="1611" spans="1:13" x14ac:dyDescent="0.2">
      <c r="A1611" s="1" t="s">
        <v>23</v>
      </c>
      <c r="B1611" s="1" t="s">
        <v>106</v>
      </c>
      <c r="C1611" s="5">
        <v>75.007040000000003</v>
      </c>
      <c r="D1611" s="5">
        <v>4.04983</v>
      </c>
      <c r="E1611" s="6">
        <f t="shared" si="100"/>
        <v>-0.94600733477817545</v>
      </c>
      <c r="F1611" s="5">
        <v>753.36787000000004</v>
      </c>
      <c r="G1611" s="5">
        <v>540.94515000000001</v>
      </c>
      <c r="H1611" s="6">
        <f t="shared" si="101"/>
        <v>-0.28196413526369268</v>
      </c>
      <c r="I1611" s="5">
        <v>557.68316000000004</v>
      </c>
      <c r="J1611" s="6">
        <f t="shared" si="102"/>
        <v>-3.0013475752074026E-2</v>
      </c>
      <c r="K1611" s="5">
        <v>3887.8480500000001</v>
      </c>
      <c r="L1611" s="5">
        <v>2526.0575600000002</v>
      </c>
      <c r="M1611" s="6">
        <f t="shared" si="103"/>
        <v>-0.35026844477628183</v>
      </c>
    </row>
    <row r="1612" spans="1:13" x14ac:dyDescent="0.2">
      <c r="A1612" s="1" t="s">
        <v>24</v>
      </c>
      <c r="B1612" s="1" t="s">
        <v>106</v>
      </c>
      <c r="C1612" s="5">
        <v>1.9650000000000001</v>
      </c>
      <c r="D1612" s="5">
        <v>0</v>
      </c>
      <c r="E1612" s="6">
        <f t="shared" si="100"/>
        <v>-1</v>
      </c>
      <c r="F1612" s="5">
        <v>163.7157</v>
      </c>
      <c r="G1612" s="5">
        <v>82.283169999999998</v>
      </c>
      <c r="H1612" s="6">
        <f t="shared" si="101"/>
        <v>-0.49740208177957279</v>
      </c>
      <c r="I1612" s="5">
        <v>215.74439000000001</v>
      </c>
      <c r="J1612" s="6">
        <f t="shared" si="102"/>
        <v>-0.61860806670337987</v>
      </c>
      <c r="K1612" s="5">
        <v>898.37822000000006</v>
      </c>
      <c r="L1612" s="5">
        <v>798.85573999999997</v>
      </c>
      <c r="M1612" s="6">
        <f t="shared" si="103"/>
        <v>-0.11078015671395069</v>
      </c>
    </row>
    <row r="1613" spans="1:13" x14ac:dyDescent="0.2">
      <c r="A1613" s="1" t="s">
        <v>25</v>
      </c>
      <c r="B1613" s="1" t="s">
        <v>106</v>
      </c>
      <c r="C1613" s="5">
        <v>15.833500000000001</v>
      </c>
      <c r="D1613" s="5">
        <v>22.47485</v>
      </c>
      <c r="E1613" s="6">
        <f t="shared" si="100"/>
        <v>0.41944926895506351</v>
      </c>
      <c r="F1613" s="5">
        <v>429.19412</v>
      </c>
      <c r="G1613" s="5">
        <v>498.22721999999999</v>
      </c>
      <c r="H1613" s="6">
        <f t="shared" si="101"/>
        <v>0.16084353625347902</v>
      </c>
      <c r="I1613" s="5">
        <v>371.07337000000001</v>
      </c>
      <c r="J1613" s="6">
        <f t="shared" si="102"/>
        <v>0.3426649829385493</v>
      </c>
      <c r="K1613" s="5">
        <v>2424.8404799999998</v>
      </c>
      <c r="L1613" s="5">
        <v>2112.7812899999999</v>
      </c>
      <c r="M1613" s="6">
        <f t="shared" si="103"/>
        <v>-0.12869266765127574</v>
      </c>
    </row>
    <row r="1614" spans="1:13" x14ac:dyDescent="0.2">
      <c r="A1614" s="1" t="s">
        <v>26</v>
      </c>
      <c r="B1614" s="1" t="s">
        <v>106</v>
      </c>
      <c r="C1614" s="5">
        <v>0</v>
      </c>
      <c r="D1614" s="5">
        <v>0</v>
      </c>
      <c r="E1614" s="6" t="str">
        <f t="shared" si="100"/>
        <v/>
      </c>
      <c r="F1614" s="5">
        <v>474.40525000000002</v>
      </c>
      <c r="G1614" s="5">
        <v>794.55769999999995</v>
      </c>
      <c r="H1614" s="6">
        <f t="shared" si="101"/>
        <v>0.67485014130851195</v>
      </c>
      <c r="I1614" s="5">
        <v>1330.3405299999999</v>
      </c>
      <c r="J1614" s="6">
        <f t="shared" si="102"/>
        <v>-0.40274111621631192</v>
      </c>
      <c r="K1614" s="5">
        <v>2698.7468199999998</v>
      </c>
      <c r="L1614" s="5">
        <v>6331.0841300000002</v>
      </c>
      <c r="M1614" s="6">
        <f t="shared" si="103"/>
        <v>1.3459348179982293</v>
      </c>
    </row>
    <row r="1615" spans="1:13" x14ac:dyDescent="0.2">
      <c r="A1615" s="1" t="s">
        <v>27</v>
      </c>
      <c r="B1615" s="1" t="s">
        <v>106</v>
      </c>
      <c r="C1615" s="5">
        <v>0</v>
      </c>
      <c r="D1615" s="5">
        <v>0</v>
      </c>
      <c r="E1615" s="6" t="str">
        <f t="shared" si="100"/>
        <v/>
      </c>
      <c r="F1615" s="5">
        <v>0.72199999999999998</v>
      </c>
      <c r="G1615" s="5">
        <v>0</v>
      </c>
      <c r="H1615" s="6">
        <f t="shared" si="101"/>
        <v>-1</v>
      </c>
      <c r="I1615" s="5">
        <v>1.2629999999999999</v>
      </c>
      <c r="J1615" s="6">
        <f t="shared" si="102"/>
        <v>-1</v>
      </c>
      <c r="K1615" s="5">
        <v>44.529499999999999</v>
      </c>
      <c r="L1615" s="5">
        <v>3.476</v>
      </c>
      <c r="M1615" s="6">
        <f t="shared" si="103"/>
        <v>-0.92193938849526713</v>
      </c>
    </row>
    <row r="1616" spans="1:13" x14ac:dyDescent="0.2">
      <c r="A1616" s="1" t="s">
        <v>28</v>
      </c>
      <c r="B1616" s="1" t="s">
        <v>106</v>
      </c>
      <c r="C1616" s="5">
        <v>0</v>
      </c>
      <c r="D1616" s="5">
        <v>17.452809999999999</v>
      </c>
      <c r="E1616" s="6" t="str">
        <f t="shared" si="100"/>
        <v/>
      </c>
      <c r="F1616" s="5">
        <v>585.82457999999997</v>
      </c>
      <c r="G1616" s="5">
        <v>219.07409000000001</v>
      </c>
      <c r="H1616" s="6">
        <f t="shared" si="101"/>
        <v>-0.62604148497831891</v>
      </c>
      <c r="I1616" s="5">
        <v>211.33018999999999</v>
      </c>
      <c r="J1616" s="6">
        <f t="shared" si="102"/>
        <v>3.6643604967184329E-2</v>
      </c>
      <c r="K1616" s="5">
        <v>3449.95795</v>
      </c>
      <c r="L1616" s="5">
        <v>1070.3824400000001</v>
      </c>
      <c r="M1616" s="6">
        <f t="shared" si="103"/>
        <v>-0.68974043872041979</v>
      </c>
    </row>
    <row r="1617" spans="1:13" x14ac:dyDescent="0.2">
      <c r="A1617" s="1" t="s">
        <v>29</v>
      </c>
      <c r="B1617" s="1" t="s">
        <v>106</v>
      </c>
      <c r="C1617" s="5">
        <v>66.5</v>
      </c>
      <c r="D1617" s="5">
        <v>32.4</v>
      </c>
      <c r="E1617" s="6">
        <f t="shared" ref="E1617:E1677" si="104">IF(C1617=0,"",(D1617/C1617-1))</f>
        <v>-0.51278195488721812</v>
      </c>
      <c r="F1617" s="5">
        <v>672.47653000000003</v>
      </c>
      <c r="G1617" s="5">
        <v>1398.9757400000001</v>
      </c>
      <c r="H1617" s="6">
        <f t="shared" ref="H1617:H1677" si="105">IF(F1617=0,"",(G1617/F1617-1))</f>
        <v>1.0803339263007441</v>
      </c>
      <c r="I1617" s="5">
        <v>1101.5756899999999</v>
      </c>
      <c r="J1617" s="6">
        <f t="shared" ref="J1617:J1677" si="106">IF(I1617=0,"",(G1617/I1617-1))</f>
        <v>0.26997695455679516</v>
      </c>
      <c r="K1617" s="5">
        <v>4379.6213100000004</v>
      </c>
      <c r="L1617" s="5">
        <v>4555.5713100000003</v>
      </c>
      <c r="M1617" s="6">
        <f t="shared" ref="M1617:M1677" si="107">IF(K1617=0,"",(L1617/K1617-1))</f>
        <v>4.0174706337795074E-2</v>
      </c>
    </row>
    <row r="1618" spans="1:13" x14ac:dyDescent="0.2">
      <c r="A1618" s="1" t="s">
        <v>30</v>
      </c>
      <c r="B1618" s="1" t="s">
        <v>106</v>
      </c>
      <c r="C1618" s="5">
        <v>0</v>
      </c>
      <c r="D1618" s="5">
        <v>0</v>
      </c>
      <c r="E1618" s="6" t="str">
        <f t="shared" si="104"/>
        <v/>
      </c>
      <c r="F1618" s="5">
        <v>23.92952</v>
      </c>
      <c r="G1618" s="5">
        <v>0</v>
      </c>
      <c r="H1618" s="6">
        <f t="shared" si="105"/>
        <v>-1</v>
      </c>
      <c r="I1618" s="5">
        <v>0</v>
      </c>
      <c r="J1618" s="6" t="str">
        <f t="shared" si="106"/>
        <v/>
      </c>
      <c r="K1618" s="5">
        <v>57.440420000000003</v>
      </c>
      <c r="L1618" s="5">
        <v>32.837560000000003</v>
      </c>
      <c r="M1618" s="6">
        <f t="shared" si="107"/>
        <v>-0.42831963972408282</v>
      </c>
    </row>
    <row r="1619" spans="1:13" x14ac:dyDescent="0.2">
      <c r="A1619" s="1" t="s">
        <v>31</v>
      </c>
      <c r="B1619" s="1" t="s">
        <v>106</v>
      </c>
      <c r="C1619" s="5">
        <v>0</v>
      </c>
      <c r="D1619" s="5">
        <v>0</v>
      </c>
      <c r="E1619" s="6" t="str">
        <f t="shared" si="104"/>
        <v/>
      </c>
      <c r="F1619" s="5">
        <v>115.083</v>
      </c>
      <c r="G1619" s="5">
        <v>208.43100000000001</v>
      </c>
      <c r="H1619" s="6">
        <f t="shared" si="105"/>
        <v>0.81113631031516387</v>
      </c>
      <c r="I1619" s="5">
        <v>179.36070000000001</v>
      </c>
      <c r="J1619" s="6">
        <f t="shared" si="106"/>
        <v>0.16207731125045788</v>
      </c>
      <c r="K1619" s="5">
        <v>256.24646000000001</v>
      </c>
      <c r="L1619" s="5">
        <v>1702.09917</v>
      </c>
      <c r="M1619" s="6">
        <f t="shared" si="107"/>
        <v>5.6424299871303587</v>
      </c>
    </row>
    <row r="1620" spans="1:13" x14ac:dyDescent="0.2">
      <c r="A1620" s="1" t="s">
        <v>32</v>
      </c>
      <c r="B1620" s="1" t="s">
        <v>106</v>
      </c>
      <c r="C1620" s="5">
        <v>118.07129999999999</v>
      </c>
      <c r="D1620" s="5">
        <v>75.473219999999998</v>
      </c>
      <c r="E1620" s="6">
        <f t="shared" si="104"/>
        <v>-0.3607826796181629</v>
      </c>
      <c r="F1620" s="5">
        <v>3001.8776200000002</v>
      </c>
      <c r="G1620" s="5">
        <v>2040.3586700000001</v>
      </c>
      <c r="H1620" s="6">
        <f t="shared" si="105"/>
        <v>-0.32030584577928267</v>
      </c>
      <c r="I1620" s="5">
        <v>3031.0940399999999</v>
      </c>
      <c r="J1620" s="6">
        <f t="shared" si="106"/>
        <v>-0.32685735147959971</v>
      </c>
      <c r="K1620" s="5">
        <v>17461.635010000002</v>
      </c>
      <c r="L1620" s="5">
        <v>18818.01038</v>
      </c>
      <c r="M1620" s="6">
        <f t="shared" si="107"/>
        <v>7.767745513081814E-2</v>
      </c>
    </row>
    <row r="1621" spans="1:13" x14ac:dyDescent="0.2">
      <c r="A1621" s="1" t="s">
        <v>33</v>
      </c>
      <c r="B1621" s="1" t="s">
        <v>106</v>
      </c>
      <c r="C1621" s="5">
        <v>0</v>
      </c>
      <c r="D1621" s="5">
        <v>0</v>
      </c>
      <c r="E1621" s="6" t="str">
        <f t="shared" si="104"/>
        <v/>
      </c>
      <c r="F1621" s="5">
        <v>152.12</v>
      </c>
      <c r="G1621" s="5">
        <v>151.46003999999999</v>
      </c>
      <c r="H1621" s="6">
        <f t="shared" si="105"/>
        <v>-4.3384170391796983E-3</v>
      </c>
      <c r="I1621" s="5">
        <v>62.443559999999998</v>
      </c>
      <c r="J1621" s="6">
        <f t="shared" si="106"/>
        <v>1.4255510095836943</v>
      </c>
      <c r="K1621" s="5">
        <v>828.07667000000004</v>
      </c>
      <c r="L1621" s="5">
        <v>446.58580000000001</v>
      </c>
      <c r="M1621" s="6">
        <f t="shared" si="107"/>
        <v>-0.46069510689149107</v>
      </c>
    </row>
    <row r="1622" spans="1:13" x14ac:dyDescent="0.2">
      <c r="A1622" s="2" t="s">
        <v>34</v>
      </c>
      <c r="B1622" s="2" t="s">
        <v>106</v>
      </c>
      <c r="C1622" s="7">
        <v>719.85751000000005</v>
      </c>
      <c r="D1622" s="7">
        <v>1451.9833000000001</v>
      </c>
      <c r="E1622" s="8">
        <f t="shared" si="104"/>
        <v>1.0170426505656653</v>
      </c>
      <c r="F1622" s="7">
        <v>51190.61505</v>
      </c>
      <c r="G1622" s="7">
        <v>35169.824800000002</v>
      </c>
      <c r="H1622" s="8">
        <f t="shared" si="105"/>
        <v>-0.31296342570511859</v>
      </c>
      <c r="I1622" s="7">
        <v>41060.077969999998</v>
      </c>
      <c r="J1622" s="8">
        <f t="shared" si="106"/>
        <v>-0.14345450523264058</v>
      </c>
      <c r="K1622" s="7">
        <v>363509.43774000002</v>
      </c>
      <c r="L1622" s="7">
        <v>214674.09015</v>
      </c>
      <c r="M1622" s="8">
        <f t="shared" si="107"/>
        <v>-0.40944011939644454</v>
      </c>
    </row>
    <row r="1623" spans="1:13" x14ac:dyDescent="0.2">
      <c r="A1623" s="1" t="s">
        <v>8</v>
      </c>
      <c r="B1623" s="1" t="s">
        <v>107</v>
      </c>
      <c r="C1623" s="5">
        <v>4.1357499999999998</v>
      </c>
      <c r="D1623" s="5">
        <v>15.927390000000001</v>
      </c>
      <c r="E1623" s="6">
        <f t="shared" si="104"/>
        <v>2.8511491265187696</v>
      </c>
      <c r="F1623" s="5">
        <v>196.40642</v>
      </c>
      <c r="G1623" s="5">
        <v>498.45292000000001</v>
      </c>
      <c r="H1623" s="6">
        <f t="shared" si="105"/>
        <v>1.5378646991274523</v>
      </c>
      <c r="I1623" s="5">
        <v>911.51058</v>
      </c>
      <c r="J1623" s="6">
        <f t="shared" si="106"/>
        <v>-0.4531572853493373</v>
      </c>
      <c r="K1623" s="5">
        <v>1408.98642</v>
      </c>
      <c r="L1623" s="5">
        <v>2846.9189900000001</v>
      </c>
      <c r="M1623" s="6">
        <f t="shared" si="107"/>
        <v>1.0205439524392297</v>
      </c>
    </row>
    <row r="1624" spans="1:13" x14ac:dyDescent="0.2">
      <c r="A1624" s="1" t="s">
        <v>10</v>
      </c>
      <c r="B1624" s="1" t="s">
        <v>107</v>
      </c>
      <c r="C1624" s="5">
        <v>60.14528</v>
      </c>
      <c r="D1624" s="5">
        <v>59.716270000000002</v>
      </c>
      <c r="E1624" s="6">
        <f t="shared" si="104"/>
        <v>-7.1328955489108337E-3</v>
      </c>
      <c r="F1624" s="5">
        <v>1307.24216</v>
      </c>
      <c r="G1624" s="5">
        <v>1146.0781400000001</v>
      </c>
      <c r="H1624" s="6">
        <f t="shared" si="105"/>
        <v>-0.12328551276222599</v>
      </c>
      <c r="I1624" s="5">
        <v>1160.22298</v>
      </c>
      <c r="J1624" s="6">
        <f t="shared" si="106"/>
        <v>-1.2191484088687754E-2</v>
      </c>
      <c r="K1624" s="5">
        <v>7931.28244</v>
      </c>
      <c r="L1624" s="5">
        <v>7723.4699099999998</v>
      </c>
      <c r="M1624" s="6">
        <f t="shared" si="107"/>
        <v>-2.6201630262457254E-2</v>
      </c>
    </row>
    <row r="1625" spans="1:13" x14ac:dyDescent="0.2">
      <c r="A1625" s="1" t="s">
        <v>11</v>
      </c>
      <c r="B1625" s="1" t="s">
        <v>107</v>
      </c>
      <c r="C1625" s="5">
        <v>57.284149999999997</v>
      </c>
      <c r="D1625" s="5">
        <v>150.20858999999999</v>
      </c>
      <c r="E1625" s="6">
        <f t="shared" si="104"/>
        <v>1.6221666900879215</v>
      </c>
      <c r="F1625" s="5">
        <v>3429.4095200000002</v>
      </c>
      <c r="G1625" s="5">
        <v>4034.7141999999999</v>
      </c>
      <c r="H1625" s="6">
        <f t="shared" si="105"/>
        <v>0.1765040530942481</v>
      </c>
      <c r="I1625" s="5">
        <v>3518.5256899999999</v>
      </c>
      <c r="J1625" s="6">
        <f t="shared" si="106"/>
        <v>0.14670590908773495</v>
      </c>
      <c r="K1625" s="5">
        <v>22961.943350000001</v>
      </c>
      <c r="L1625" s="5">
        <v>20567.360779999999</v>
      </c>
      <c r="M1625" s="6">
        <f t="shared" si="107"/>
        <v>-0.10428483920112108</v>
      </c>
    </row>
    <row r="1626" spans="1:13" x14ac:dyDescent="0.2">
      <c r="A1626" s="1" t="s">
        <v>12</v>
      </c>
      <c r="B1626" s="1" t="s">
        <v>107</v>
      </c>
      <c r="C1626" s="5">
        <v>111.99029</v>
      </c>
      <c r="D1626" s="5">
        <v>75.12106</v>
      </c>
      <c r="E1626" s="6">
        <f t="shared" si="104"/>
        <v>-0.32921809560453863</v>
      </c>
      <c r="F1626" s="5">
        <v>1543.4274399999999</v>
      </c>
      <c r="G1626" s="5">
        <v>1363.7049999999999</v>
      </c>
      <c r="H1626" s="6">
        <f t="shared" si="105"/>
        <v>-0.11644372475326736</v>
      </c>
      <c r="I1626" s="5">
        <v>1417.0318600000001</v>
      </c>
      <c r="J1626" s="6">
        <f t="shared" si="106"/>
        <v>-3.7632788298775477E-2</v>
      </c>
      <c r="K1626" s="5">
        <v>5587.1292400000002</v>
      </c>
      <c r="L1626" s="5">
        <v>7038.34483</v>
      </c>
      <c r="M1626" s="6">
        <f t="shared" si="107"/>
        <v>0.25974262052330821</v>
      </c>
    </row>
    <row r="1627" spans="1:13" x14ac:dyDescent="0.2">
      <c r="A1627" s="1" t="s">
        <v>13</v>
      </c>
      <c r="B1627" s="1" t="s">
        <v>107</v>
      </c>
      <c r="C1627" s="5">
        <v>0</v>
      </c>
      <c r="D1627" s="5">
        <v>0</v>
      </c>
      <c r="E1627" s="6" t="str">
        <f t="shared" si="104"/>
        <v/>
      </c>
      <c r="F1627" s="5">
        <v>49.139620000000001</v>
      </c>
      <c r="G1627" s="5">
        <v>75.726050000000001</v>
      </c>
      <c r="H1627" s="6">
        <f t="shared" si="105"/>
        <v>0.54103857538987876</v>
      </c>
      <c r="I1627" s="5">
        <v>42.51878</v>
      </c>
      <c r="J1627" s="6">
        <f t="shared" si="106"/>
        <v>0.78100241822554639</v>
      </c>
      <c r="K1627" s="5">
        <v>78.272379999999998</v>
      </c>
      <c r="L1627" s="5">
        <v>397.75042000000002</v>
      </c>
      <c r="M1627" s="6">
        <f t="shared" si="107"/>
        <v>4.081619084535312</v>
      </c>
    </row>
    <row r="1628" spans="1:13" x14ac:dyDescent="0.2">
      <c r="A1628" s="1" t="s">
        <v>14</v>
      </c>
      <c r="B1628" s="1" t="s">
        <v>107</v>
      </c>
      <c r="C1628" s="5">
        <v>437.22120999999999</v>
      </c>
      <c r="D1628" s="5">
        <v>364.9298</v>
      </c>
      <c r="E1628" s="6">
        <f t="shared" si="104"/>
        <v>-0.16534287071754816</v>
      </c>
      <c r="F1628" s="5">
        <v>8502.8507100000006</v>
      </c>
      <c r="G1628" s="5">
        <v>11932.626899999999</v>
      </c>
      <c r="H1628" s="6">
        <f t="shared" si="105"/>
        <v>0.40336780063259492</v>
      </c>
      <c r="I1628" s="5">
        <v>7932.1493700000001</v>
      </c>
      <c r="J1628" s="6">
        <f t="shared" si="106"/>
        <v>0.50433714033804167</v>
      </c>
      <c r="K1628" s="5">
        <v>47193.663159999996</v>
      </c>
      <c r="L1628" s="5">
        <v>48440.000670000001</v>
      </c>
      <c r="M1628" s="6">
        <f t="shared" si="107"/>
        <v>2.6409001263041798E-2</v>
      </c>
    </row>
    <row r="1629" spans="1:13" x14ac:dyDescent="0.2">
      <c r="A1629" s="1" t="s">
        <v>15</v>
      </c>
      <c r="B1629" s="1" t="s">
        <v>107</v>
      </c>
      <c r="C1629" s="5">
        <v>0</v>
      </c>
      <c r="D1629" s="5">
        <v>0</v>
      </c>
      <c r="E1629" s="6" t="str">
        <f t="shared" si="104"/>
        <v/>
      </c>
      <c r="F1629" s="5">
        <v>0</v>
      </c>
      <c r="G1629" s="5">
        <v>0</v>
      </c>
      <c r="H1629" s="6" t="str">
        <f t="shared" si="105"/>
        <v/>
      </c>
      <c r="I1629" s="5">
        <v>0</v>
      </c>
      <c r="J1629" s="6" t="str">
        <f t="shared" si="106"/>
        <v/>
      </c>
      <c r="K1629" s="5">
        <v>2.0382500000000001</v>
      </c>
      <c r="L1629" s="5">
        <v>1.15063</v>
      </c>
      <c r="M1629" s="6">
        <f t="shared" si="107"/>
        <v>-0.43548141788298789</v>
      </c>
    </row>
    <row r="1630" spans="1:13" x14ac:dyDescent="0.2">
      <c r="A1630" s="1" t="s">
        <v>16</v>
      </c>
      <c r="B1630" s="1" t="s">
        <v>107</v>
      </c>
      <c r="C1630" s="5">
        <v>0</v>
      </c>
      <c r="D1630" s="5">
        <v>0</v>
      </c>
      <c r="E1630" s="6" t="str">
        <f t="shared" si="104"/>
        <v/>
      </c>
      <c r="F1630" s="5">
        <v>0</v>
      </c>
      <c r="G1630" s="5">
        <v>0</v>
      </c>
      <c r="H1630" s="6" t="str">
        <f t="shared" si="105"/>
        <v/>
      </c>
      <c r="I1630" s="5">
        <v>0.28001999999999999</v>
      </c>
      <c r="J1630" s="6">
        <f t="shared" si="106"/>
        <v>-1</v>
      </c>
      <c r="K1630" s="5">
        <v>0</v>
      </c>
      <c r="L1630" s="5">
        <v>0.28001999999999999</v>
      </c>
      <c r="M1630" s="6" t="str">
        <f t="shared" si="107"/>
        <v/>
      </c>
    </row>
    <row r="1631" spans="1:13" x14ac:dyDescent="0.2">
      <c r="A1631" s="1" t="s">
        <v>17</v>
      </c>
      <c r="B1631" s="1" t="s">
        <v>107</v>
      </c>
      <c r="C1631" s="5">
        <v>0</v>
      </c>
      <c r="D1631" s="5">
        <v>0</v>
      </c>
      <c r="E1631" s="6" t="str">
        <f t="shared" si="104"/>
        <v/>
      </c>
      <c r="F1631" s="5">
        <v>171.89906999999999</v>
      </c>
      <c r="G1631" s="5">
        <v>172.16064</v>
      </c>
      <c r="H1631" s="6">
        <f t="shared" si="105"/>
        <v>1.5216487209617213E-3</v>
      </c>
      <c r="I1631" s="5">
        <v>325.40348999999998</v>
      </c>
      <c r="J1631" s="6">
        <f t="shared" si="106"/>
        <v>-0.47093179609106217</v>
      </c>
      <c r="K1631" s="5">
        <v>896.89759000000004</v>
      </c>
      <c r="L1631" s="5">
        <v>1244.2801300000001</v>
      </c>
      <c r="M1631" s="6">
        <f t="shared" si="107"/>
        <v>0.38731572464142761</v>
      </c>
    </row>
    <row r="1632" spans="1:13" x14ac:dyDescent="0.2">
      <c r="A1632" s="1" t="s">
        <v>18</v>
      </c>
      <c r="B1632" s="1" t="s">
        <v>107</v>
      </c>
      <c r="C1632" s="5">
        <v>547.47686999999996</v>
      </c>
      <c r="D1632" s="5">
        <v>1022.31544</v>
      </c>
      <c r="E1632" s="6">
        <f t="shared" si="104"/>
        <v>0.86732170073230686</v>
      </c>
      <c r="F1632" s="5">
        <v>13483.03939</v>
      </c>
      <c r="G1632" s="5">
        <v>15871.7255</v>
      </c>
      <c r="H1632" s="6">
        <f t="shared" si="105"/>
        <v>0.17716228818345092</v>
      </c>
      <c r="I1632" s="5">
        <v>11382.09195</v>
      </c>
      <c r="J1632" s="6">
        <f t="shared" si="106"/>
        <v>0.39444713412282706</v>
      </c>
      <c r="K1632" s="5">
        <v>66008.360050000003</v>
      </c>
      <c r="L1632" s="5">
        <v>74126.173320000002</v>
      </c>
      <c r="M1632" s="6">
        <f t="shared" si="107"/>
        <v>0.12298159299596167</v>
      </c>
    </row>
    <row r="1633" spans="1:13" x14ac:dyDescent="0.2">
      <c r="A1633" s="1" t="s">
        <v>19</v>
      </c>
      <c r="B1633" s="1" t="s">
        <v>107</v>
      </c>
      <c r="C1633" s="5">
        <v>45.232819999999997</v>
      </c>
      <c r="D1633" s="5">
        <v>0</v>
      </c>
      <c r="E1633" s="6">
        <f t="shared" si="104"/>
        <v>-1</v>
      </c>
      <c r="F1633" s="5">
        <v>456.86200000000002</v>
      </c>
      <c r="G1633" s="5">
        <v>594.88811999999996</v>
      </c>
      <c r="H1633" s="6">
        <f t="shared" si="105"/>
        <v>0.30211775109332772</v>
      </c>
      <c r="I1633" s="5">
        <v>371.31419</v>
      </c>
      <c r="J1633" s="6">
        <f t="shared" si="106"/>
        <v>0.60211523292444058</v>
      </c>
      <c r="K1633" s="5">
        <v>2363.3411799999999</v>
      </c>
      <c r="L1633" s="5">
        <v>3250.4375500000001</v>
      </c>
      <c r="M1633" s="6">
        <f t="shared" si="107"/>
        <v>0.37535687928054484</v>
      </c>
    </row>
    <row r="1634" spans="1:13" x14ac:dyDescent="0.2">
      <c r="A1634" s="1" t="s">
        <v>20</v>
      </c>
      <c r="B1634" s="1" t="s">
        <v>107</v>
      </c>
      <c r="C1634" s="5">
        <v>19.082750000000001</v>
      </c>
      <c r="D1634" s="5">
        <v>74.05556</v>
      </c>
      <c r="E1634" s="6">
        <f t="shared" si="104"/>
        <v>2.8807593245208367</v>
      </c>
      <c r="F1634" s="5">
        <v>4297.3632500000003</v>
      </c>
      <c r="G1634" s="5">
        <v>2192.8860599999998</v>
      </c>
      <c r="H1634" s="6">
        <f t="shared" si="105"/>
        <v>-0.48971359123527669</v>
      </c>
      <c r="I1634" s="5">
        <v>2063.08952</v>
      </c>
      <c r="J1634" s="6">
        <f t="shared" si="106"/>
        <v>6.2913673275796445E-2</v>
      </c>
      <c r="K1634" s="5">
        <v>11196.975619999999</v>
      </c>
      <c r="L1634" s="5">
        <v>11450.763010000001</v>
      </c>
      <c r="M1634" s="6">
        <f t="shared" si="107"/>
        <v>2.2665708903276238E-2</v>
      </c>
    </row>
    <row r="1635" spans="1:13" x14ac:dyDescent="0.2">
      <c r="A1635" s="1" t="s">
        <v>21</v>
      </c>
      <c r="B1635" s="1" t="s">
        <v>107</v>
      </c>
      <c r="C1635" s="5">
        <v>636.12343999999996</v>
      </c>
      <c r="D1635" s="5">
        <v>556.05958999999996</v>
      </c>
      <c r="E1635" s="6">
        <f t="shared" si="104"/>
        <v>-0.12586212826868948</v>
      </c>
      <c r="F1635" s="5">
        <v>9891.1636899999994</v>
      </c>
      <c r="G1635" s="5">
        <v>10759.31624</v>
      </c>
      <c r="H1635" s="6">
        <f t="shared" si="105"/>
        <v>8.7770516918823871E-2</v>
      </c>
      <c r="I1635" s="5">
        <v>9667.8957699999992</v>
      </c>
      <c r="J1635" s="6">
        <f t="shared" si="106"/>
        <v>0.11289121190018792</v>
      </c>
      <c r="K1635" s="5">
        <v>51268.908770000002</v>
      </c>
      <c r="L1635" s="5">
        <v>58548.894840000001</v>
      </c>
      <c r="M1635" s="6">
        <f t="shared" si="107"/>
        <v>0.14199611898624775</v>
      </c>
    </row>
    <row r="1636" spans="1:13" x14ac:dyDescent="0.2">
      <c r="A1636" s="1" t="s">
        <v>22</v>
      </c>
      <c r="B1636" s="1" t="s">
        <v>107</v>
      </c>
      <c r="C1636" s="5">
        <v>0</v>
      </c>
      <c r="D1636" s="5">
        <v>0</v>
      </c>
      <c r="E1636" s="6" t="str">
        <f t="shared" si="104"/>
        <v/>
      </c>
      <c r="F1636" s="5">
        <v>3.0953200000000001</v>
      </c>
      <c r="G1636" s="5">
        <v>3.5165999999999999</v>
      </c>
      <c r="H1636" s="6">
        <f t="shared" si="105"/>
        <v>0.13610224467906384</v>
      </c>
      <c r="I1636" s="5">
        <v>0</v>
      </c>
      <c r="J1636" s="6" t="str">
        <f t="shared" si="106"/>
        <v/>
      </c>
      <c r="K1636" s="5">
        <v>60.051490000000001</v>
      </c>
      <c r="L1636" s="5">
        <v>30.169619999999998</v>
      </c>
      <c r="M1636" s="6">
        <f t="shared" si="107"/>
        <v>-0.49760413938105452</v>
      </c>
    </row>
    <row r="1637" spans="1:13" x14ac:dyDescent="0.2">
      <c r="A1637" s="1" t="s">
        <v>23</v>
      </c>
      <c r="B1637" s="1" t="s">
        <v>107</v>
      </c>
      <c r="C1637" s="5">
        <v>0</v>
      </c>
      <c r="D1637" s="5">
        <v>112.47902000000001</v>
      </c>
      <c r="E1637" s="6" t="str">
        <f t="shared" si="104"/>
        <v/>
      </c>
      <c r="F1637" s="5">
        <v>964.65764999999999</v>
      </c>
      <c r="G1637" s="5">
        <v>585.92004999999995</v>
      </c>
      <c r="H1637" s="6">
        <f t="shared" si="105"/>
        <v>-0.3926134831357011</v>
      </c>
      <c r="I1637" s="5">
        <v>1081.06792</v>
      </c>
      <c r="J1637" s="6">
        <f t="shared" si="106"/>
        <v>-0.45801735565328772</v>
      </c>
      <c r="K1637" s="5">
        <v>3890.5593800000001</v>
      </c>
      <c r="L1637" s="5">
        <v>3416.53206</v>
      </c>
      <c r="M1637" s="6">
        <f t="shared" si="107"/>
        <v>-0.12184040229197068</v>
      </c>
    </row>
    <row r="1638" spans="1:13" x14ac:dyDescent="0.2">
      <c r="A1638" s="1" t="s">
        <v>24</v>
      </c>
      <c r="B1638" s="1" t="s">
        <v>107</v>
      </c>
      <c r="C1638" s="5">
        <v>43.267510000000001</v>
      </c>
      <c r="D1638" s="5">
        <v>87.695980000000006</v>
      </c>
      <c r="E1638" s="6">
        <f t="shared" si="104"/>
        <v>1.0268321426400551</v>
      </c>
      <c r="F1638" s="5">
        <v>3048.9048899999998</v>
      </c>
      <c r="G1638" s="5">
        <v>2204.68505</v>
      </c>
      <c r="H1638" s="6">
        <f t="shared" si="105"/>
        <v>-0.27689280920796444</v>
      </c>
      <c r="I1638" s="5">
        <v>2940.23326</v>
      </c>
      <c r="J1638" s="6">
        <f t="shared" si="106"/>
        <v>-0.25016661773290738</v>
      </c>
      <c r="K1638" s="5">
        <v>18564.700359999999</v>
      </c>
      <c r="L1638" s="5">
        <v>18978.177599999999</v>
      </c>
      <c r="M1638" s="6">
        <f t="shared" si="107"/>
        <v>2.2272228044730058E-2</v>
      </c>
    </row>
    <row r="1639" spans="1:13" x14ac:dyDescent="0.2">
      <c r="A1639" s="1" t="s">
        <v>25</v>
      </c>
      <c r="B1639" s="1" t="s">
        <v>107</v>
      </c>
      <c r="C1639" s="5">
        <v>0</v>
      </c>
      <c r="D1639" s="5">
        <v>0</v>
      </c>
      <c r="E1639" s="6" t="str">
        <f t="shared" si="104"/>
        <v/>
      </c>
      <c r="F1639" s="5">
        <v>4.83291</v>
      </c>
      <c r="G1639" s="5">
        <v>7.0733100000000002</v>
      </c>
      <c r="H1639" s="6">
        <f t="shared" si="105"/>
        <v>0.46357163696406523</v>
      </c>
      <c r="I1639" s="5">
        <v>35.857529999999997</v>
      </c>
      <c r="J1639" s="6">
        <f t="shared" si="106"/>
        <v>-0.80273850429742366</v>
      </c>
      <c r="K1639" s="5">
        <v>72.118440000000007</v>
      </c>
      <c r="L1639" s="5">
        <v>110.97544000000001</v>
      </c>
      <c r="M1639" s="6">
        <f t="shared" si="107"/>
        <v>0.53879423903234724</v>
      </c>
    </row>
    <row r="1640" spans="1:13" x14ac:dyDescent="0.2">
      <c r="A1640" s="1" t="s">
        <v>26</v>
      </c>
      <c r="B1640" s="1" t="s">
        <v>107</v>
      </c>
      <c r="C1640" s="5">
        <v>111.58967</v>
      </c>
      <c r="D1640" s="5">
        <v>113.72671</v>
      </c>
      <c r="E1640" s="6">
        <f t="shared" si="104"/>
        <v>1.9150876599957734E-2</v>
      </c>
      <c r="F1640" s="5">
        <v>882.58865000000003</v>
      </c>
      <c r="G1640" s="5">
        <v>728.07261000000005</v>
      </c>
      <c r="H1640" s="6">
        <f t="shared" si="105"/>
        <v>-0.17507141067359067</v>
      </c>
      <c r="I1640" s="5">
        <v>771.24001999999996</v>
      </c>
      <c r="J1640" s="6">
        <f t="shared" si="106"/>
        <v>-5.5971434158719968E-2</v>
      </c>
      <c r="K1640" s="5">
        <v>3175.3145100000002</v>
      </c>
      <c r="L1640" s="5">
        <v>4899.2723599999999</v>
      </c>
      <c r="M1640" s="6">
        <f t="shared" si="107"/>
        <v>0.54292506917684813</v>
      </c>
    </row>
    <row r="1641" spans="1:13" x14ac:dyDescent="0.2">
      <c r="A1641" s="1" t="s">
        <v>27</v>
      </c>
      <c r="B1641" s="1" t="s">
        <v>107</v>
      </c>
      <c r="C1641" s="5">
        <v>0</v>
      </c>
      <c r="D1641" s="5">
        <v>0</v>
      </c>
      <c r="E1641" s="6" t="str">
        <f t="shared" si="104"/>
        <v/>
      </c>
      <c r="F1641" s="5">
        <v>0</v>
      </c>
      <c r="G1641" s="5">
        <v>0</v>
      </c>
      <c r="H1641" s="6" t="str">
        <f t="shared" si="105"/>
        <v/>
      </c>
      <c r="I1641" s="5">
        <v>0</v>
      </c>
      <c r="J1641" s="6" t="str">
        <f t="shared" si="106"/>
        <v/>
      </c>
      <c r="K1641" s="5">
        <v>0</v>
      </c>
      <c r="L1641" s="5">
        <v>1.025E-2</v>
      </c>
      <c r="M1641" s="6" t="str">
        <f t="shared" si="107"/>
        <v/>
      </c>
    </row>
    <row r="1642" spans="1:13" x14ac:dyDescent="0.2">
      <c r="A1642" s="1" t="s">
        <v>28</v>
      </c>
      <c r="B1642" s="1" t="s">
        <v>107</v>
      </c>
      <c r="C1642" s="5">
        <v>101.01281</v>
      </c>
      <c r="D1642" s="5">
        <v>266.63287000000003</v>
      </c>
      <c r="E1642" s="6">
        <f t="shared" si="104"/>
        <v>1.6395946217118404</v>
      </c>
      <c r="F1642" s="5">
        <v>4067.4680899999998</v>
      </c>
      <c r="G1642" s="5">
        <v>6684.1599900000001</v>
      </c>
      <c r="H1642" s="6">
        <f t="shared" si="105"/>
        <v>0.64332204754924094</v>
      </c>
      <c r="I1642" s="5">
        <v>5717.0817200000001</v>
      </c>
      <c r="J1642" s="6">
        <f t="shared" si="106"/>
        <v>0.16915592908474286</v>
      </c>
      <c r="K1642" s="5">
        <v>25038.55903</v>
      </c>
      <c r="L1642" s="5">
        <v>34784.388209999997</v>
      </c>
      <c r="M1642" s="6">
        <f t="shared" si="107"/>
        <v>0.38923282958588046</v>
      </c>
    </row>
    <row r="1643" spans="1:13" x14ac:dyDescent="0.2">
      <c r="A1643" s="1" t="s">
        <v>29</v>
      </c>
      <c r="B1643" s="1" t="s">
        <v>107</v>
      </c>
      <c r="C1643" s="5">
        <v>0</v>
      </c>
      <c r="D1643" s="5">
        <v>0</v>
      </c>
      <c r="E1643" s="6" t="str">
        <f t="shared" si="104"/>
        <v/>
      </c>
      <c r="F1643" s="5">
        <v>3.1103999999999998</v>
      </c>
      <c r="G1643" s="5">
        <v>0</v>
      </c>
      <c r="H1643" s="6">
        <f t="shared" si="105"/>
        <v>-1</v>
      </c>
      <c r="I1643" s="5">
        <v>0</v>
      </c>
      <c r="J1643" s="6" t="str">
        <f t="shared" si="106"/>
        <v/>
      </c>
      <c r="K1643" s="5">
        <v>8.8704000000000001</v>
      </c>
      <c r="L1643" s="5">
        <v>38.907119999999999</v>
      </c>
      <c r="M1643" s="6">
        <f t="shared" si="107"/>
        <v>3.386174242424242</v>
      </c>
    </row>
    <row r="1644" spans="1:13" x14ac:dyDescent="0.2">
      <c r="A1644" s="1" t="s">
        <v>31</v>
      </c>
      <c r="B1644" s="1" t="s">
        <v>107</v>
      </c>
      <c r="C1644" s="5">
        <v>856.72613999999999</v>
      </c>
      <c r="D1644" s="5">
        <v>514.34194000000002</v>
      </c>
      <c r="E1644" s="6">
        <f t="shared" si="104"/>
        <v>-0.39964252754094787</v>
      </c>
      <c r="F1644" s="5">
        <v>8222.5672300000006</v>
      </c>
      <c r="G1644" s="5">
        <v>9735.6647599999997</v>
      </c>
      <c r="H1644" s="6">
        <f t="shared" si="105"/>
        <v>0.18401765381491431</v>
      </c>
      <c r="I1644" s="5">
        <v>8661.1400699999995</v>
      </c>
      <c r="J1644" s="6">
        <f t="shared" si="106"/>
        <v>0.12406273092405962</v>
      </c>
      <c r="K1644" s="5">
        <v>50480.084900000002</v>
      </c>
      <c r="L1644" s="5">
        <v>54001.72264</v>
      </c>
      <c r="M1644" s="6">
        <f t="shared" si="107"/>
        <v>6.9762912383691367E-2</v>
      </c>
    </row>
    <row r="1645" spans="1:13" x14ac:dyDescent="0.2">
      <c r="A1645" s="1" t="s">
        <v>32</v>
      </c>
      <c r="B1645" s="1" t="s">
        <v>107</v>
      </c>
      <c r="C1645" s="5">
        <v>0</v>
      </c>
      <c r="D1645" s="5">
        <v>0</v>
      </c>
      <c r="E1645" s="6" t="str">
        <f t="shared" si="104"/>
        <v/>
      </c>
      <c r="F1645" s="5">
        <v>0</v>
      </c>
      <c r="G1645" s="5">
        <v>0</v>
      </c>
      <c r="H1645" s="6" t="str">
        <f t="shared" si="105"/>
        <v/>
      </c>
      <c r="I1645" s="5">
        <v>1.5283</v>
      </c>
      <c r="J1645" s="6">
        <f t="shared" si="106"/>
        <v>-1</v>
      </c>
      <c r="K1645" s="5">
        <v>16.615089999999999</v>
      </c>
      <c r="L1645" s="5">
        <v>3.13557</v>
      </c>
      <c r="M1645" s="6">
        <f t="shared" si="107"/>
        <v>-0.81128179263548983</v>
      </c>
    </row>
    <row r="1646" spans="1:13" x14ac:dyDescent="0.2">
      <c r="A1646" s="1" t="s">
        <v>33</v>
      </c>
      <c r="B1646" s="1" t="s">
        <v>107</v>
      </c>
      <c r="C1646" s="5">
        <v>0</v>
      </c>
      <c r="D1646" s="5">
        <v>0</v>
      </c>
      <c r="E1646" s="6" t="str">
        <f t="shared" si="104"/>
        <v/>
      </c>
      <c r="F1646" s="5">
        <v>0</v>
      </c>
      <c r="G1646" s="5">
        <v>0.51746999999999999</v>
      </c>
      <c r="H1646" s="6" t="str">
        <f t="shared" si="105"/>
        <v/>
      </c>
      <c r="I1646" s="5">
        <v>0</v>
      </c>
      <c r="J1646" s="6" t="str">
        <f t="shared" si="106"/>
        <v/>
      </c>
      <c r="K1646" s="5">
        <v>0</v>
      </c>
      <c r="L1646" s="5">
        <v>0.51746999999999999</v>
      </c>
      <c r="M1646" s="6" t="str">
        <f t="shared" si="107"/>
        <v/>
      </c>
    </row>
    <row r="1647" spans="1:13" x14ac:dyDescent="0.2">
      <c r="A1647" s="2" t="s">
        <v>34</v>
      </c>
      <c r="B1647" s="2" t="s">
        <v>107</v>
      </c>
      <c r="C1647" s="7">
        <v>3031.2886899999999</v>
      </c>
      <c r="D1647" s="7">
        <v>3413.2102199999999</v>
      </c>
      <c r="E1647" s="8">
        <f t="shared" si="104"/>
        <v>0.12599312340653368</v>
      </c>
      <c r="F1647" s="7">
        <v>60526.510649999997</v>
      </c>
      <c r="G1647" s="7">
        <v>68592.061759999997</v>
      </c>
      <c r="H1647" s="8">
        <f t="shared" si="105"/>
        <v>0.13325650237199005</v>
      </c>
      <c r="I1647" s="7">
        <v>58000.183019999997</v>
      </c>
      <c r="J1647" s="8">
        <f t="shared" si="106"/>
        <v>0.18261802271119798</v>
      </c>
      <c r="K1647" s="7">
        <v>318274.68368999998</v>
      </c>
      <c r="L1647" s="7">
        <v>351899.95660999999</v>
      </c>
      <c r="M1647" s="8">
        <f t="shared" si="107"/>
        <v>0.10564859425876016</v>
      </c>
    </row>
    <row r="1648" spans="1:13" x14ac:dyDescent="0.2">
      <c r="A1648" s="1" t="s">
        <v>8</v>
      </c>
      <c r="B1648" s="1" t="s">
        <v>108</v>
      </c>
      <c r="C1648" s="5">
        <v>0</v>
      </c>
      <c r="D1648" s="5">
        <v>0</v>
      </c>
      <c r="E1648" s="6" t="str">
        <f t="shared" si="104"/>
        <v/>
      </c>
      <c r="F1648" s="5">
        <v>0</v>
      </c>
      <c r="G1648" s="5">
        <v>0</v>
      </c>
      <c r="H1648" s="6" t="str">
        <f t="shared" si="105"/>
        <v/>
      </c>
      <c r="I1648" s="5">
        <v>0</v>
      </c>
      <c r="J1648" s="6" t="str">
        <f t="shared" si="106"/>
        <v/>
      </c>
      <c r="K1648" s="5">
        <v>35.619999999999997</v>
      </c>
      <c r="L1648" s="5">
        <v>8.7155699999999996</v>
      </c>
      <c r="M1648" s="6">
        <f t="shared" si="107"/>
        <v>-0.75531807973048848</v>
      </c>
    </row>
    <row r="1649" spans="1:13" x14ac:dyDescent="0.2">
      <c r="A1649" s="1" t="s">
        <v>10</v>
      </c>
      <c r="B1649" s="1" t="s">
        <v>108</v>
      </c>
      <c r="C1649" s="5">
        <v>9.5499999999999995E-3</v>
      </c>
      <c r="D1649" s="5">
        <v>0.14416000000000001</v>
      </c>
      <c r="E1649" s="6">
        <f t="shared" si="104"/>
        <v>14.095287958115184</v>
      </c>
      <c r="F1649" s="5">
        <v>0.23513000000000001</v>
      </c>
      <c r="G1649" s="5">
        <v>13.095610000000001</v>
      </c>
      <c r="H1649" s="6">
        <f t="shared" si="105"/>
        <v>54.695189894951731</v>
      </c>
      <c r="I1649" s="5">
        <v>0.79651000000000005</v>
      </c>
      <c r="J1649" s="6">
        <f t="shared" si="106"/>
        <v>15.441237398149426</v>
      </c>
      <c r="K1649" s="5">
        <v>147.00572</v>
      </c>
      <c r="L1649" s="5">
        <v>65.366190000000003</v>
      </c>
      <c r="M1649" s="6">
        <f t="shared" si="107"/>
        <v>-0.55534934286910742</v>
      </c>
    </row>
    <row r="1650" spans="1:13" x14ac:dyDescent="0.2">
      <c r="A1650" s="1" t="s">
        <v>11</v>
      </c>
      <c r="B1650" s="1" t="s">
        <v>108</v>
      </c>
      <c r="C1650" s="5">
        <v>0</v>
      </c>
      <c r="D1650" s="5">
        <v>0</v>
      </c>
      <c r="E1650" s="6" t="str">
        <f t="shared" si="104"/>
        <v/>
      </c>
      <c r="F1650" s="5">
        <v>13.75</v>
      </c>
      <c r="G1650" s="5">
        <v>4.0000000000000002E-4</v>
      </c>
      <c r="H1650" s="6">
        <f t="shared" si="105"/>
        <v>-0.99997090909090913</v>
      </c>
      <c r="I1650" s="5">
        <v>1.1000000000000001E-3</v>
      </c>
      <c r="J1650" s="6">
        <f t="shared" si="106"/>
        <v>-0.63636363636363635</v>
      </c>
      <c r="K1650" s="5">
        <v>183.92649</v>
      </c>
      <c r="L1650" s="5">
        <v>55.865549999999999</v>
      </c>
      <c r="M1650" s="6">
        <f t="shared" si="107"/>
        <v>-0.69626153361595711</v>
      </c>
    </row>
    <row r="1651" spans="1:13" x14ac:dyDescent="0.2">
      <c r="A1651" s="1" t="s">
        <v>12</v>
      </c>
      <c r="B1651" s="1" t="s">
        <v>108</v>
      </c>
      <c r="C1651" s="5">
        <v>0</v>
      </c>
      <c r="D1651" s="5">
        <v>0</v>
      </c>
      <c r="E1651" s="6" t="str">
        <f t="shared" si="104"/>
        <v/>
      </c>
      <c r="F1651" s="5">
        <v>0</v>
      </c>
      <c r="G1651" s="5">
        <v>0</v>
      </c>
      <c r="H1651" s="6" t="str">
        <f t="shared" si="105"/>
        <v/>
      </c>
      <c r="I1651" s="5">
        <v>0</v>
      </c>
      <c r="J1651" s="6" t="str">
        <f t="shared" si="106"/>
        <v/>
      </c>
      <c r="K1651" s="5">
        <v>0</v>
      </c>
      <c r="L1651" s="5">
        <v>0</v>
      </c>
      <c r="M1651" s="6" t="str">
        <f t="shared" si="107"/>
        <v/>
      </c>
    </row>
    <row r="1652" spans="1:13" x14ac:dyDescent="0.2">
      <c r="A1652" s="1" t="s">
        <v>13</v>
      </c>
      <c r="B1652" s="1" t="s">
        <v>108</v>
      </c>
      <c r="C1652" s="5">
        <v>0</v>
      </c>
      <c r="D1652" s="5">
        <v>0</v>
      </c>
      <c r="E1652" s="6" t="str">
        <f t="shared" si="104"/>
        <v/>
      </c>
      <c r="F1652" s="5">
        <v>0</v>
      </c>
      <c r="G1652" s="5">
        <v>0</v>
      </c>
      <c r="H1652" s="6" t="str">
        <f t="shared" si="105"/>
        <v/>
      </c>
      <c r="I1652" s="5">
        <v>0</v>
      </c>
      <c r="J1652" s="6" t="str">
        <f t="shared" si="106"/>
        <v/>
      </c>
      <c r="K1652" s="5">
        <v>2.7050000000000001E-2</v>
      </c>
      <c r="L1652" s="5">
        <v>0</v>
      </c>
      <c r="M1652" s="6">
        <f t="shared" si="107"/>
        <v>-1</v>
      </c>
    </row>
    <row r="1653" spans="1:13" x14ac:dyDescent="0.2">
      <c r="A1653" s="1" t="s">
        <v>14</v>
      </c>
      <c r="B1653" s="1" t="s">
        <v>108</v>
      </c>
      <c r="C1653" s="5">
        <v>0</v>
      </c>
      <c r="D1653" s="5">
        <v>0</v>
      </c>
      <c r="E1653" s="6" t="str">
        <f t="shared" si="104"/>
        <v/>
      </c>
      <c r="F1653" s="5">
        <v>123.08150999999999</v>
      </c>
      <c r="G1653" s="5">
        <v>12.22348</v>
      </c>
      <c r="H1653" s="6">
        <f t="shared" si="105"/>
        <v>-0.90068792623684901</v>
      </c>
      <c r="I1653" s="5">
        <v>28.056229999999999</v>
      </c>
      <c r="J1653" s="6">
        <f t="shared" si="106"/>
        <v>-0.56432207748510754</v>
      </c>
      <c r="K1653" s="5">
        <v>584.06769999999995</v>
      </c>
      <c r="L1653" s="5">
        <v>237.48412999999999</v>
      </c>
      <c r="M1653" s="6">
        <f t="shared" si="107"/>
        <v>-0.59339622786878987</v>
      </c>
    </row>
    <row r="1654" spans="1:13" x14ac:dyDescent="0.2">
      <c r="A1654" s="1" t="s">
        <v>17</v>
      </c>
      <c r="B1654" s="1" t="s">
        <v>108</v>
      </c>
      <c r="C1654" s="5">
        <v>0</v>
      </c>
      <c r="D1654" s="5">
        <v>0</v>
      </c>
      <c r="E1654" s="6" t="str">
        <f t="shared" si="104"/>
        <v/>
      </c>
      <c r="F1654" s="5">
        <v>0</v>
      </c>
      <c r="G1654" s="5">
        <v>0.11086</v>
      </c>
      <c r="H1654" s="6" t="str">
        <f t="shared" si="105"/>
        <v/>
      </c>
      <c r="I1654" s="5">
        <v>0</v>
      </c>
      <c r="J1654" s="6" t="str">
        <f t="shared" si="106"/>
        <v/>
      </c>
      <c r="K1654" s="5">
        <v>0</v>
      </c>
      <c r="L1654" s="5">
        <v>0.11086</v>
      </c>
      <c r="M1654" s="6" t="str">
        <f t="shared" si="107"/>
        <v/>
      </c>
    </row>
    <row r="1655" spans="1:13" x14ac:dyDescent="0.2">
      <c r="A1655" s="1" t="s">
        <v>18</v>
      </c>
      <c r="B1655" s="1" t="s">
        <v>108</v>
      </c>
      <c r="C1655" s="5">
        <v>0</v>
      </c>
      <c r="D1655" s="5">
        <v>0</v>
      </c>
      <c r="E1655" s="6" t="str">
        <f t="shared" si="104"/>
        <v/>
      </c>
      <c r="F1655" s="5">
        <v>181.92115000000001</v>
      </c>
      <c r="G1655" s="5">
        <v>232.78792999999999</v>
      </c>
      <c r="H1655" s="6">
        <f t="shared" si="105"/>
        <v>0.27960894046679008</v>
      </c>
      <c r="I1655" s="5">
        <v>197.94358</v>
      </c>
      <c r="J1655" s="6">
        <f t="shared" si="106"/>
        <v>0.17603172580792958</v>
      </c>
      <c r="K1655" s="5">
        <v>1718.5052599999999</v>
      </c>
      <c r="L1655" s="5">
        <v>1683.104</v>
      </c>
      <c r="M1655" s="6">
        <f t="shared" si="107"/>
        <v>-2.0600030051697305E-2</v>
      </c>
    </row>
    <row r="1656" spans="1:13" x14ac:dyDescent="0.2">
      <c r="A1656" s="1" t="s">
        <v>19</v>
      </c>
      <c r="B1656" s="1" t="s">
        <v>108</v>
      </c>
      <c r="C1656" s="5">
        <v>0</v>
      </c>
      <c r="D1656" s="5">
        <v>0</v>
      </c>
      <c r="E1656" s="6" t="str">
        <f t="shared" si="104"/>
        <v/>
      </c>
      <c r="F1656" s="5">
        <v>773.57899999999995</v>
      </c>
      <c r="G1656" s="5">
        <v>202.23</v>
      </c>
      <c r="H1656" s="6">
        <f t="shared" si="105"/>
        <v>-0.73857873597913071</v>
      </c>
      <c r="I1656" s="5">
        <v>123.28576</v>
      </c>
      <c r="J1656" s="6">
        <f t="shared" si="106"/>
        <v>0.64033542884433681</v>
      </c>
      <c r="K1656" s="5">
        <v>2170.77763</v>
      </c>
      <c r="L1656" s="5">
        <v>1393.9127599999999</v>
      </c>
      <c r="M1656" s="6">
        <f t="shared" si="107"/>
        <v>-0.35787399836067046</v>
      </c>
    </row>
    <row r="1657" spans="1:13" x14ac:dyDescent="0.2">
      <c r="A1657" s="1" t="s">
        <v>20</v>
      </c>
      <c r="B1657" s="1" t="s">
        <v>108</v>
      </c>
      <c r="C1657" s="5">
        <v>0</v>
      </c>
      <c r="D1657" s="5">
        <v>0</v>
      </c>
      <c r="E1657" s="6" t="str">
        <f t="shared" si="104"/>
        <v/>
      </c>
      <c r="F1657" s="5">
        <v>3.6150000000000002</v>
      </c>
      <c r="G1657" s="5">
        <v>0</v>
      </c>
      <c r="H1657" s="6">
        <f t="shared" si="105"/>
        <v>-1</v>
      </c>
      <c r="I1657" s="5">
        <v>0</v>
      </c>
      <c r="J1657" s="6" t="str">
        <f t="shared" si="106"/>
        <v/>
      </c>
      <c r="K1657" s="5">
        <v>3.6276899999999999</v>
      </c>
      <c r="L1657" s="5">
        <v>0</v>
      </c>
      <c r="M1657" s="6">
        <f t="shared" si="107"/>
        <v>-1</v>
      </c>
    </row>
    <row r="1658" spans="1:13" x14ac:dyDescent="0.2">
      <c r="A1658" s="1" t="s">
        <v>21</v>
      </c>
      <c r="B1658" s="1" t="s">
        <v>108</v>
      </c>
      <c r="C1658" s="5">
        <v>0</v>
      </c>
      <c r="D1658" s="5">
        <v>0</v>
      </c>
      <c r="E1658" s="6" t="str">
        <f t="shared" si="104"/>
        <v/>
      </c>
      <c r="F1658" s="5">
        <v>1.4999999999999999E-2</v>
      </c>
      <c r="G1658" s="5">
        <v>7.0000000000000001E-3</v>
      </c>
      <c r="H1658" s="6">
        <f t="shared" si="105"/>
        <v>-0.53333333333333333</v>
      </c>
      <c r="I1658" s="5">
        <v>8.7990300000000001</v>
      </c>
      <c r="J1658" s="6">
        <f t="shared" si="106"/>
        <v>-0.9992044577640945</v>
      </c>
      <c r="K1658" s="5">
        <v>21.1464</v>
      </c>
      <c r="L1658" s="5">
        <v>24.679099999999998</v>
      </c>
      <c r="M1658" s="6">
        <f t="shared" si="107"/>
        <v>0.16705916846366287</v>
      </c>
    </row>
    <row r="1659" spans="1:13" x14ac:dyDescent="0.2">
      <c r="A1659" s="1" t="s">
        <v>23</v>
      </c>
      <c r="B1659" s="1" t="s">
        <v>108</v>
      </c>
      <c r="C1659" s="5">
        <v>0</v>
      </c>
      <c r="D1659" s="5">
        <v>0</v>
      </c>
      <c r="E1659" s="6" t="str">
        <f t="shared" si="104"/>
        <v/>
      </c>
      <c r="F1659" s="5">
        <v>351.31587000000002</v>
      </c>
      <c r="G1659" s="5">
        <v>169.80411000000001</v>
      </c>
      <c r="H1659" s="6">
        <f t="shared" si="105"/>
        <v>-0.51666256921442233</v>
      </c>
      <c r="I1659" s="5">
        <v>151.71099000000001</v>
      </c>
      <c r="J1659" s="6">
        <f t="shared" si="106"/>
        <v>0.11926044382150569</v>
      </c>
      <c r="K1659" s="5">
        <v>1587.54395</v>
      </c>
      <c r="L1659" s="5">
        <v>1271.46982</v>
      </c>
      <c r="M1659" s="6">
        <f t="shared" si="107"/>
        <v>-0.19909630218426388</v>
      </c>
    </row>
    <row r="1660" spans="1:13" x14ac:dyDescent="0.2">
      <c r="A1660" s="1" t="s">
        <v>24</v>
      </c>
      <c r="B1660" s="1" t="s">
        <v>108</v>
      </c>
      <c r="C1660" s="5">
        <v>0</v>
      </c>
      <c r="D1660" s="5">
        <v>0</v>
      </c>
      <c r="E1660" s="6" t="str">
        <f t="shared" si="104"/>
        <v/>
      </c>
      <c r="F1660" s="5">
        <v>0</v>
      </c>
      <c r="G1660" s="5">
        <v>348.21188000000001</v>
      </c>
      <c r="H1660" s="6" t="str">
        <f t="shared" si="105"/>
        <v/>
      </c>
      <c r="I1660" s="5">
        <v>36</v>
      </c>
      <c r="J1660" s="6">
        <f t="shared" si="106"/>
        <v>8.6725522222222224</v>
      </c>
      <c r="K1660" s="5">
        <v>85.739940000000004</v>
      </c>
      <c r="L1660" s="5">
        <v>389.51188000000002</v>
      </c>
      <c r="M1660" s="6">
        <f t="shared" si="107"/>
        <v>3.5429455630596429</v>
      </c>
    </row>
    <row r="1661" spans="1:13" x14ac:dyDescent="0.2">
      <c r="A1661" s="1" t="s">
        <v>25</v>
      </c>
      <c r="B1661" s="1" t="s">
        <v>108</v>
      </c>
      <c r="C1661" s="5">
        <v>155.56458000000001</v>
      </c>
      <c r="D1661" s="5">
        <v>181.99571</v>
      </c>
      <c r="E1661" s="6">
        <f t="shared" si="104"/>
        <v>0.16990455025173468</v>
      </c>
      <c r="F1661" s="5">
        <v>1454.05404</v>
      </c>
      <c r="G1661" s="5">
        <v>1068.80143</v>
      </c>
      <c r="H1661" s="6">
        <f t="shared" si="105"/>
        <v>-0.26495068230063856</v>
      </c>
      <c r="I1661" s="5">
        <v>1200.6188400000001</v>
      </c>
      <c r="J1661" s="6">
        <f t="shared" si="106"/>
        <v>-0.10979122233330951</v>
      </c>
      <c r="K1661" s="5">
        <v>6901.5122600000004</v>
      </c>
      <c r="L1661" s="5">
        <v>5851.5002500000001</v>
      </c>
      <c r="M1661" s="6">
        <f t="shared" si="107"/>
        <v>-0.15214230887999614</v>
      </c>
    </row>
    <row r="1662" spans="1:13" x14ac:dyDescent="0.2">
      <c r="A1662" s="1" t="s">
        <v>26</v>
      </c>
      <c r="B1662" s="1" t="s">
        <v>108</v>
      </c>
      <c r="C1662" s="5">
        <v>0</v>
      </c>
      <c r="D1662" s="5">
        <v>8.0978399999999997</v>
      </c>
      <c r="E1662" s="6" t="str">
        <f t="shared" si="104"/>
        <v/>
      </c>
      <c r="F1662" s="5">
        <v>7.5313699999999999</v>
      </c>
      <c r="G1662" s="5">
        <v>8.1246700000000001</v>
      </c>
      <c r="H1662" s="6">
        <f t="shared" si="105"/>
        <v>7.8777168031845424E-2</v>
      </c>
      <c r="I1662" s="5">
        <v>22.176390000000001</v>
      </c>
      <c r="J1662" s="6">
        <f t="shared" si="106"/>
        <v>-0.63363423893609383</v>
      </c>
      <c r="K1662" s="5">
        <v>120.70434</v>
      </c>
      <c r="L1662" s="5">
        <v>63.874899999999997</v>
      </c>
      <c r="M1662" s="6">
        <f t="shared" si="107"/>
        <v>-0.47081521675194116</v>
      </c>
    </row>
    <row r="1663" spans="1:13" x14ac:dyDescent="0.2">
      <c r="A1663" s="1" t="s">
        <v>27</v>
      </c>
      <c r="B1663" s="1" t="s">
        <v>108</v>
      </c>
      <c r="C1663" s="5">
        <v>0</v>
      </c>
      <c r="D1663" s="5">
        <v>0</v>
      </c>
      <c r="E1663" s="6" t="str">
        <f t="shared" si="104"/>
        <v/>
      </c>
      <c r="F1663" s="5">
        <v>0</v>
      </c>
      <c r="G1663" s="5">
        <v>0</v>
      </c>
      <c r="H1663" s="6" t="str">
        <f t="shared" si="105"/>
        <v/>
      </c>
      <c r="I1663" s="5">
        <v>4.2004999999999999</v>
      </c>
      <c r="J1663" s="6">
        <f t="shared" si="106"/>
        <v>-1</v>
      </c>
      <c r="K1663" s="5">
        <v>437.97899999999998</v>
      </c>
      <c r="L1663" s="5">
        <v>139.3895</v>
      </c>
      <c r="M1663" s="6">
        <f t="shared" si="107"/>
        <v>-0.68174387356471433</v>
      </c>
    </row>
    <row r="1664" spans="1:13" x14ac:dyDescent="0.2">
      <c r="A1664" s="1" t="s">
        <v>28</v>
      </c>
      <c r="B1664" s="1" t="s">
        <v>108</v>
      </c>
      <c r="C1664" s="5">
        <v>0</v>
      </c>
      <c r="D1664" s="5">
        <v>0</v>
      </c>
      <c r="E1664" s="6" t="str">
        <f t="shared" si="104"/>
        <v/>
      </c>
      <c r="F1664" s="5">
        <v>0</v>
      </c>
      <c r="G1664" s="5">
        <v>0</v>
      </c>
      <c r="H1664" s="6" t="str">
        <f t="shared" si="105"/>
        <v/>
      </c>
      <c r="I1664" s="5">
        <v>0</v>
      </c>
      <c r="J1664" s="6" t="str">
        <f t="shared" si="106"/>
        <v/>
      </c>
      <c r="K1664" s="5">
        <v>0</v>
      </c>
      <c r="L1664" s="5">
        <v>16.16058</v>
      </c>
      <c r="M1664" s="6" t="str">
        <f t="shared" si="107"/>
        <v/>
      </c>
    </row>
    <row r="1665" spans="1:13" x14ac:dyDescent="0.2">
      <c r="A1665" s="1" t="s">
        <v>29</v>
      </c>
      <c r="B1665" s="1" t="s">
        <v>108</v>
      </c>
      <c r="C1665" s="5">
        <v>0</v>
      </c>
      <c r="D1665" s="5">
        <v>0</v>
      </c>
      <c r="E1665" s="6" t="str">
        <f t="shared" si="104"/>
        <v/>
      </c>
      <c r="F1665" s="5">
        <v>1.08</v>
      </c>
      <c r="G1665" s="5">
        <v>1.2516</v>
      </c>
      <c r="H1665" s="6">
        <f t="shared" si="105"/>
        <v>0.15888888888888886</v>
      </c>
      <c r="I1665" s="5">
        <v>1.08</v>
      </c>
      <c r="J1665" s="6">
        <f t="shared" si="106"/>
        <v>0.15888888888888886</v>
      </c>
      <c r="K1665" s="5">
        <v>18.655899999999999</v>
      </c>
      <c r="L1665" s="5">
        <v>8.1232399999999991</v>
      </c>
      <c r="M1665" s="6">
        <f t="shared" si="107"/>
        <v>-0.56457528181433214</v>
      </c>
    </row>
    <row r="1666" spans="1:13" x14ac:dyDescent="0.2">
      <c r="A1666" s="1" t="s">
        <v>32</v>
      </c>
      <c r="B1666" s="1" t="s">
        <v>108</v>
      </c>
      <c r="C1666" s="5">
        <v>30.18224</v>
      </c>
      <c r="D1666" s="5">
        <v>0</v>
      </c>
      <c r="E1666" s="6">
        <f t="shared" si="104"/>
        <v>-1</v>
      </c>
      <c r="F1666" s="5">
        <v>30.18224</v>
      </c>
      <c r="G1666" s="5">
        <v>0</v>
      </c>
      <c r="H1666" s="6">
        <f t="shared" si="105"/>
        <v>-1</v>
      </c>
      <c r="I1666" s="5">
        <v>0</v>
      </c>
      <c r="J1666" s="6" t="str">
        <f t="shared" si="106"/>
        <v/>
      </c>
      <c r="K1666" s="5">
        <v>30.18224</v>
      </c>
      <c r="L1666" s="5">
        <v>0</v>
      </c>
      <c r="M1666" s="6">
        <f t="shared" si="107"/>
        <v>-1</v>
      </c>
    </row>
    <row r="1667" spans="1:13" x14ac:dyDescent="0.2">
      <c r="A1667" s="2" t="s">
        <v>34</v>
      </c>
      <c r="B1667" s="2" t="s">
        <v>108</v>
      </c>
      <c r="C1667" s="7">
        <v>185.75637</v>
      </c>
      <c r="D1667" s="7">
        <v>190.23770999999999</v>
      </c>
      <c r="E1667" s="8">
        <f t="shared" si="104"/>
        <v>2.4124825436672825E-2</v>
      </c>
      <c r="F1667" s="7">
        <v>2940.36031</v>
      </c>
      <c r="G1667" s="7">
        <v>2056.6489700000002</v>
      </c>
      <c r="H1667" s="8">
        <f t="shared" si="105"/>
        <v>-0.30054525528539722</v>
      </c>
      <c r="I1667" s="7">
        <v>1774.66893</v>
      </c>
      <c r="J1667" s="8">
        <f t="shared" si="106"/>
        <v>0.15889163056458089</v>
      </c>
      <c r="K1667" s="7">
        <v>14085.90157</v>
      </c>
      <c r="L1667" s="7">
        <v>11209.268330000001</v>
      </c>
      <c r="M1667" s="8">
        <f t="shared" si="107"/>
        <v>-0.20422073984434341</v>
      </c>
    </row>
    <row r="1668" spans="1:13" x14ac:dyDescent="0.2">
      <c r="A1668" s="1" t="s">
        <v>8</v>
      </c>
      <c r="B1668" s="1" t="s">
        <v>109</v>
      </c>
      <c r="C1668" s="5">
        <v>1.8610000000000002E-2</v>
      </c>
      <c r="D1668" s="5">
        <v>25.595939999999999</v>
      </c>
      <c r="E1668" s="6">
        <f t="shared" si="104"/>
        <v>1374.3863514239654</v>
      </c>
      <c r="F1668" s="5">
        <v>177.93521000000001</v>
      </c>
      <c r="G1668" s="5">
        <v>134.88766000000001</v>
      </c>
      <c r="H1668" s="6">
        <f t="shared" si="105"/>
        <v>-0.24192822769591249</v>
      </c>
      <c r="I1668" s="5">
        <v>260.82263999999998</v>
      </c>
      <c r="J1668" s="6">
        <f t="shared" si="106"/>
        <v>-0.48283760949586274</v>
      </c>
      <c r="K1668" s="5">
        <v>1455.6267700000001</v>
      </c>
      <c r="L1668" s="5">
        <v>1158.4048700000001</v>
      </c>
      <c r="M1668" s="6">
        <f t="shared" si="107"/>
        <v>-0.2041882618028521</v>
      </c>
    </row>
    <row r="1669" spans="1:13" x14ac:dyDescent="0.2">
      <c r="A1669" s="1" t="s">
        <v>10</v>
      </c>
      <c r="B1669" s="1" t="s">
        <v>109</v>
      </c>
      <c r="C1669" s="5">
        <v>9.4109999999999996</v>
      </c>
      <c r="D1669" s="5">
        <v>83.797849999999997</v>
      </c>
      <c r="E1669" s="6">
        <f t="shared" si="104"/>
        <v>7.904245032408884</v>
      </c>
      <c r="F1669" s="5">
        <v>718.17223999999999</v>
      </c>
      <c r="G1669" s="5">
        <v>982.73236999999995</v>
      </c>
      <c r="H1669" s="6">
        <f t="shared" si="105"/>
        <v>0.36837977753080509</v>
      </c>
      <c r="I1669" s="5">
        <v>1122.4307899999999</v>
      </c>
      <c r="J1669" s="6">
        <f t="shared" si="106"/>
        <v>-0.12446060928175351</v>
      </c>
      <c r="K1669" s="5">
        <v>3364.81034</v>
      </c>
      <c r="L1669" s="5">
        <v>4497.9695599999995</v>
      </c>
      <c r="M1669" s="6">
        <f t="shared" si="107"/>
        <v>0.33676763487358974</v>
      </c>
    </row>
    <row r="1670" spans="1:13" x14ac:dyDescent="0.2">
      <c r="A1670" s="1" t="s">
        <v>11</v>
      </c>
      <c r="B1670" s="1" t="s">
        <v>109</v>
      </c>
      <c r="C1670" s="5">
        <v>0.29499999999999998</v>
      </c>
      <c r="D1670" s="5">
        <v>8.6565600000000007</v>
      </c>
      <c r="E1670" s="6">
        <f t="shared" si="104"/>
        <v>28.344271186440682</v>
      </c>
      <c r="F1670" s="5">
        <v>132.53540000000001</v>
      </c>
      <c r="G1670" s="5">
        <v>147.56841</v>
      </c>
      <c r="H1670" s="6">
        <f t="shared" si="105"/>
        <v>0.11342637514203746</v>
      </c>
      <c r="I1670" s="5">
        <v>454.07817</v>
      </c>
      <c r="J1670" s="6">
        <f t="shared" si="106"/>
        <v>-0.67501540538713845</v>
      </c>
      <c r="K1670" s="5">
        <v>1107.85166</v>
      </c>
      <c r="L1670" s="5">
        <v>1361.58809</v>
      </c>
      <c r="M1670" s="6">
        <f t="shared" si="107"/>
        <v>0.22903466155387608</v>
      </c>
    </row>
    <row r="1671" spans="1:13" x14ac:dyDescent="0.2">
      <c r="A1671" s="1" t="s">
        <v>12</v>
      </c>
      <c r="B1671" s="1" t="s">
        <v>109</v>
      </c>
      <c r="C1671" s="5">
        <v>0</v>
      </c>
      <c r="D1671" s="5">
        <v>0</v>
      </c>
      <c r="E1671" s="6" t="str">
        <f t="shared" si="104"/>
        <v/>
      </c>
      <c r="F1671" s="5">
        <v>17.100470000000001</v>
      </c>
      <c r="G1671" s="5">
        <v>8.0611200000000007</v>
      </c>
      <c r="H1671" s="6">
        <f t="shared" si="105"/>
        <v>-0.52860243022560205</v>
      </c>
      <c r="I1671" s="5">
        <v>39.978450000000002</v>
      </c>
      <c r="J1671" s="6">
        <f t="shared" si="106"/>
        <v>-0.7983633682646526</v>
      </c>
      <c r="K1671" s="5">
        <v>84.81277</v>
      </c>
      <c r="L1671" s="5">
        <v>119.81008</v>
      </c>
      <c r="M1671" s="6">
        <f t="shared" si="107"/>
        <v>0.41264198775726824</v>
      </c>
    </row>
    <row r="1672" spans="1:13" x14ac:dyDescent="0.2">
      <c r="A1672" s="1" t="s">
        <v>13</v>
      </c>
      <c r="B1672" s="1" t="s">
        <v>109</v>
      </c>
      <c r="C1672" s="5">
        <v>0</v>
      </c>
      <c r="D1672" s="5">
        <v>0</v>
      </c>
      <c r="E1672" s="6" t="str">
        <f t="shared" si="104"/>
        <v/>
      </c>
      <c r="F1672" s="5">
        <v>0.26</v>
      </c>
      <c r="G1672" s="5">
        <v>3.1055999999999999</v>
      </c>
      <c r="H1672" s="6">
        <f t="shared" si="105"/>
        <v>10.944615384615384</v>
      </c>
      <c r="I1672" s="5">
        <v>0.88180999999999998</v>
      </c>
      <c r="J1672" s="6">
        <f t="shared" si="106"/>
        <v>2.5218471099216386</v>
      </c>
      <c r="K1672" s="5">
        <v>2.5908699999999998</v>
      </c>
      <c r="L1672" s="5">
        <v>23.818259999999999</v>
      </c>
      <c r="M1672" s="6">
        <f t="shared" si="107"/>
        <v>8.1931513352657603</v>
      </c>
    </row>
    <row r="1673" spans="1:13" x14ac:dyDescent="0.2">
      <c r="A1673" s="1" t="s">
        <v>14</v>
      </c>
      <c r="B1673" s="1" t="s">
        <v>109</v>
      </c>
      <c r="C1673" s="5">
        <v>0</v>
      </c>
      <c r="D1673" s="5">
        <v>9.6113400000000002</v>
      </c>
      <c r="E1673" s="6" t="str">
        <f t="shared" si="104"/>
        <v/>
      </c>
      <c r="F1673" s="5">
        <v>77.719530000000006</v>
      </c>
      <c r="G1673" s="5">
        <v>129.76911999999999</v>
      </c>
      <c r="H1673" s="6">
        <f t="shared" si="105"/>
        <v>0.66971056052449085</v>
      </c>
      <c r="I1673" s="5">
        <v>248.27298999999999</v>
      </c>
      <c r="J1673" s="6">
        <f t="shared" si="106"/>
        <v>-0.47731277574737396</v>
      </c>
      <c r="K1673" s="5">
        <v>1140.2327299999999</v>
      </c>
      <c r="L1673" s="5">
        <v>1486.5517</v>
      </c>
      <c r="M1673" s="6">
        <f t="shared" si="107"/>
        <v>0.3037265646636893</v>
      </c>
    </row>
    <row r="1674" spans="1:13" x14ac:dyDescent="0.2">
      <c r="A1674" s="1" t="s">
        <v>15</v>
      </c>
      <c r="B1674" s="1" t="s">
        <v>109</v>
      </c>
      <c r="C1674" s="5">
        <v>2464.4658199999999</v>
      </c>
      <c r="D1674" s="5">
        <v>10050.048339999999</v>
      </c>
      <c r="E1674" s="6">
        <f t="shared" si="104"/>
        <v>3.0779824408357994</v>
      </c>
      <c r="F1674" s="5">
        <v>75595.545670000007</v>
      </c>
      <c r="G1674" s="5">
        <v>89705.538239999994</v>
      </c>
      <c r="H1674" s="6">
        <f t="shared" si="105"/>
        <v>0.18665111078891949</v>
      </c>
      <c r="I1674" s="5">
        <v>87727.785929999998</v>
      </c>
      <c r="J1674" s="6">
        <f t="shared" si="106"/>
        <v>2.2544194966667597E-2</v>
      </c>
      <c r="K1674" s="5">
        <v>467289.27230999997</v>
      </c>
      <c r="L1674" s="5">
        <v>500611.36872999999</v>
      </c>
      <c r="M1674" s="6">
        <f t="shared" si="107"/>
        <v>7.1309354600150421E-2</v>
      </c>
    </row>
    <row r="1675" spans="1:13" x14ac:dyDescent="0.2">
      <c r="A1675" s="1" t="s">
        <v>16</v>
      </c>
      <c r="B1675" s="1" t="s">
        <v>109</v>
      </c>
      <c r="C1675" s="5">
        <v>0</v>
      </c>
      <c r="D1675" s="5">
        <v>0</v>
      </c>
      <c r="E1675" s="6" t="str">
        <f t="shared" si="104"/>
        <v/>
      </c>
      <c r="F1675" s="5">
        <v>1.444</v>
      </c>
      <c r="G1675" s="5">
        <v>0</v>
      </c>
      <c r="H1675" s="6">
        <f t="shared" si="105"/>
        <v>-1</v>
      </c>
      <c r="I1675" s="5">
        <v>1.2829999999999999</v>
      </c>
      <c r="J1675" s="6">
        <f t="shared" si="106"/>
        <v>-1</v>
      </c>
      <c r="K1675" s="5">
        <v>2.7345999999999999</v>
      </c>
      <c r="L1675" s="5">
        <v>154.58812</v>
      </c>
      <c r="M1675" s="6">
        <f t="shared" si="107"/>
        <v>55.530432238718646</v>
      </c>
    </row>
    <row r="1676" spans="1:13" x14ac:dyDescent="0.2">
      <c r="A1676" s="1" t="s">
        <v>17</v>
      </c>
      <c r="B1676" s="1" t="s">
        <v>109</v>
      </c>
      <c r="C1676" s="5">
        <v>17.01812</v>
      </c>
      <c r="D1676" s="5">
        <v>0</v>
      </c>
      <c r="E1676" s="6">
        <f t="shared" si="104"/>
        <v>-1</v>
      </c>
      <c r="F1676" s="5">
        <v>18.87312</v>
      </c>
      <c r="G1676" s="5">
        <v>11.009840000000001</v>
      </c>
      <c r="H1676" s="6">
        <f t="shared" si="105"/>
        <v>-0.41663911425349909</v>
      </c>
      <c r="I1676" s="5">
        <v>0</v>
      </c>
      <c r="J1676" s="6" t="str">
        <f t="shared" si="106"/>
        <v/>
      </c>
      <c r="K1676" s="5">
        <v>40.980629999999998</v>
      </c>
      <c r="L1676" s="5">
        <v>12.78731</v>
      </c>
      <c r="M1676" s="6">
        <f t="shared" si="107"/>
        <v>-0.6879669736653633</v>
      </c>
    </row>
    <row r="1677" spans="1:13" x14ac:dyDescent="0.2">
      <c r="A1677" s="1" t="s">
        <v>18</v>
      </c>
      <c r="B1677" s="1" t="s">
        <v>109</v>
      </c>
      <c r="C1677" s="5">
        <v>0</v>
      </c>
      <c r="D1677" s="5">
        <v>60.33831</v>
      </c>
      <c r="E1677" s="6" t="str">
        <f t="shared" si="104"/>
        <v/>
      </c>
      <c r="F1677" s="5">
        <v>394.20683000000002</v>
      </c>
      <c r="G1677" s="5">
        <v>339.64886000000001</v>
      </c>
      <c r="H1677" s="6">
        <f t="shared" si="105"/>
        <v>-0.13839935244145818</v>
      </c>
      <c r="I1677" s="5">
        <v>446.63666000000001</v>
      </c>
      <c r="J1677" s="6">
        <f t="shared" si="106"/>
        <v>-0.23954101752417722</v>
      </c>
      <c r="K1677" s="5">
        <v>2042.01405</v>
      </c>
      <c r="L1677" s="5">
        <v>2311.6879199999998</v>
      </c>
      <c r="M1677" s="6">
        <f t="shared" si="107"/>
        <v>0.13206269075376831</v>
      </c>
    </row>
    <row r="1678" spans="1:13" x14ac:dyDescent="0.2">
      <c r="A1678" s="1" t="s">
        <v>19</v>
      </c>
      <c r="B1678" s="1" t="s">
        <v>109</v>
      </c>
      <c r="C1678" s="5">
        <v>0</v>
      </c>
      <c r="D1678" s="5">
        <v>0</v>
      </c>
      <c r="E1678" s="6" t="str">
        <f t="shared" ref="E1678:E1740" si="108">IF(C1678=0,"",(D1678/C1678-1))</f>
        <v/>
      </c>
      <c r="F1678" s="5">
        <v>693.26489000000004</v>
      </c>
      <c r="G1678" s="5">
        <v>374.50617999999997</v>
      </c>
      <c r="H1678" s="6">
        <f t="shared" ref="H1678:H1740" si="109">IF(F1678=0,"",(G1678/F1678-1))</f>
        <v>-0.45979352856020161</v>
      </c>
      <c r="I1678" s="5">
        <v>231.63848999999999</v>
      </c>
      <c r="J1678" s="6">
        <f t="shared" ref="J1678:J1740" si="110">IF(I1678=0,"",(G1678/I1678-1))</f>
        <v>0.61677007996382627</v>
      </c>
      <c r="K1678" s="5">
        <v>3336.8774400000002</v>
      </c>
      <c r="L1678" s="5">
        <v>1919.5616600000001</v>
      </c>
      <c r="M1678" s="6">
        <f t="shared" ref="M1678:M1740" si="111">IF(K1678=0,"",(L1678/K1678-1))</f>
        <v>-0.42474313350867332</v>
      </c>
    </row>
    <row r="1679" spans="1:13" x14ac:dyDescent="0.2">
      <c r="A1679" s="1" t="s">
        <v>20</v>
      </c>
      <c r="B1679" s="1" t="s">
        <v>109</v>
      </c>
      <c r="C1679" s="5">
        <v>1.3271999999999999</v>
      </c>
      <c r="D1679" s="5">
        <v>6.8320400000000001</v>
      </c>
      <c r="E1679" s="6">
        <f t="shared" si="108"/>
        <v>4.1477094635322489</v>
      </c>
      <c r="F1679" s="5">
        <v>457.21796999999998</v>
      </c>
      <c r="G1679" s="5">
        <v>373.35151000000002</v>
      </c>
      <c r="H1679" s="6">
        <f t="shared" si="109"/>
        <v>-0.18342774235229631</v>
      </c>
      <c r="I1679" s="5">
        <v>373.49184000000002</v>
      </c>
      <c r="J1679" s="6">
        <f t="shared" si="110"/>
        <v>-3.7572440672328788E-4</v>
      </c>
      <c r="K1679" s="5">
        <v>2552.9539100000002</v>
      </c>
      <c r="L1679" s="5">
        <v>2156.12102</v>
      </c>
      <c r="M1679" s="6">
        <f t="shared" si="111"/>
        <v>-0.15544067930313721</v>
      </c>
    </row>
    <row r="1680" spans="1:13" x14ac:dyDescent="0.2">
      <c r="A1680" s="1" t="s">
        <v>21</v>
      </c>
      <c r="B1680" s="1" t="s">
        <v>109</v>
      </c>
      <c r="C1680" s="5">
        <v>22.789770000000001</v>
      </c>
      <c r="D1680" s="5">
        <v>49.081650000000003</v>
      </c>
      <c r="E1680" s="6">
        <f t="shared" si="108"/>
        <v>1.1536702652111015</v>
      </c>
      <c r="F1680" s="5">
        <v>1122.71163</v>
      </c>
      <c r="G1680" s="5">
        <v>997.90637000000004</v>
      </c>
      <c r="H1680" s="6">
        <f t="shared" si="109"/>
        <v>-0.11116412858393565</v>
      </c>
      <c r="I1680" s="5">
        <v>1216.90752</v>
      </c>
      <c r="J1680" s="6">
        <f t="shared" si="110"/>
        <v>-0.17996531897510171</v>
      </c>
      <c r="K1680" s="5">
        <v>7097.7703300000003</v>
      </c>
      <c r="L1680" s="5">
        <v>6164.2729600000002</v>
      </c>
      <c r="M1680" s="6">
        <f t="shared" si="111"/>
        <v>-0.13151980503714045</v>
      </c>
    </row>
    <row r="1681" spans="1:13" x14ac:dyDescent="0.2">
      <c r="A1681" s="1" t="s">
        <v>22</v>
      </c>
      <c r="B1681" s="1" t="s">
        <v>109</v>
      </c>
      <c r="C1681" s="5">
        <v>5.0999499999999998</v>
      </c>
      <c r="D1681" s="5">
        <v>0</v>
      </c>
      <c r="E1681" s="6">
        <f t="shared" si="108"/>
        <v>-1</v>
      </c>
      <c r="F1681" s="5">
        <v>37.90795</v>
      </c>
      <c r="G1681" s="5">
        <v>54.67586</v>
      </c>
      <c r="H1681" s="6">
        <f t="shared" si="109"/>
        <v>0.4423322812233319</v>
      </c>
      <c r="I1681" s="5">
        <v>159.01786999999999</v>
      </c>
      <c r="J1681" s="6">
        <f t="shared" si="110"/>
        <v>-0.65616531022582558</v>
      </c>
      <c r="K1681" s="5">
        <v>1033.71423</v>
      </c>
      <c r="L1681" s="5">
        <v>681.82928000000004</v>
      </c>
      <c r="M1681" s="6">
        <f t="shared" si="111"/>
        <v>-0.34040834477048842</v>
      </c>
    </row>
    <row r="1682" spans="1:13" x14ac:dyDescent="0.2">
      <c r="A1682" s="1" t="s">
        <v>23</v>
      </c>
      <c r="B1682" s="1" t="s">
        <v>109</v>
      </c>
      <c r="C1682" s="5">
        <v>17.675830000000001</v>
      </c>
      <c r="D1682" s="5">
        <v>12.64608</v>
      </c>
      <c r="E1682" s="6">
        <f t="shared" si="108"/>
        <v>-0.28455523729295884</v>
      </c>
      <c r="F1682" s="5">
        <v>1260.2109</v>
      </c>
      <c r="G1682" s="5">
        <v>379.52577000000002</v>
      </c>
      <c r="H1682" s="6">
        <f t="shared" si="109"/>
        <v>-0.6988394799632347</v>
      </c>
      <c r="I1682" s="5">
        <v>608.85766000000001</v>
      </c>
      <c r="J1682" s="6">
        <f t="shared" si="110"/>
        <v>-0.37665928355077272</v>
      </c>
      <c r="K1682" s="5">
        <v>4393.3463400000001</v>
      </c>
      <c r="L1682" s="5">
        <v>2584.90861</v>
      </c>
      <c r="M1682" s="6">
        <f t="shared" si="111"/>
        <v>-0.41163104159004227</v>
      </c>
    </row>
    <row r="1683" spans="1:13" x14ac:dyDescent="0.2">
      <c r="A1683" s="1" t="s">
        <v>24</v>
      </c>
      <c r="B1683" s="1" t="s">
        <v>109</v>
      </c>
      <c r="C1683" s="5">
        <v>0</v>
      </c>
      <c r="D1683" s="5">
        <v>20.292000000000002</v>
      </c>
      <c r="E1683" s="6" t="str">
        <f t="shared" si="108"/>
        <v/>
      </c>
      <c r="F1683" s="5">
        <v>273.90753000000001</v>
      </c>
      <c r="G1683" s="5">
        <v>769.14648</v>
      </c>
      <c r="H1683" s="6">
        <f t="shared" si="109"/>
        <v>1.808051607781648</v>
      </c>
      <c r="I1683" s="5">
        <v>411.99117000000001</v>
      </c>
      <c r="J1683" s="6">
        <f t="shared" si="110"/>
        <v>0.86690039983138467</v>
      </c>
      <c r="K1683" s="5">
        <v>3035.1233200000001</v>
      </c>
      <c r="L1683" s="5">
        <v>3149.9612699999998</v>
      </c>
      <c r="M1683" s="6">
        <f t="shared" si="111"/>
        <v>3.7836337404570264E-2</v>
      </c>
    </row>
    <row r="1684" spans="1:13" x14ac:dyDescent="0.2">
      <c r="A1684" s="1" t="s">
        <v>25</v>
      </c>
      <c r="B1684" s="1" t="s">
        <v>109</v>
      </c>
      <c r="C1684" s="5">
        <v>19.888000000000002</v>
      </c>
      <c r="D1684" s="5">
        <v>0</v>
      </c>
      <c r="E1684" s="6">
        <f t="shared" si="108"/>
        <v>-1</v>
      </c>
      <c r="F1684" s="5">
        <v>83.795010000000005</v>
      </c>
      <c r="G1684" s="5">
        <v>61.8371</v>
      </c>
      <c r="H1684" s="6">
        <f t="shared" si="109"/>
        <v>-0.26204316939636385</v>
      </c>
      <c r="I1684" s="5">
        <v>17.42998</v>
      </c>
      <c r="J1684" s="6">
        <f t="shared" si="110"/>
        <v>2.5477436003942633</v>
      </c>
      <c r="K1684" s="5">
        <v>390.89114999999998</v>
      </c>
      <c r="L1684" s="5">
        <v>190.15893</v>
      </c>
      <c r="M1684" s="6">
        <f t="shared" si="111"/>
        <v>-0.51352459629746028</v>
      </c>
    </row>
    <row r="1685" spans="1:13" x14ac:dyDescent="0.2">
      <c r="A1685" s="1" t="s">
        <v>26</v>
      </c>
      <c r="B1685" s="1" t="s">
        <v>109</v>
      </c>
      <c r="C1685" s="5">
        <v>0.37737999999999999</v>
      </c>
      <c r="D1685" s="5">
        <v>4.3727400000000003</v>
      </c>
      <c r="E1685" s="6">
        <f t="shared" si="108"/>
        <v>10.58710053526949</v>
      </c>
      <c r="F1685" s="5">
        <v>75.768990000000002</v>
      </c>
      <c r="G1685" s="5">
        <v>178.74912</v>
      </c>
      <c r="H1685" s="6">
        <f t="shared" si="109"/>
        <v>1.3591329381584734</v>
      </c>
      <c r="I1685" s="5">
        <v>316.55219</v>
      </c>
      <c r="J1685" s="6">
        <f t="shared" si="110"/>
        <v>-0.43532496173853663</v>
      </c>
      <c r="K1685" s="5">
        <v>1184.9238</v>
      </c>
      <c r="L1685" s="5">
        <v>1172.4914900000001</v>
      </c>
      <c r="M1685" s="6">
        <f t="shared" si="111"/>
        <v>-1.0492075524181299E-2</v>
      </c>
    </row>
    <row r="1686" spans="1:13" x14ac:dyDescent="0.2">
      <c r="A1686" s="1" t="s">
        <v>27</v>
      </c>
      <c r="B1686" s="1" t="s">
        <v>109</v>
      </c>
      <c r="C1686" s="5">
        <v>0</v>
      </c>
      <c r="D1686" s="5">
        <v>0</v>
      </c>
      <c r="E1686" s="6" t="str">
        <f t="shared" si="108"/>
        <v/>
      </c>
      <c r="F1686" s="5">
        <v>0</v>
      </c>
      <c r="G1686" s="5">
        <v>6.5796099999999997</v>
      </c>
      <c r="H1686" s="6" t="str">
        <f t="shared" si="109"/>
        <v/>
      </c>
      <c r="I1686" s="5">
        <v>9.3633400000000009</v>
      </c>
      <c r="J1686" s="6">
        <f t="shared" si="110"/>
        <v>-0.29730096311786192</v>
      </c>
      <c r="K1686" s="5">
        <v>1.1234999999999999</v>
      </c>
      <c r="L1686" s="5">
        <v>79.057299999999998</v>
      </c>
      <c r="M1686" s="6">
        <f t="shared" si="111"/>
        <v>69.366978193146423</v>
      </c>
    </row>
    <row r="1687" spans="1:13" x14ac:dyDescent="0.2">
      <c r="A1687" s="1" t="s">
        <v>28</v>
      </c>
      <c r="B1687" s="1" t="s">
        <v>109</v>
      </c>
      <c r="C1687" s="5">
        <v>36.355159999999998</v>
      </c>
      <c r="D1687" s="5">
        <v>182.88249999999999</v>
      </c>
      <c r="E1687" s="6">
        <f t="shared" si="108"/>
        <v>4.0304413458777244</v>
      </c>
      <c r="F1687" s="5">
        <v>1444.9352200000001</v>
      </c>
      <c r="G1687" s="5">
        <v>1551.1622500000001</v>
      </c>
      <c r="H1687" s="6">
        <f t="shared" si="109"/>
        <v>7.3516811362657419E-2</v>
      </c>
      <c r="I1687" s="5">
        <v>2110.1959499999998</v>
      </c>
      <c r="J1687" s="6">
        <f t="shared" si="110"/>
        <v>-0.2649202790859303</v>
      </c>
      <c r="K1687" s="5">
        <v>8523.6230899999991</v>
      </c>
      <c r="L1687" s="5">
        <v>10763.49747</v>
      </c>
      <c r="M1687" s="6">
        <f t="shared" si="111"/>
        <v>0.26278430619812876</v>
      </c>
    </row>
    <row r="1688" spans="1:13" x14ac:dyDescent="0.2">
      <c r="A1688" s="1" t="s">
        <v>29</v>
      </c>
      <c r="B1688" s="1" t="s">
        <v>109</v>
      </c>
      <c r="C1688" s="5">
        <v>0</v>
      </c>
      <c r="D1688" s="5">
        <v>0</v>
      </c>
      <c r="E1688" s="6" t="str">
        <f t="shared" si="108"/>
        <v/>
      </c>
      <c r="F1688" s="5">
        <v>515.09401000000003</v>
      </c>
      <c r="G1688" s="5">
        <v>814.71015999999997</v>
      </c>
      <c r="H1688" s="6">
        <f t="shared" si="109"/>
        <v>0.58167275134882646</v>
      </c>
      <c r="I1688" s="5">
        <v>8437.2912199999992</v>
      </c>
      <c r="J1688" s="6">
        <f t="shared" si="110"/>
        <v>-0.90343936948996295</v>
      </c>
      <c r="K1688" s="5">
        <v>1630.96615</v>
      </c>
      <c r="L1688" s="5">
        <v>11539.274369999999</v>
      </c>
      <c r="M1688" s="6">
        <f t="shared" si="111"/>
        <v>6.0751157956282533</v>
      </c>
    </row>
    <row r="1689" spans="1:13" x14ac:dyDescent="0.2">
      <c r="A1689" s="1" t="s">
        <v>30</v>
      </c>
      <c r="B1689" s="1" t="s">
        <v>109</v>
      </c>
      <c r="C1689" s="5">
        <v>0</v>
      </c>
      <c r="D1689" s="5">
        <v>0</v>
      </c>
      <c r="E1689" s="6" t="str">
        <f t="shared" si="108"/>
        <v/>
      </c>
      <c r="F1689" s="5">
        <v>0</v>
      </c>
      <c r="G1689" s="5">
        <v>0</v>
      </c>
      <c r="H1689" s="6" t="str">
        <f t="shared" si="109"/>
        <v/>
      </c>
      <c r="I1689" s="5">
        <v>0</v>
      </c>
      <c r="J1689" s="6" t="str">
        <f t="shared" si="110"/>
        <v/>
      </c>
      <c r="K1689" s="5">
        <v>38.997500000000002</v>
      </c>
      <c r="L1689" s="5">
        <v>0</v>
      </c>
      <c r="M1689" s="6">
        <f t="shared" si="111"/>
        <v>-1</v>
      </c>
    </row>
    <row r="1690" spans="1:13" x14ac:dyDescent="0.2">
      <c r="A1690" s="1" t="s">
        <v>31</v>
      </c>
      <c r="B1690" s="1" t="s">
        <v>109</v>
      </c>
      <c r="C1690" s="5">
        <v>0</v>
      </c>
      <c r="D1690" s="5">
        <v>0</v>
      </c>
      <c r="E1690" s="6" t="str">
        <f t="shared" si="108"/>
        <v/>
      </c>
      <c r="F1690" s="5">
        <v>15.91545</v>
      </c>
      <c r="G1690" s="5">
        <v>13.4565</v>
      </c>
      <c r="H1690" s="6">
        <f t="shared" si="109"/>
        <v>-0.15450081524556325</v>
      </c>
      <c r="I1690" s="5">
        <v>92.297870000000003</v>
      </c>
      <c r="J1690" s="6">
        <f t="shared" si="110"/>
        <v>-0.85420573627538754</v>
      </c>
      <c r="K1690" s="5">
        <v>443.25776000000002</v>
      </c>
      <c r="L1690" s="5">
        <v>291.23106999999999</v>
      </c>
      <c r="M1690" s="6">
        <f t="shared" si="111"/>
        <v>-0.34297581163610091</v>
      </c>
    </row>
    <row r="1691" spans="1:13" x14ac:dyDescent="0.2">
      <c r="A1691" s="1" t="s">
        <v>36</v>
      </c>
      <c r="B1691" s="1" t="s">
        <v>109</v>
      </c>
      <c r="C1691" s="5">
        <v>0</v>
      </c>
      <c r="D1691" s="5">
        <v>150.108</v>
      </c>
      <c r="E1691" s="6" t="str">
        <f t="shared" si="108"/>
        <v/>
      </c>
      <c r="F1691" s="5">
        <v>310.10395999999997</v>
      </c>
      <c r="G1691" s="5">
        <v>337.12799999999999</v>
      </c>
      <c r="H1691" s="6">
        <f t="shared" si="109"/>
        <v>8.7145098050344094E-2</v>
      </c>
      <c r="I1691" s="5">
        <v>261.13600000000002</v>
      </c>
      <c r="J1691" s="6">
        <f t="shared" si="110"/>
        <v>0.29100545309723658</v>
      </c>
      <c r="K1691" s="5">
        <v>719.47752000000003</v>
      </c>
      <c r="L1691" s="5">
        <v>1327.567</v>
      </c>
      <c r="M1691" s="6">
        <f t="shared" si="111"/>
        <v>0.84518204265784425</v>
      </c>
    </row>
    <row r="1692" spans="1:13" x14ac:dyDescent="0.2">
      <c r="A1692" s="1" t="s">
        <v>32</v>
      </c>
      <c r="B1692" s="1" t="s">
        <v>109</v>
      </c>
      <c r="C1692" s="5">
        <v>650.13620000000003</v>
      </c>
      <c r="D1692" s="5">
        <v>159.9425</v>
      </c>
      <c r="E1692" s="6">
        <f t="shared" si="108"/>
        <v>-0.75398616474517188</v>
      </c>
      <c r="F1692" s="5">
        <v>31239.41561</v>
      </c>
      <c r="G1692" s="5">
        <v>9121.4460500000005</v>
      </c>
      <c r="H1692" s="6">
        <f t="shared" si="109"/>
        <v>-0.70801483088306716</v>
      </c>
      <c r="I1692" s="5">
        <v>9532.6710500000008</v>
      </c>
      <c r="J1692" s="6">
        <f t="shared" si="110"/>
        <v>-4.3138486353203165E-2</v>
      </c>
      <c r="K1692" s="5">
        <v>144757.94141</v>
      </c>
      <c r="L1692" s="5">
        <v>64246.678070000002</v>
      </c>
      <c r="M1692" s="6">
        <f t="shared" si="111"/>
        <v>-0.55617855957184958</v>
      </c>
    </row>
    <row r="1693" spans="1:13" x14ac:dyDescent="0.2">
      <c r="A1693" s="1" t="s">
        <v>33</v>
      </c>
      <c r="B1693" s="1" t="s">
        <v>109</v>
      </c>
      <c r="C1693" s="5">
        <v>0</v>
      </c>
      <c r="D1693" s="5">
        <v>0</v>
      </c>
      <c r="E1693" s="6" t="str">
        <f t="shared" si="108"/>
        <v/>
      </c>
      <c r="F1693" s="5">
        <v>0</v>
      </c>
      <c r="G1693" s="5">
        <v>24.074390000000001</v>
      </c>
      <c r="H1693" s="6" t="str">
        <f t="shared" si="109"/>
        <v/>
      </c>
      <c r="I1693" s="5">
        <v>0.53439999999999999</v>
      </c>
      <c r="J1693" s="6">
        <f t="shared" si="110"/>
        <v>44.049382485029945</v>
      </c>
      <c r="K1693" s="5">
        <v>107.90188999999999</v>
      </c>
      <c r="L1693" s="5">
        <v>97.148129999999995</v>
      </c>
      <c r="M1693" s="6">
        <f t="shared" si="111"/>
        <v>-9.9662387748722492E-2</v>
      </c>
    </row>
    <row r="1694" spans="1:13" x14ac:dyDescent="0.2">
      <c r="A1694" s="2" t="s">
        <v>34</v>
      </c>
      <c r="B1694" s="2" t="s">
        <v>109</v>
      </c>
      <c r="C1694" s="7">
        <v>3254.33304</v>
      </c>
      <c r="D1694" s="7">
        <v>11113.37585</v>
      </c>
      <c r="E1694" s="8">
        <f t="shared" si="108"/>
        <v>2.4149473066837683</v>
      </c>
      <c r="F1694" s="7">
        <v>115614.98244000001</v>
      </c>
      <c r="G1694" s="7">
        <v>106937.18815</v>
      </c>
      <c r="H1694" s="8">
        <f t="shared" si="109"/>
        <v>-7.5057696734966539E-2</v>
      </c>
      <c r="I1694" s="7">
        <v>114530.57799000001</v>
      </c>
      <c r="J1694" s="8">
        <f t="shared" si="110"/>
        <v>-6.6300109309349708E-2</v>
      </c>
      <c r="K1694" s="7">
        <v>658552.89443999995</v>
      </c>
      <c r="L1694" s="7">
        <v>620012.78295000002</v>
      </c>
      <c r="M1694" s="8">
        <f t="shared" si="111"/>
        <v>-5.8522423658577183E-2</v>
      </c>
    </row>
    <row r="1695" spans="1:13" x14ac:dyDescent="0.2">
      <c r="A1695" s="1" t="s">
        <v>17</v>
      </c>
      <c r="B1695" s="1" t="s">
        <v>110</v>
      </c>
      <c r="C1695" s="5">
        <v>0</v>
      </c>
      <c r="D1695" s="5">
        <v>0</v>
      </c>
      <c r="E1695" s="6" t="str">
        <f t="shared" si="108"/>
        <v/>
      </c>
      <c r="F1695" s="5">
        <v>0</v>
      </c>
      <c r="G1695" s="5">
        <v>0</v>
      </c>
      <c r="H1695" s="6" t="str">
        <f t="shared" si="109"/>
        <v/>
      </c>
      <c r="I1695" s="5">
        <v>0</v>
      </c>
      <c r="J1695" s="6" t="str">
        <f t="shared" si="110"/>
        <v/>
      </c>
      <c r="K1695" s="5">
        <v>0</v>
      </c>
      <c r="L1695" s="5">
        <v>0.19683</v>
      </c>
      <c r="M1695" s="6" t="str">
        <f t="shared" si="111"/>
        <v/>
      </c>
    </row>
    <row r="1696" spans="1:13" x14ac:dyDescent="0.2">
      <c r="A1696" s="1" t="s">
        <v>18</v>
      </c>
      <c r="B1696" s="1" t="s">
        <v>110</v>
      </c>
      <c r="C1696" s="5">
        <v>0</v>
      </c>
      <c r="D1696" s="5">
        <v>0</v>
      </c>
      <c r="E1696" s="6" t="str">
        <f t="shared" si="108"/>
        <v/>
      </c>
      <c r="F1696" s="5">
        <v>0</v>
      </c>
      <c r="G1696" s="5">
        <v>0</v>
      </c>
      <c r="H1696" s="6" t="str">
        <f t="shared" si="109"/>
        <v/>
      </c>
      <c r="I1696" s="5">
        <v>0</v>
      </c>
      <c r="J1696" s="6" t="str">
        <f t="shared" si="110"/>
        <v/>
      </c>
      <c r="K1696" s="5">
        <v>0</v>
      </c>
      <c r="L1696" s="5">
        <v>28.381689999999999</v>
      </c>
      <c r="M1696" s="6" t="str">
        <f t="shared" si="111"/>
        <v/>
      </c>
    </row>
    <row r="1697" spans="1:13" x14ac:dyDescent="0.2">
      <c r="A1697" s="1" t="s">
        <v>21</v>
      </c>
      <c r="B1697" s="1" t="s">
        <v>110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0</v>
      </c>
      <c r="L1697" s="5">
        <v>0</v>
      </c>
      <c r="M1697" s="6" t="str">
        <f t="shared" si="111"/>
        <v/>
      </c>
    </row>
    <row r="1698" spans="1:13" x14ac:dyDescent="0.2">
      <c r="A1698" s="1" t="s">
        <v>24</v>
      </c>
      <c r="B1698" s="1" t="s">
        <v>110</v>
      </c>
      <c r="C1698" s="5">
        <v>0</v>
      </c>
      <c r="D1698" s="5">
        <v>0</v>
      </c>
      <c r="E1698" s="6" t="str">
        <f t="shared" si="108"/>
        <v/>
      </c>
      <c r="F1698" s="5">
        <v>78.453869999999995</v>
      </c>
      <c r="G1698" s="5">
        <v>0</v>
      </c>
      <c r="H1698" s="6">
        <f t="shared" si="109"/>
        <v>-1</v>
      </c>
      <c r="I1698" s="5">
        <v>0</v>
      </c>
      <c r="J1698" s="6" t="str">
        <f t="shared" si="110"/>
        <v/>
      </c>
      <c r="K1698" s="5">
        <v>78.453869999999995</v>
      </c>
      <c r="L1698" s="5">
        <v>34.479230000000001</v>
      </c>
      <c r="M1698" s="6">
        <f t="shared" si="111"/>
        <v>-0.56051588022362697</v>
      </c>
    </row>
    <row r="1699" spans="1:13" x14ac:dyDescent="0.2">
      <c r="A1699" s="1" t="s">
        <v>25</v>
      </c>
      <c r="B1699" s="1" t="s">
        <v>110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2.6649400000000001</v>
      </c>
      <c r="H1699" s="6" t="str">
        <f t="shared" si="109"/>
        <v/>
      </c>
      <c r="I1699" s="5">
        <v>0</v>
      </c>
      <c r="J1699" s="6" t="str">
        <f t="shared" si="110"/>
        <v/>
      </c>
      <c r="K1699" s="5">
        <v>7.2271200000000002</v>
      </c>
      <c r="L1699" s="5">
        <v>2.6649400000000001</v>
      </c>
      <c r="M1699" s="6">
        <f t="shared" si="111"/>
        <v>-0.63125837124608419</v>
      </c>
    </row>
    <row r="1700" spans="1:13" x14ac:dyDescent="0.2">
      <c r="A1700" s="1" t="s">
        <v>26</v>
      </c>
      <c r="B1700" s="1" t="s">
        <v>110</v>
      </c>
      <c r="C1700" s="5">
        <v>0</v>
      </c>
      <c r="D1700" s="5">
        <v>0</v>
      </c>
      <c r="E1700" s="6" t="str">
        <f t="shared" si="108"/>
        <v/>
      </c>
      <c r="F1700" s="5">
        <v>0</v>
      </c>
      <c r="G1700" s="5">
        <v>0</v>
      </c>
      <c r="H1700" s="6" t="str">
        <f t="shared" si="109"/>
        <v/>
      </c>
      <c r="I1700" s="5">
        <v>0</v>
      </c>
      <c r="J1700" s="6" t="str">
        <f t="shared" si="110"/>
        <v/>
      </c>
      <c r="K1700" s="5">
        <v>0.92078000000000004</v>
      </c>
      <c r="L1700" s="5">
        <v>0</v>
      </c>
      <c r="M1700" s="6">
        <f t="shared" si="111"/>
        <v>-1</v>
      </c>
    </row>
    <row r="1701" spans="1:13" x14ac:dyDescent="0.2">
      <c r="A1701" s="1" t="s">
        <v>31</v>
      </c>
      <c r="B1701" s="1" t="s">
        <v>110</v>
      </c>
      <c r="C1701" s="5">
        <v>0</v>
      </c>
      <c r="D1701" s="5">
        <v>0</v>
      </c>
      <c r="E1701" s="6" t="str">
        <f t="shared" si="108"/>
        <v/>
      </c>
      <c r="F1701" s="5">
        <v>0</v>
      </c>
      <c r="G1701" s="5">
        <v>0</v>
      </c>
      <c r="H1701" s="6" t="str">
        <f t="shared" si="109"/>
        <v/>
      </c>
      <c r="I1701" s="5">
        <v>0</v>
      </c>
      <c r="J1701" s="6" t="str">
        <f t="shared" si="110"/>
        <v/>
      </c>
      <c r="K1701" s="5">
        <v>0</v>
      </c>
      <c r="L1701" s="5">
        <v>0.35765999999999998</v>
      </c>
      <c r="M1701" s="6" t="str">
        <f t="shared" si="111"/>
        <v/>
      </c>
    </row>
    <row r="1702" spans="1:13" x14ac:dyDescent="0.2">
      <c r="A1702" s="2" t="s">
        <v>34</v>
      </c>
      <c r="B1702" s="2" t="s">
        <v>110</v>
      </c>
      <c r="C1702" s="7">
        <v>0</v>
      </c>
      <c r="D1702" s="7">
        <v>0</v>
      </c>
      <c r="E1702" s="8" t="str">
        <f t="shared" si="108"/>
        <v/>
      </c>
      <c r="F1702" s="7">
        <v>78.453869999999995</v>
      </c>
      <c r="G1702" s="7">
        <v>2.6649400000000001</v>
      </c>
      <c r="H1702" s="8">
        <f t="shared" si="109"/>
        <v>-0.96603175853530232</v>
      </c>
      <c r="I1702" s="7">
        <v>0</v>
      </c>
      <c r="J1702" s="8" t="str">
        <f t="shared" si="110"/>
        <v/>
      </c>
      <c r="K1702" s="7">
        <v>86.601770000000002</v>
      </c>
      <c r="L1702" s="7">
        <v>66.080349999999996</v>
      </c>
      <c r="M1702" s="8">
        <f t="shared" si="111"/>
        <v>-0.23696305514309934</v>
      </c>
    </row>
    <row r="1703" spans="1:13" x14ac:dyDescent="0.2">
      <c r="A1703" s="1" t="s">
        <v>8</v>
      </c>
      <c r="B1703" s="1" t="s">
        <v>111</v>
      </c>
      <c r="C1703" s="5">
        <v>0</v>
      </c>
      <c r="D1703" s="5">
        <v>0</v>
      </c>
      <c r="E1703" s="6" t="str">
        <f t="shared" si="108"/>
        <v/>
      </c>
      <c r="F1703" s="5">
        <v>0</v>
      </c>
      <c r="G1703" s="5">
        <v>0.48820999999999998</v>
      </c>
      <c r="H1703" s="6" t="str">
        <f t="shared" si="109"/>
        <v/>
      </c>
      <c r="I1703" s="5">
        <v>0</v>
      </c>
      <c r="J1703" s="6" t="str">
        <f t="shared" si="110"/>
        <v/>
      </c>
      <c r="K1703" s="5">
        <v>226.18946</v>
      </c>
      <c r="L1703" s="5">
        <v>13.117940000000001</v>
      </c>
      <c r="M1703" s="6">
        <f t="shared" si="111"/>
        <v>-0.94200463629030284</v>
      </c>
    </row>
    <row r="1704" spans="1:13" x14ac:dyDescent="0.2">
      <c r="A1704" s="1" t="s">
        <v>10</v>
      </c>
      <c r="B1704" s="1" t="s">
        <v>111</v>
      </c>
      <c r="C1704" s="5">
        <v>115.86385</v>
      </c>
      <c r="D1704" s="5">
        <v>148.0633</v>
      </c>
      <c r="E1704" s="6">
        <f t="shared" si="108"/>
        <v>0.27790764763988074</v>
      </c>
      <c r="F1704" s="5">
        <v>1805.8111100000001</v>
      </c>
      <c r="G1704" s="5">
        <v>1845.47036</v>
      </c>
      <c r="H1704" s="6">
        <f t="shared" si="109"/>
        <v>2.1962014620676484E-2</v>
      </c>
      <c r="I1704" s="5">
        <v>2333.1277100000002</v>
      </c>
      <c r="J1704" s="6">
        <f t="shared" si="110"/>
        <v>-0.20901442638988676</v>
      </c>
      <c r="K1704" s="5">
        <v>7671.2327299999997</v>
      </c>
      <c r="L1704" s="5">
        <v>9931.9807600000004</v>
      </c>
      <c r="M1704" s="6">
        <f t="shared" si="111"/>
        <v>0.29470465954694092</v>
      </c>
    </row>
    <row r="1705" spans="1:13" x14ac:dyDescent="0.2">
      <c r="A1705" s="1" t="s">
        <v>11</v>
      </c>
      <c r="B1705" s="1" t="s">
        <v>111</v>
      </c>
      <c r="C1705" s="5">
        <v>0</v>
      </c>
      <c r="D1705" s="5">
        <v>0</v>
      </c>
      <c r="E1705" s="6" t="str">
        <f t="shared" si="108"/>
        <v/>
      </c>
      <c r="F1705" s="5">
        <v>13.1554</v>
      </c>
      <c r="G1705" s="5">
        <v>32.13823</v>
      </c>
      <c r="H1705" s="6">
        <f t="shared" si="109"/>
        <v>1.4429686668592363</v>
      </c>
      <c r="I1705" s="5">
        <v>69.357759999999999</v>
      </c>
      <c r="J1705" s="6">
        <f t="shared" si="110"/>
        <v>-0.53663108497160228</v>
      </c>
      <c r="K1705" s="5">
        <v>113.54524000000001</v>
      </c>
      <c r="L1705" s="5">
        <v>187.62078</v>
      </c>
      <c r="M1705" s="6">
        <f t="shared" si="111"/>
        <v>0.65238789402356256</v>
      </c>
    </row>
    <row r="1706" spans="1:13" x14ac:dyDescent="0.2">
      <c r="A1706" s="1" t="s">
        <v>12</v>
      </c>
      <c r="B1706" s="1" t="s">
        <v>111</v>
      </c>
      <c r="C1706" s="5">
        <v>0</v>
      </c>
      <c r="D1706" s="5">
        <v>200.89264</v>
      </c>
      <c r="E1706" s="6" t="str">
        <f t="shared" si="108"/>
        <v/>
      </c>
      <c r="F1706" s="5">
        <v>431.58825999999999</v>
      </c>
      <c r="G1706" s="5">
        <v>2411.8510099999999</v>
      </c>
      <c r="H1706" s="6">
        <f t="shared" si="109"/>
        <v>4.5883146821463585</v>
      </c>
      <c r="I1706" s="5">
        <v>1931.44093</v>
      </c>
      <c r="J1706" s="6">
        <f t="shared" si="110"/>
        <v>0.2487314380357466</v>
      </c>
      <c r="K1706" s="5">
        <v>6368.9049999999997</v>
      </c>
      <c r="L1706" s="5">
        <v>11136.609130000001</v>
      </c>
      <c r="M1706" s="6">
        <f t="shared" si="111"/>
        <v>0.74859086923105322</v>
      </c>
    </row>
    <row r="1707" spans="1:13" x14ac:dyDescent="0.2">
      <c r="A1707" s="1" t="s">
        <v>13</v>
      </c>
      <c r="B1707" s="1" t="s">
        <v>111</v>
      </c>
      <c r="C1707" s="5">
        <v>0</v>
      </c>
      <c r="D1707" s="5">
        <v>0</v>
      </c>
      <c r="E1707" s="6" t="str">
        <f t="shared" si="108"/>
        <v/>
      </c>
      <c r="F1707" s="5">
        <v>0</v>
      </c>
      <c r="G1707" s="5">
        <v>0</v>
      </c>
      <c r="H1707" s="6" t="str">
        <f t="shared" si="109"/>
        <v/>
      </c>
      <c r="I1707" s="5">
        <v>0</v>
      </c>
      <c r="J1707" s="6" t="str">
        <f t="shared" si="110"/>
        <v/>
      </c>
      <c r="K1707" s="5">
        <v>0</v>
      </c>
      <c r="L1707" s="5">
        <v>0.5</v>
      </c>
      <c r="M1707" s="6" t="str">
        <f t="shared" si="111"/>
        <v/>
      </c>
    </row>
    <row r="1708" spans="1:13" x14ac:dyDescent="0.2">
      <c r="A1708" s="1" t="s">
        <v>14</v>
      </c>
      <c r="B1708" s="1" t="s">
        <v>111</v>
      </c>
      <c r="C1708" s="5">
        <v>0</v>
      </c>
      <c r="D1708" s="5">
        <v>0</v>
      </c>
      <c r="E1708" s="6" t="str">
        <f t="shared" si="108"/>
        <v/>
      </c>
      <c r="F1708" s="5">
        <v>0</v>
      </c>
      <c r="G1708" s="5">
        <v>0</v>
      </c>
      <c r="H1708" s="6" t="str">
        <f t="shared" si="109"/>
        <v/>
      </c>
      <c r="I1708" s="5">
        <v>0</v>
      </c>
      <c r="J1708" s="6" t="str">
        <f t="shared" si="110"/>
        <v/>
      </c>
      <c r="K1708" s="5">
        <v>39.214190000000002</v>
      </c>
      <c r="L1708" s="5">
        <v>13.75807</v>
      </c>
      <c r="M1708" s="6">
        <f t="shared" si="111"/>
        <v>-0.64915582854063802</v>
      </c>
    </row>
    <row r="1709" spans="1:13" x14ac:dyDescent="0.2">
      <c r="A1709" s="1" t="s">
        <v>16</v>
      </c>
      <c r="B1709" s="1" t="s">
        <v>111</v>
      </c>
      <c r="C1709" s="5">
        <v>0</v>
      </c>
      <c r="D1709" s="5">
        <v>0</v>
      </c>
      <c r="E1709" s="6" t="str">
        <f t="shared" si="108"/>
        <v/>
      </c>
      <c r="F1709" s="5">
        <v>0</v>
      </c>
      <c r="G1709" s="5">
        <v>0</v>
      </c>
      <c r="H1709" s="6" t="str">
        <f t="shared" si="109"/>
        <v/>
      </c>
      <c r="I1709" s="5">
        <v>0</v>
      </c>
      <c r="J1709" s="6" t="str">
        <f t="shared" si="110"/>
        <v/>
      </c>
      <c r="K1709" s="5">
        <v>22.803660000000001</v>
      </c>
      <c r="L1709" s="5">
        <v>0</v>
      </c>
      <c r="M1709" s="6">
        <f t="shared" si="111"/>
        <v>-1</v>
      </c>
    </row>
    <row r="1710" spans="1:13" x14ac:dyDescent="0.2">
      <c r="A1710" s="1" t="s">
        <v>17</v>
      </c>
      <c r="B1710" s="1" t="s">
        <v>111</v>
      </c>
      <c r="C1710" s="5">
        <v>89.799589999999995</v>
      </c>
      <c r="D1710" s="5">
        <v>253.80774</v>
      </c>
      <c r="E1710" s="6">
        <f t="shared" si="108"/>
        <v>1.826379719551058</v>
      </c>
      <c r="F1710" s="5">
        <v>5088.0174100000004</v>
      </c>
      <c r="G1710" s="5">
        <v>5361.1254900000004</v>
      </c>
      <c r="H1710" s="6">
        <f t="shared" si="109"/>
        <v>5.3676718845975691E-2</v>
      </c>
      <c r="I1710" s="5">
        <v>5010.9398899999997</v>
      </c>
      <c r="J1710" s="6">
        <f t="shared" si="110"/>
        <v>6.9884214875305606E-2</v>
      </c>
      <c r="K1710" s="5">
        <v>23283.12471</v>
      </c>
      <c r="L1710" s="5">
        <v>32980.410349999998</v>
      </c>
      <c r="M1710" s="6">
        <f t="shared" si="111"/>
        <v>0.41649416737587019</v>
      </c>
    </row>
    <row r="1711" spans="1:13" x14ac:dyDescent="0.2">
      <c r="A1711" s="1" t="s">
        <v>18</v>
      </c>
      <c r="B1711" s="1" t="s">
        <v>111</v>
      </c>
      <c r="C1711" s="5">
        <v>266.20738999999998</v>
      </c>
      <c r="D1711" s="5">
        <v>564.15549999999996</v>
      </c>
      <c r="E1711" s="6">
        <f t="shared" si="108"/>
        <v>1.1192330535977986</v>
      </c>
      <c r="F1711" s="5">
        <v>2408.5758500000002</v>
      </c>
      <c r="G1711" s="5">
        <v>4850.0707899999998</v>
      </c>
      <c r="H1711" s="6">
        <f t="shared" si="109"/>
        <v>1.0136674499995504</v>
      </c>
      <c r="I1711" s="5">
        <v>6159.4906600000004</v>
      </c>
      <c r="J1711" s="6">
        <f t="shared" si="110"/>
        <v>-0.21258573837986805</v>
      </c>
      <c r="K1711" s="5">
        <v>17915.049889999998</v>
      </c>
      <c r="L1711" s="5">
        <v>24996.59246</v>
      </c>
      <c r="M1711" s="6">
        <f t="shared" si="111"/>
        <v>0.39528455759159487</v>
      </c>
    </row>
    <row r="1712" spans="1:13" x14ac:dyDescent="0.2">
      <c r="A1712" s="1" t="s">
        <v>19</v>
      </c>
      <c r="B1712" s="1" t="s">
        <v>111</v>
      </c>
      <c r="C1712" s="5">
        <v>0</v>
      </c>
      <c r="D1712" s="5">
        <v>0</v>
      </c>
      <c r="E1712" s="6" t="str">
        <f t="shared" si="108"/>
        <v/>
      </c>
      <c r="F1712" s="5">
        <v>0</v>
      </c>
      <c r="G1712" s="5">
        <v>0</v>
      </c>
      <c r="H1712" s="6" t="str">
        <f t="shared" si="109"/>
        <v/>
      </c>
      <c r="I1712" s="5">
        <v>409.8931</v>
      </c>
      <c r="J1712" s="6">
        <f t="shared" si="110"/>
        <v>-1</v>
      </c>
      <c r="K1712" s="5">
        <v>554.55821000000003</v>
      </c>
      <c r="L1712" s="5">
        <v>871.09942999999998</v>
      </c>
      <c r="M1712" s="6">
        <f t="shared" si="111"/>
        <v>0.57079890675498235</v>
      </c>
    </row>
    <row r="1713" spans="1:13" x14ac:dyDescent="0.2">
      <c r="A1713" s="1" t="s">
        <v>20</v>
      </c>
      <c r="B1713" s="1" t="s">
        <v>111</v>
      </c>
      <c r="C1713" s="5">
        <v>0</v>
      </c>
      <c r="D1713" s="5">
        <v>0</v>
      </c>
      <c r="E1713" s="6" t="str">
        <f t="shared" si="108"/>
        <v/>
      </c>
      <c r="F1713" s="5">
        <v>0</v>
      </c>
      <c r="G1713" s="5">
        <v>6.97194</v>
      </c>
      <c r="H1713" s="6" t="str">
        <f t="shared" si="109"/>
        <v/>
      </c>
      <c r="I1713" s="5">
        <v>2.0573199999999998</v>
      </c>
      <c r="J1713" s="6">
        <f t="shared" si="110"/>
        <v>2.3888456827328759</v>
      </c>
      <c r="K1713" s="5">
        <v>79.817030000000003</v>
      </c>
      <c r="L1713" s="5">
        <v>20.470179999999999</v>
      </c>
      <c r="M1713" s="6">
        <f t="shared" si="111"/>
        <v>-0.74353618519757003</v>
      </c>
    </row>
    <row r="1714" spans="1:13" x14ac:dyDescent="0.2">
      <c r="A1714" s="1" t="s">
        <v>21</v>
      </c>
      <c r="B1714" s="1" t="s">
        <v>111</v>
      </c>
      <c r="C1714" s="5">
        <v>237.19094999999999</v>
      </c>
      <c r="D1714" s="5">
        <v>50.488849999999999</v>
      </c>
      <c r="E1714" s="6">
        <f t="shared" si="108"/>
        <v>-0.78713837943648357</v>
      </c>
      <c r="F1714" s="5">
        <v>1089.4473800000001</v>
      </c>
      <c r="G1714" s="5">
        <v>1202.902</v>
      </c>
      <c r="H1714" s="6">
        <f t="shared" si="109"/>
        <v>0.10413960516385834</v>
      </c>
      <c r="I1714" s="5">
        <v>305.35235999999998</v>
      </c>
      <c r="J1714" s="6">
        <f t="shared" si="110"/>
        <v>2.9393898904203661</v>
      </c>
      <c r="K1714" s="5">
        <v>5057.8037100000001</v>
      </c>
      <c r="L1714" s="5">
        <v>3918.2083200000002</v>
      </c>
      <c r="M1714" s="6">
        <f t="shared" si="111"/>
        <v>-0.2253142777658329</v>
      </c>
    </row>
    <row r="1715" spans="1:13" x14ac:dyDescent="0.2">
      <c r="A1715" s="1" t="s">
        <v>23</v>
      </c>
      <c r="B1715" s="1" t="s">
        <v>111</v>
      </c>
      <c r="C1715" s="5">
        <v>0</v>
      </c>
      <c r="D1715" s="5">
        <v>0</v>
      </c>
      <c r="E1715" s="6" t="str">
        <f t="shared" si="108"/>
        <v/>
      </c>
      <c r="F1715" s="5">
        <v>391.22118</v>
      </c>
      <c r="G1715" s="5">
        <v>58.657389999999999</v>
      </c>
      <c r="H1715" s="6">
        <f t="shared" si="109"/>
        <v>-0.85006591412049826</v>
      </c>
      <c r="I1715" s="5">
        <v>28.197679999999998</v>
      </c>
      <c r="J1715" s="6">
        <f t="shared" si="110"/>
        <v>1.080220429482142</v>
      </c>
      <c r="K1715" s="5">
        <v>831.10716000000002</v>
      </c>
      <c r="L1715" s="5">
        <v>376.17644000000001</v>
      </c>
      <c r="M1715" s="6">
        <f t="shared" si="111"/>
        <v>-0.54737913700563001</v>
      </c>
    </row>
    <row r="1716" spans="1:13" x14ac:dyDescent="0.2">
      <c r="A1716" s="1" t="s">
        <v>24</v>
      </c>
      <c r="B1716" s="1" t="s">
        <v>111</v>
      </c>
      <c r="C1716" s="5">
        <v>0</v>
      </c>
      <c r="D1716" s="5">
        <v>0</v>
      </c>
      <c r="E1716" s="6" t="str">
        <f t="shared" si="108"/>
        <v/>
      </c>
      <c r="F1716" s="5">
        <v>39.242910000000002</v>
      </c>
      <c r="G1716" s="5">
        <v>63.99635</v>
      </c>
      <c r="H1716" s="6">
        <f t="shared" si="109"/>
        <v>0.63077483295708703</v>
      </c>
      <c r="I1716" s="5">
        <v>24.227419999999999</v>
      </c>
      <c r="J1716" s="6">
        <f t="shared" si="110"/>
        <v>1.6414843181816305</v>
      </c>
      <c r="K1716" s="5">
        <v>440.62711000000002</v>
      </c>
      <c r="L1716" s="5">
        <v>481.78226000000001</v>
      </c>
      <c r="M1716" s="6">
        <f t="shared" si="111"/>
        <v>9.3401311598825476E-2</v>
      </c>
    </row>
    <row r="1717" spans="1:13" x14ac:dyDescent="0.2">
      <c r="A1717" s="1" t="s">
        <v>25</v>
      </c>
      <c r="B1717" s="1" t="s">
        <v>111</v>
      </c>
      <c r="C1717" s="5">
        <v>16.531199999999998</v>
      </c>
      <c r="D1717" s="5">
        <v>70.16</v>
      </c>
      <c r="E1717" s="6">
        <f t="shared" si="108"/>
        <v>3.2440960123886953</v>
      </c>
      <c r="F1717" s="5">
        <v>1076.71191</v>
      </c>
      <c r="G1717" s="5">
        <v>664.73924999999997</v>
      </c>
      <c r="H1717" s="6">
        <f t="shared" si="109"/>
        <v>-0.38262106713391886</v>
      </c>
      <c r="I1717" s="5">
        <v>893.90890999999999</v>
      </c>
      <c r="J1717" s="6">
        <f t="shared" si="110"/>
        <v>-0.2563680230013593</v>
      </c>
      <c r="K1717" s="5">
        <v>5139.8219399999998</v>
      </c>
      <c r="L1717" s="5">
        <v>5502.6908599999997</v>
      </c>
      <c r="M1717" s="6">
        <f t="shared" si="111"/>
        <v>7.0599511857798003E-2</v>
      </c>
    </row>
    <row r="1718" spans="1:13" x14ac:dyDescent="0.2">
      <c r="A1718" s="1" t="s">
        <v>26</v>
      </c>
      <c r="B1718" s="1" t="s">
        <v>111</v>
      </c>
      <c r="C1718" s="5">
        <v>0</v>
      </c>
      <c r="D1718" s="5">
        <v>0</v>
      </c>
      <c r="E1718" s="6" t="str">
        <f t="shared" si="108"/>
        <v/>
      </c>
      <c r="F1718" s="5">
        <v>0.11715</v>
      </c>
      <c r="G1718" s="5">
        <v>98.01549</v>
      </c>
      <c r="H1718" s="6">
        <f t="shared" si="109"/>
        <v>835.66658130601786</v>
      </c>
      <c r="I1718" s="5">
        <v>159.93200999999999</v>
      </c>
      <c r="J1718" s="6">
        <f t="shared" si="110"/>
        <v>-0.38714276147720517</v>
      </c>
      <c r="K1718" s="5">
        <v>273.13979</v>
      </c>
      <c r="L1718" s="5">
        <v>530.75612999999998</v>
      </c>
      <c r="M1718" s="6">
        <f t="shared" si="111"/>
        <v>0.94316664737861866</v>
      </c>
    </row>
    <row r="1719" spans="1:13" x14ac:dyDescent="0.2">
      <c r="A1719" s="1" t="s">
        <v>28</v>
      </c>
      <c r="B1719" s="1" t="s">
        <v>111</v>
      </c>
      <c r="C1719" s="5">
        <v>0</v>
      </c>
      <c r="D1719" s="5">
        <v>0</v>
      </c>
      <c r="E1719" s="6" t="str">
        <f t="shared" si="108"/>
        <v/>
      </c>
      <c r="F1719" s="5">
        <v>0</v>
      </c>
      <c r="G1719" s="5">
        <v>0</v>
      </c>
      <c r="H1719" s="6" t="str">
        <f t="shared" si="109"/>
        <v/>
      </c>
      <c r="I1719" s="5">
        <v>0</v>
      </c>
      <c r="J1719" s="6" t="str">
        <f t="shared" si="110"/>
        <v/>
      </c>
      <c r="K1719" s="5">
        <v>4.0518799999999997</v>
      </c>
      <c r="L1719" s="5">
        <v>0</v>
      </c>
      <c r="M1719" s="6">
        <f t="shared" si="111"/>
        <v>-1</v>
      </c>
    </row>
    <row r="1720" spans="1:13" x14ac:dyDescent="0.2">
      <c r="A1720" s="1" t="s">
        <v>29</v>
      </c>
      <c r="B1720" s="1" t="s">
        <v>111</v>
      </c>
      <c r="C1720" s="5">
        <v>5.9135999999999997</v>
      </c>
      <c r="D1720" s="5">
        <v>31.376000000000001</v>
      </c>
      <c r="E1720" s="6">
        <f t="shared" si="108"/>
        <v>4.3057359307359313</v>
      </c>
      <c r="F1720" s="5">
        <v>270.33102000000002</v>
      </c>
      <c r="G1720" s="5">
        <v>893.42337999999995</v>
      </c>
      <c r="H1720" s="6">
        <f t="shared" si="109"/>
        <v>2.3049236450925976</v>
      </c>
      <c r="I1720" s="5">
        <v>479.8184</v>
      </c>
      <c r="J1720" s="6">
        <f t="shared" si="110"/>
        <v>0.8620031661978782</v>
      </c>
      <c r="K1720" s="5">
        <v>3257.85041</v>
      </c>
      <c r="L1720" s="5">
        <v>3192.8665000000001</v>
      </c>
      <c r="M1720" s="6">
        <f t="shared" si="111"/>
        <v>-1.9946867357853892E-2</v>
      </c>
    </row>
    <row r="1721" spans="1:13" x14ac:dyDescent="0.2">
      <c r="A1721" s="1" t="s">
        <v>30</v>
      </c>
      <c r="B1721" s="1" t="s">
        <v>111</v>
      </c>
      <c r="C1721" s="5">
        <v>0</v>
      </c>
      <c r="D1721" s="5">
        <v>33.107869999999998</v>
      </c>
      <c r="E1721" s="6" t="str">
        <f t="shared" si="108"/>
        <v/>
      </c>
      <c r="F1721" s="5">
        <v>52.363010000000003</v>
      </c>
      <c r="G1721" s="5">
        <v>122.79042</v>
      </c>
      <c r="H1721" s="6">
        <f t="shared" si="109"/>
        <v>1.3449839877424923</v>
      </c>
      <c r="I1721" s="5">
        <v>56.520609999999998</v>
      </c>
      <c r="J1721" s="6">
        <f t="shared" si="110"/>
        <v>1.1724892919591632</v>
      </c>
      <c r="K1721" s="5">
        <v>147.70034000000001</v>
      </c>
      <c r="L1721" s="5">
        <v>271.20258000000001</v>
      </c>
      <c r="M1721" s="6">
        <f t="shared" si="111"/>
        <v>0.83616760800956857</v>
      </c>
    </row>
    <row r="1722" spans="1:13" x14ac:dyDescent="0.2">
      <c r="A1722" s="1" t="s">
        <v>31</v>
      </c>
      <c r="B1722" s="1" t="s">
        <v>111</v>
      </c>
      <c r="C1722" s="5">
        <v>170.93666999999999</v>
      </c>
      <c r="D1722" s="5">
        <v>221.25729000000001</v>
      </c>
      <c r="E1722" s="6">
        <f t="shared" si="108"/>
        <v>0.29438165608350753</v>
      </c>
      <c r="F1722" s="5">
        <v>6184.17904</v>
      </c>
      <c r="G1722" s="5">
        <v>6318.3596699999998</v>
      </c>
      <c r="H1722" s="6">
        <f t="shared" si="109"/>
        <v>2.1697403831956397E-2</v>
      </c>
      <c r="I1722" s="5">
        <v>4441.3952799999997</v>
      </c>
      <c r="J1722" s="6">
        <f t="shared" si="110"/>
        <v>0.42260692230032726</v>
      </c>
      <c r="K1722" s="5">
        <v>28236.89745</v>
      </c>
      <c r="L1722" s="5">
        <v>29989.269690000001</v>
      </c>
      <c r="M1722" s="6">
        <f t="shared" si="111"/>
        <v>6.2059659461631167E-2</v>
      </c>
    </row>
    <row r="1723" spans="1:13" x14ac:dyDescent="0.2">
      <c r="A1723" s="1" t="s">
        <v>32</v>
      </c>
      <c r="B1723" s="1" t="s">
        <v>111</v>
      </c>
      <c r="C1723" s="5">
        <v>0</v>
      </c>
      <c r="D1723" s="5">
        <v>0</v>
      </c>
      <c r="E1723" s="6" t="str">
        <f t="shared" si="108"/>
        <v/>
      </c>
      <c r="F1723" s="5">
        <v>0</v>
      </c>
      <c r="G1723" s="5">
        <v>0</v>
      </c>
      <c r="H1723" s="6" t="str">
        <f t="shared" si="109"/>
        <v/>
      </c>
      <c r="I1723" s="5">
        <v>0</v>
      </c>
      <c r="J1723" s="6" t="str">
        <f t="shared" si="110"/>
        <v/>
      </c>
      <c r="K1723" s="5">
        <v>0</v>
      </c>
      <c r="L1723" s="5">
        <v>505.01274000000001</v>
      </c>
      <c r="M1723" s="6" t="str">
        <f t="shared" si="111"/>
        <v/>
      </c>
    </row>
    <row r="1724" spans="1:13" x14ac:dyDescent="0.2">
      <c r="A1724" s="1" t="s">
        <v>33</v>
      </c>
      <c r="B1724" s="1" t="s">
        <v>111</v>
      </c>
      <c r="C1724" s="5">
        <v>0</v>
      </c>
      <c r="D1724" s="5">
        <v>0</v>
      </c>
      <c r="E1724" s="6" t="str">
        <f t="shared" si="108"/>
        <v/>
      </c>
      <c r="F1724" s="5">
        <v>4.2314600000000002</v>
      </c>
      <c r="G1724" s="5">
        <v>0</v>
      </c>
      <c r="H1724" s="6">
        <f t="shared" si="109"/>
        <v>-1</v>
      </c>
      <c r="I1724" s="5">
        <v>0.44685999999999998</v>
      </c>
      <c r="J1724" s="6">
        <f t="shared" si="110"/>
        <v>-1</v>
      </c>
      <c r="K1724" s="5">
        <v>4.2314600000000002</v>
      </c>
      <c r="L1724" s="5">
        <v>4.2268800000000004</v>
      </c>
      <c r="M1724" s="6">
        <f t="shared" si="111"/>
        <v>-1.0823687332504051E-3</v>
      </c>
    </row>
    <row r="1725" spans="1:13" x14ac:dyDescent="0.2">
      <c r="A1725" s="2" t="s">
        <v>34</v>
      </c>
      <c r="B1725" s="2" t="s">
        <v>111</v>
      </c>
      <c r="C1725" s="7">
        <v>902.44325000000003</v>
      </c>
      <c r="D1725" s="7">
        <v>1573.3091899999999</v>
      </c>
      <c r="E1725" s="8">
        <f t="shared" si="108"/>
        <v>0.74338850670111367</v>
      </c>
      <c r="F1725" s="7">
        <v>18854.99309</v>
      </c>
      <c r="G1725" s="7">
        <v>23930.999980000001</v>
      </c>
      <c r="H1725" s="8">
        <f t="shared" si="109"/>
        <v>0.26921287458292031</v>
      </c>
      <c r="I1725" s="7">
        <v>22306.106899999999</v>
      </c>
      <c r="J1725" s="8">
        <f t="shared" si="110"/>
        <v>7.2845211729887449E-2</v>
      </c>
      <c r="K1725" s="7">
        <v>99667.671369999996</v>
      </c>
      <c r="L1725" s="7">
        <v>124924.3515</v>
      </c>
      <c r="M1725" s="8">
        <f t="shared" si="111"/>
        <v>0.25340895179780709</v>
      </c>
    </row>
    <row r="1726" spans="1:13" x14ac:dyDescent="0.2">
      <c r="A1726" s="1" t="s">
        <v>8</v>
      </c>
      <c r="B1726" s="1" t="s">
        <v>112</v>
      </c>
      <c r="C1726" s="5">
        <v>39.114820000000002</v>
      </c>
      <c r="D1726" s="5">
        <v>0</v>
      </c>
      <c r="E1726" s="6">
        <f t="shared" si="108"/>
        <v>-1</v>
      </c>
      <c r="F1726" s="5">
        <v>121.90818</v>
      </c>
      <c r="G1726" s="5">
        <v>170.20760000000001</v>
      </c>
      <c r="H1726" s="6">
        <f t="shared" si="109"/>
        <v>0.39619507074914906</v>
      </c>
      <c r="I1726" s="5">
        <v>242.52323999999999</v>
      </c>
      <c r="J1726" s="6">
        <f t="shared" si="110"/>
        <v>-0.29818024862277104</v>
      </c>
      <c r="K1726" s="5">
        <v>809.18376000000001</v>
      </c>
      <c r="L1726" s="5">
        <v>1581.3673200000001</v>
      </c>
      <c r="M1726" s="6">
        <f t="shared" si="111"/>
        <v>0.95427466314944343</v>
      </c>
    </row>
    <row r="1727" spans="1:13" x14ac:dyDescent="0.2">
      <c r="A1727" s="1" t="s">
        <v>10</v>
      </c>
      <c r="B1727" s="1" t="s">
        <v>112</v>
      </c>
      <c r="C1727" s="5">
        <v>2.51275</v>
      </c>
      <c r="D1727" s="5">
        <v>0</v>
      </c>
      <c r="E1727" s="6">
        <f t="shared" si="108"/>
        <v>-1</v>
      </c>
      <c r="F1727" s="5">
        <v>140.19342</v>
      </c>
      <c r="G1727" s="5">
        <v>482.22528999999997</v>
      </c>
      <c r="H1727" s="6">
        <f t="shared" si="109"/>
        <v>2.4397141463557985</v>
      </c>
      <c r="I1727" s="5">
        <v>366.80072999999999</v>
      </c>
      <c r="J1727" s="6">
        <f t="shared" si="110"/>
        <v>0.31467919924804955</v>
      </c>
      <c r="K1727" s="5">
        <v>1051.33599</v>
      </c>
      <c r="L1727" s="5">
        <v>1367.2679800000001</v>
      </c>
      <c r="M1727" s="6">
        <f t="shared" si="111"/>
        <v>0.30050525522292837</v>
      </c>
    </row>
    <row r="1728" spans="1:13" x14ac:dyDescent="0.2">
      <c r="A1728" s="1" t="s">
        <v>11</v>
      </c>
      <c r="B1728" s="1" t="s">
        <v>112</v>
      </c>
      <c r="C1728" s="5">
        <v>0</v>
      </c>
      <c r="D1728" s="5">
        <v>0</v>
      </c>
      <c r="E1728" s="6" t="str">
        <f t="shared" si="108"/>
        <v/>
      </c>
      <c r="F1728" s="5">
        <v>518.30600000000004</v>
      </c>
      <c r="G1728" s="5">
        <v>197.62392</v>
      </c>
      <c r="H1728" s="6">
        <f t="shared" si="109"/>
        <v>-0.61871188062650251</v>
      </c>
      <c r="I1728" s="5">
        <v>414.25434999999999</v>
      </c>
      <c r="J1728" s="6">
        <f t="shared" si="110"/>
        <v>-0.52294062814307196</v>
      </c>
      <c r="K1728" s="5">
        <v>1332.16678</v>
      </c>
      <c r="L1728" s="5">
        <v>1375.8466699999999</v>
      </c>
      <c r="M1728" s="6">
        <f t="shared" si="111"/>
        <v>3.2788604742117755E-2</v>
      </c>
    </row>
    <row r="1729" spans="1:13" x14ac:dyDescent="0.2">
      <c r="A1729" s="1" t="s">
        <v>12</v>
      </c>
      <c r="B1729" s="1" t="s">
        <v>112</v>
      </c>
      <c r="C1729" s="5">
        <v>5.1382399999999997</v>
      </c>
      <c r="D1729" s="5">
        <v>0</v>
      </c>
      <c r="E1729" s="6">
        <f t="shared" si="108"/>
        <v>-1</v>
      </c>
      <c r="F1729" s="5">
        <v>22.51079</v>
      </c>
      <c r="G1729" s="5">
        <v>64.012860000000003</v>
      </c>
      <c r="H1729" s="6">
        <f t="shared" si="109"/>
        <v>1.8436523107363181</v>
      </c>
      <c r="I1729" s="5">
        <v>151.16867999999999</v>
      </c>
      <c r="J1729" s="6">
        <f t="shared" si="110"/>
        <v>-0.57654680850557138</v>
      </c>
      <c r="K1729" s="5">
        <v>68.974980000000002</v>
      </c>
      <c r="L1729" s="5">
        <v>629.80213000000003</v>
      </c>
      <c r="M1729" s="6">
        <f t="shared" si="111"/>
        <v>8.1308780372245124</v>
      </c>
    </row>
    <row r="1730" spans="1:13" x14ac:dyDescent="0.2">
      <c r="A1730" s="1" t="s">
        <v>13</v>
      </c>
      <c r="B1730" s="1" t="s">
        <v>112</v>
      </c>
      <c r="C1730" s="5">
        <v>0</v>
      </c>
      <c r="D1730" s="5">
        <v>0</v>
      </c>
      <c r="E1730" s="6" t="str">
        <f t="shared" si="108"/>
        <v/>
      </c>
      <c r="F1730" s="5">
        <v>5.5251700000000001</v>
      </c>
      <c r="G1730" s="5">
        <v>1.21343</v>
      </c>
      <c r="H1730" s="6">
        <f t="shared" si="109"/>
        <v>-0.78038141812831097</v>
      </c>
      <c r="I1730" s="5">
        <v>3.4069799999999999</v>
      </c>
      <c r="J1730" s="6">
        <f t="shared" si="110"/>
        <v>-0.64383999906075173</v>
      </c>
      <c r="K1730" s="5">
        <v>27.870809999999999</v>
      </c>
      <c r="L1730" s="5">
        <v>8.8223599999999998</v>
      </c>
      <c r="M1730" s="6">
        <f t="shared" si="111"/>
        <v>-0.68345519918509723</v>
      </c>
    </row>
    <row r="1731" spans="1:13" x14ac:dyDescent="0.2">
      <c r="A1731" s="1" t="s">
        <v>14</v>
      </c>
      <c r="B1731" s="1" t="s">
        <v>112</v>
      </c>
      <c r="C1731" s="5">
        <v>49.808889999999998</v>
      </c>
      <c r="D1731" s="5">
        <v>0</v>
      </c>
      <c r="E1731" s="6">
        <f t="shared" si="108"/>
        <v>-1</v>
      </c>
      <c r="F1731" s="5">
        <v>100.78515</v>
      </c>
      <c r="G1731" s="5">
        <v>58.966459999999998</v>
      </c>
      <c r="H1731" s="6">
        <f t="shared" si="109"/>
        <v>-0.41492908429466047</v>
      </c>
      <c r="I1731" s="5">
        <v>64.447850000000003</v>
      </c>
      <c r="J1731" s="6">
        <f t="shared" si="110"/>
        <v>-8.5051557189262383E-2</v>
      </c>
      <c r="K1731" s="5">
        <v>534.53554999999994</v>
      </c>
      <c r="L1731" s="5">
        <v>383.93508000000003</v>
      </c>
      <c r="M1731" s="6">
        <f t="shared" si="111"/>
        <v>-0.2817407934794981</v>
      </c>
    </row>
    <row r="1732" spans="1:13" x14ac:dyDescent="0.2">
      <c r="A1732" s="1" t="s">
        <v>15</v>
      </c>
      <c r="B1732" s="1" t="s">
        <v>112</v>
      </c>
      <c r="C1732" s="5">
        <v>0</v>
      </c>
      <c r="D1732" s="5">
        <v>0</v>
      </c>
      <c r="E1732" s="6" t="str">
        <f t="shared" si="108"/>
        <v/>
      </c>
      <c r="F1732" s="5">
        <v>0</v>
      </c>
      <c r="G1732" s="5">
        <v>0</v>
      </c>
      <c r="H1732" s="6" t="str">
        <f t="shared" si="109"/>
        <v/>
      </c>
      <c r="I1732" s="5">
        <v>0</v>
      </c>
      <c r="J1732" s="6" t="str">
        <f t="shared" si="110"/>
        <v/>
      </c>
      <c r="K1732" s="5">
        <v>10.782</v>
      </c>
      <c r="L1732" s="5">
        <v>193.07005000000001</v>
      </c>
      <c r="M1732" s="6">
        <f t="shared" si="111"/>
        <v>16.906700983120015</v>
      </c>
    </row>
    <row r="1733" spans="1:13" x14ac:dyDescent="0.2">
      <c r="A1733" s="1" t="s">
        <v>17</v>
      </c>
      <c r="B1733" s="1" t="s">
        <v>112</v>
      </c>
      <c r="C1733" s="5">
        <v>0</v>
      </c>
      <c r="D1733" s="5">
        <v>0</v>
      </c>
      <c r="E1733" s="6" t="str">
        <f t="shared" si="108"/>
        <v/>
      </c>
      <c r="F1733" s="5">
        <v>7.6435899999999997</v>
      </c>
      <c r="G1733" s="5">
        <v>0</v>
      </c>
      <c r="H1733" s="6">
        <f t="shared" si="109"/>
        <v>-1</v>
      </c>
      <c r="I1733" s="5">
        <v>5.1269299999999998</v>
      </c>
      <c r="J1733" s="6">
        <f t="shared" si="110"/>
        <v>-1</v>
      </c>
      <c r="K1733" s="5">
        <v>36.991480000000003</v>
      </c>
      <c r="L1733" s="5">
        <v>15.603569999999999</v>
      </c>
      <c r="M1733" s="6">
        <f t="shared" si="111"/>
        <v>-0.57818476038266109</v>
      </c>
    </row>
    <row r="1734" spans="1:13" x14ac:dyDescent="0.2">
      <c r="A1734" s="1" t="s">
        <v>18</v>
      </c>
      <c r="B1734" s="1" t="s">
        <v>112</v>
      </c>
      <c r="C1734" s="5">
        <v>3.6881599999999999</v>
      </c>
      <c r="D1734" s="5">
        <v>0</v>
      </c>
      <c r="E1734" s="6">
        <f t="shared" si="108"/>
        <v>-1</v>
      </c>
      <c r="F1734" s="5">
        <v>42.76755</v>
      </c>
      <c r="G1734" s="5">
        <v>308.47170999999997</v>
      </c>
      <c r="H1734" s="6">
        <f t="shared" si="109"/>
        <v>6.2127514903238543</v>
      </c>
      <c r="I1734" s="5">
        <v>834.19343000000003</v>
      </c>
      <c r="J1734" s="6">
        <f t="shared" si="110"/>
        <v>-0.63021560838713397</v>
      </c>
      <c r="K1734" s="5">
        <v>721.75678000000005</v>
      </c>
      <c r="L1734" s="5">
        <v>2436.8605899999998</v>
      </c>
      <c r="M1734" s="6">
        <f t="shared" si="111"/>
        <v>2.3762905420853819</v>
      </c>
    </row>
    <row r="1735" spans="1:13" x14ac:dyDescent="0.2">
      <c r="A1735" s="1" t="s">
        <v>19</v>
      </c>
      <c r="B1735" s="1" t="s">
        <v>112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12.163690000000001</v>
      </c>
      <c r="H1735" s="6" t="str">
        <f t="shared" si="109"/>
        <v/>
      </c>
      <c r="I1735" s="5">
        <v>13.712160000000001</v>
      </c>
      <c r="J1735" s="6">
        <f t="shared" si="110"/>
        <v>-0.11292677448337829</v>
      </c>
      <c r="K1735" s="5">
        <v>49.839579999999998</v>
      </c>
      <c r="L1735" s="5">
        <v>356.69758999999999</v>
      </c>
      <c r="M1735" s="6">
        <f t="shared" si="111"/>
        <v>6.1569140430156111</v>
      </c>
    </row>
    <row r="1736" spans="1:13" x14ac:dyDescent="0.2">
      <c r="A1736" s="1" t="s">
        <v>20</v>
      </c>
      <c r="B1736" s="1" t="s">
        <v>112</v>
      </c>
      <c r="C1736" s="5">
        <v>0</v>
      </c>
      <c r="D1736" s="5">
        <v>5.0889899999999999</v>
      </c>
      <c r="E1736" s="6" t="str">
        <f t="shared" si="108"/>
        <v/>
      </c>
      <c r="F1736" s="5">
        <v>24.9099</v>
      </c>
      <c r="G1736" s="5">
        <v>118.02258</v>
      </c>
      <c r="H1736" s="6">
        <f t="shared" si="109"/>
        <v>3.737978875868631</v>
      </c>
      <c r="I1736" s="5">
        <v>35.804459999999999</v>
      </c>
      <c r="J1736" s="6">
        <f t="shared" si="110"/>
        <v>2.2963094541853168</v>
      </c>
      <c r="K1736" s="5">
        <v>263.39481999999998</v>
      </c>
      <c r="L1736" s="5">
        <v>267.53253999999998</v>
      </c>
      <c r="M1736" s="6">
        <f t="shared" si="111"/>
        <v>1.5709192762408897E-2</v>
      </c>
    </row>
    <row r="1737" spans="1:13" x14ac:dyDescent="0.2">
      <c r="A1737" s="1" t="s">
        <v>21</v>
      </c>
      <c r="B1737" s="1" t="s">
        <v>112</v>
      </c>
      <c r="C1737" s="5">
        <v>1.21729</v>
      </c>
      <c r="D1737" s="5">
        <v>10.0025</v>
      </c>
      <c r="E1737" s="6">
        <f t="shared" si="108"/>
        <v>7.2170230594188727</v>
      </c>
      <c r="F1737" s="5">
        <v>803.78963999999996</v>
      </c>
      <c r="G1737" s="5">
        <v>1492.01929</v>
      </c>
      <c r="H1737" s="6">
        <f t="shared" si="109"/>
        <v>0.85623105318948878</v>
      </c>
      <c r="I1737" s="5">
        <v>318.17475000000002</v>
      </c>
      <c r="J1737" s="6">
        <f t="shared" si="110"/>
        <v>3.6893076524771367</v>
      </c>
      <c r="K1737" s="5">
        <v>5611.3621199999998</v>
      </c>
      <c r="L1737" s="5">
        <v>2553.4890999999998</v>
      </c>
      <c r="M1737" s="6">
        <f t="shared" si="111"/>
        <v>-0.54494309128636309</v>
      </c>
    </row>
    <row r="1738" spans="1:13" x14ac:dyDescent="0.2">
      <c r="A1738" s="1" t="s">
        <v>22</v>
      </c>
      <c r="B1738" s="1" t="s">
        <v>112</v>
      </c>
      <c r="C1738" s="5">
        <v>0</v>
      </c>
      <c r="D1738" s="5">
        <v>0</v>
      </c>
      <c r="E1738" s="6" t="str">
        <f t="shared" si="108"/>
        <v/>
      </c>
      <c r="F1738" s="5">
        <v>0</v>
      </c>
      <c r="G1738" s="5">
        <v>0</v>
      </c>
      <c r="H1738" s="6" t="str">
        <f t="shared" si="109"/>
        <v/>
      </c>
      <c r="I1738" s="5">
        <v>0</v>
      </c>
      <c r="J1738" s="6" t="str">
        <f t="shared" si="110"/>
        <v/>
      </c>
      <c r="K1738" s="5">
        <v>12.50075</v>
      </c>
      <c r="L1738" s="5">
        <v>2.4700000000000002</v>
      </c>
      <c r="M1738" s="6">
        <f t="shared" si="111"/>
        <v>-0.80241185528868264</v>
      </c>
    </row>
    <row r="1739" spans="1:13" x14ac:dyDescent="0.2">
      <c r="A1739" s="1" t="s">
        <v>23</v>
      </c>
      <c r="B1739" s="1" t="s">
        <v>112</v>
      </c>
      <c r="C1739" s="5">
        <v>0</v>
      </c>
      <c r="D1739" s="5">
        <v>0</v>
      </c>
      <c r="E1739" s="6" t="str">
        <f t="shared" si="108"/>
        <v/>
      </c>
      <c r="F1739" s="5">
        <v>27.91564</v>
      </c>
      <c r="G1739" s="5">
        <v>5.6223200000000002</v>
      </c>
      <c r="H1739" s="6">
        <f t="shared" si="109"/>
        <v>-0.79859605583106819</v>
      </c>
      <c r="I1739" s="5">
        <v>9.3864999999999998</v>
      </c>
      <c r="J1739" s="6">
        <f t="shared" si="110"/>
        <v>-0.40102061471261918</v>
      </c>
      <c r="K1739" s="5">
        <v>61.610770000000002</v>
      </c>
      <c r="L1739" s="5">
        <v>126.02853</v>
      </c>
      <c r="M1739" s="6">
        <f t="shared" si="111"/>
        <v>1.0455600538672054</v>
      </c>
    </row>
    <row r="1740" spans="1:13" x14ac:dyDescent="0.2">
      <c r="A1740" s="1" t="s">
        <v>24</v>
      </c>
      <c r="B1740" s="1" t="s">
        <v>112</v>
      </c>
      <c r="C1740" s="5">
        <v>5.7960799999999999</v>
      </c>
      <c r="D1740" s="5">
        <v>0</v>
      </c>
      <c r="E1740" s="6">
        <f t="shared" si="108"/>
        <v>-1</v>
      </c>
      <c r="F1740" s="5">
        <v>157.60745</v>
      </c>
      <c r="G1740" s="5">
        <v>128.54702</v>
      </c>
      <c r="H1740" s="6">
        <f t="shared" si="109"/>
        <v>-0.18438487520735847</v>
      </c>
      <c r="I1740" s="5">
        <v>371.47822000000002</v>
      </c>
      <c r="J1740" s="6">
        <f t="shared" si="110"/>
        <v>-0.65395812438209711</v>
      </c>
      <c r="K1740" s="5">
        <v>581.91241000000002</v>
      </c>
      <c r="L1740" s="5">
        <v>1246.35439</v>
      </c>
      <c r="M1740" s="6">
        <f t="shared" si="111"/>
        <v>1.141824729257793</v>
      </c>
    </row>
    <row r="1741" spans="1:13" x14ac:dyDescent="0.2">
      <c r="A1741" s="1" t="s">
        <v>25</v>
      </c>
      <c r="B1741" s="1" t="s">
        <v>112</v>
      </c>
      <c r="C1741" s="5">
        <v>0</v>
      </c>
      <c r="D1741" s="5">
        <v>0</v>
      </c>
      <c r="E1741" s="6" t="str">
        <f t="shared" ref="E1741:E1802" si="112">IF(C1741=0,"",(D1741/C1741-1))</f>
        <v/>
      </c>
      <c r="F1741" s="5">
        <v>82.176000000000002</v>
      </c>
      <c r="G1741" s="5">
        <v>0.78715000000000002</v>
      </c>
      <c r="H1741" s="6">
        <f t="shared" ref="H1741:H1802" si="113">IF(F1741=0,"",(G1741/F1741-1))</f>
        <v>-0.99042116919781931</v>
      </c>
      <c r="I1741" s="5">
        <v>18.96444</v>
      </c>
      <c r="J1741" s="6">
        <f t="shared" ref="J1741:J1802" si="114">IF(I1741=0,"",(G1741/I1741-1))</f>
        <v>-0.95849336969612597</v>
      </c>
      <c r="K1741" s="5">
        <v>216.19810000000001</v>
      </c>
      <c r="L1741" s="5">
        <v>67.512870000000007</v>
      </c>
      <c r="M1741" s="6">
        <f t="shared" ref="M1741:M1802" si="115">IF(K1741=0,"",(L1741/K1741-1))</f>
        <v>-0.68772681166023197</v>
      </c>
    </row>
    <row r="1742" spans="1:13" x14ac:dyDescent="0.2">
      <c r="A1742" s="1" t="s">
        <v>26</v>
      </c>
      <c r="B1742" s="1" t="s">
        <v>112</v>
      </c>
      <c r="C1742" s="5">
        <v>0</v>
      </c>
      <c r="D1742" s="5">
        <v>15.8802</v>
      </c>
      <c r="E1742" s="6" t="str">
        <f t="shared" si="112"/>
        <v/>
      </c>
      <c r="F1742" s="5">
        <v>455.56017000000003</v>
      </c>
      <c r="G1742" s="5">
        <v>137.49950999999999</v>
      </c>
      <c r="H1742" s="6">
        <f t="shared" si="113"/>
        <v>-0.69817486458484734</v>
      </c>
      <c r="I1742" s="5">
        <v>235.83357000000001</v>
      </c>
      <c r="J1742" s="6">
        <f t="shared" si="114"/>
        <v>-0.41696379357697044</v>
      </c>
      <c r="K1742" s="5">
        <v>2171.0608400000001</v>
      </c>
      <c r="L1742" s="5">
        <v>1101.7338500000001</v>
      </c>
      <c r="M1742" s="6">
        <f t="shared" si="115"/>
        <v>-0.49253663015726445</v>
      </c>
    </row>
    <row r="1743" spans="1:13" x14ac:dyDescent="0.2">
      <c r="A1743" s="1" t="s">
        <v>27</v>
      </c>
      <c r="B1743" s="1" t="s">
        <v>112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0</v>
      </c>
      <c r="H1743" s="6" t="str">
        <f t="shared" si="113"/>
        <v/>
      </c>
      <c r="I1743" s="5">
        <v>6.6100000000000004E-3</v>
      </c>
      <c r="J1743" s="6">
        <f t="shared" si="114"/>
        <v>-1</v>
      </c>
      <c r="K1743" s="5">
        <v>0.35521999999999998</v>
      </c>
      <c r="L1743" s="5">
        <v>6.6100000000000004E-3</v>
      </c>
      <c r="M1743" s="6">
        <f t="shared" si="115"/>
        <v>-0.98139181352401328</v>
      </c>
    </row>
    <row r="1744" spans="1:13" x14ac:dyDescent="0.2">
      <c r="A1744" s="1" t="s">
        <v>28</v>
      </c>
      <c r="B1744" s="1" t="s">
        <v>112</v>
      </c>
      <c r="C1744" s="5">
        <v>0</v>
      </c>
      <c r="D1744" s="5">
        <v>0</v>
      </c>
      <c r="E1744" s="6" t="str">
        <f t="shared" si="112"/>
        <v/>
      </c>
      <c r="F1744" s="5">
        <v>13.61346</v>
      </c>
      <c r="G1744" s="5">
        <v>39.632260000000002</v>
      </c>
      <c r="H1744" s="6">
        <f t="shared" si="113"/>
        <v>1.9112554780342399</v>
      </c>
      <c r="I1744" s="5">
        <v>90.849490000000003</v>
      </c>
      <c r="J1744" s="6">
        <f t="shared" si="114"/>
        <v>-0.56375913612723638</v>
      </c>
      <c r="K1744" s="5">
        <v>139.28773000000001</v>
      </c>
      <c r="L1744" s="5">
        <v>576.16868999999997</v>
      </c>
      <c r="M1744" s="6">
        <f t="shared" si="115"/>
        <v>3.1365358599784772</v>
      </c>
    </row>
    <row r="1745" spans="1:13" x14ac:dyDescent="0.2">
      <c r="A1745" s="1" t="s">
        <v>29</v>
      </c>
      <c r="B1745" s="1" t="s">
        <v>112</v>
      </c>
      <c r="C1745" s="5">
        <v>0</v>
      </c>
      <c r="D1745" s="5">
        <v>0</v>
      </c>
      <c r="E1745" s="6" t="str">
        <f t="shared" si="112"/>
        <v/>
      </c>
      <c r="F1745" s="5">
        <v>0</v>
      </c>
      <c r="G1745" s="5">
        <v>3.4500999999999999</v>
      </c>
      <c r="H1745" s="6" t="str">
        <f t="shared" si="113"/>
        <v/>
      </c>
      <c r="I1745" s="5">
        <v>0</v>
      </c>
      <c r="J1745" s="6" t="str">
        <f t="shared" si="114"/>
        <v/>
      </c>
      <c r="K1745" s="5">
        <v>119.06674</v>
      </c>
      <c r="L1745" s="5">
        <v>21.275099999999998</v>
      </c>
      <c r="M1745" s="6">
        <f t="shared" si="115"/>
        <v>-0.82131785921072498</v>
      </c>
    </row>
    <row r="1746" spans="1:13" x14ac:dyDescent="0.2">
      <c r="A1746" s="1" t="s">
        <v>30</v>
      </c>
      <c r="B1746" s="1" t="s">
        <v>112</v>
      </c>
      <c r="C1746" s="5">
        <v>0</v>
      </c>
      <c r="D1746" s="5">
        <v>0</v>
      </c>
      <c r="E1746" s="6" t="str">
        <f t="shared" si="112"/>
        <v/>
      </c>
      <c r="F1746" s="5">
        <v>0</v>
      </c>
      <c r="G1746" s="5">
        <v>0</v>
      </c>
      <c r="H1746" s="6" t="str">
        <f t="shared" si="113"/>
        <v/>
      </c>
      <c r="I1746" s="5">
        <v>0</v>
      </c>
      <c r="J1746" s="6" t="str">
        <f t="shared" si="114"/>
        <v/>
      </c>
      <c r="K1746" s="5">
        <v>0.27018999999999999</v>
      </c>
      <c r="L1746" s="5">
        <v>0</v>
      </c>
      <c r="M1746" s="6">
        <f t="shared" si="115"/>
        <v>-1</v>
      </c>
    </row>
    <row r="1747" spans="1:13" x14ac:dyDescent="0.2">
      <c r="A1747" s="1" t="s">
        <v>31</v>
      </c>
      <c r="B1747" s="1" t="s">
        <v>112</v>
      </c>
      <c r="C1747" s="5">
        <v>1.3959699999999999</v>
      </c>
      <c r="D1747" s="5">
        <v>0</v>
      </c>
      <c r="E1747" s="6">
        <f t="shared" si="112"/>
        <v>-1</v>
      </c>
      <c r="F1747" s="5">
        <v>312.80167</v>
      </c>
      <c r="G1747" s="5">
        <v>153.28289000000001</v>
      </c>
      <c r="H1747" s="6">
        <f t="shared" si="113"/>
        <v>-0.50996780164249123</v>
      </c>
      <c r="I1747" s="5">
        <v>342.77629999999999</v>
      </c>
      <c r="J1747" s="6">
        <f t="shared" si="114"/>
        <v>-0.55281946272248106</v>
      </c>
      <c r="K1747" s="5">
        <v>1274.2352800000001</v>
      </c>
      <c r="L1747" s="5">
        <v>805.42460000000005</v>
      </c>
      <c r="M1747" s="6">
        <f t="shared" si="115"/>
        <v>-0.36791531937492739</v>
      </c>
    </row>
    <row r="1748" spans="1:13" x14ac:dyDescent="0.2">
      <c r="A1748" s="1" t="s">
        <v>33</v>
      </c>
      <c r="B1748" s="1" t="s">
        <v>112</v>
      </c>
      <c r="C1748" s="5">
        <v>0</v>
      </c>
      <c r="D1748" s="5">
        <v>0</v>
      </c>
      <c r="E1748" s="6" t="str">
        <f t="shared" si="112"/>
        <v/>
      </c>
      <c r="F1748" s="5">
        <v>0</v>
      </c>
      <c r="G1748" s="5">
        <v>0</v>
      </c>
      <c r="H1748" s="6" t="str">
        <f t="shared" si="113"/>
        <v/>
      </c>
      <c r="I1748" s="5">
        <v>0</v>
      </c>
      <c r="J1748" s="6" t="str">
        <f t="shared" si="114"/>
        <v/>
      </c>
      <c r="K1748" s="5">
        <v>0</v>
      </c>
      <c r="L1748" s="5">
        <v>0</v>
      </c>
      <c r="M1748" s="6" t="str">
        <f t="shared" si="115"/>
        <v/>
      </c>
    </row>
    <row r="1749" spans="1:13" x14ac:dyDescent="0.2">
      <c r="A1749" s="2" t="s">
        <v>34</v>
      </c>
      <c r="B1749" s="2" t="s">
        <v>112</v>
      </c>
      <c r="C1749" s="7">
        <v>108.6722</v>
      </c>
      <c r="D1749" s="7">
        <v>30.971689999999999</v>
      </c>
      <c r="E1749" s="8">
        <f t="shared" si="112"/>
        <v>-0.71499896017564746</v>
      </c>
      <c r="F1749" s="7">
        <v>2980.8614600000001</v>
      </c>
      <c r="G1749" s="7">
        <v>3494.2141799999999</v>
      </c>
      <c r="H1749" s="8">
        <f t="shared" si="113"/>
        <v>0.17221622906285616</v>
      </c>
      <c r="I1749" s="7">
        <v>3767.54421</v>
      </c>
      <c r="J1749" s="8">
        <f t="shared" si="114"/>
        <v>-7.2548592601651252E-2</v>
      </c>
      <c r="K1749" s="7">
        <v>15242.19484</v>
      </c>
      <c r="L1749" s="7">
        <v>15670.92864</v>
      </c>
      <c r="M1749" s="8">
        <f t="shared" si="115"/>
        <v>2.8128088146129437E-2</v>
      </c>
    </row>
    <row r="1750" spans="1:13" x14ac:dyDescent="0.2">
      <c r="A1750" s="1" t="s">
        <v>8</v>
      </c>
      <c r="B1750" s="1" t="s">
        <v>113</v>
      </c>
      <c r="C1750" s="5">
        <v>0</v>
      </c>
      <c r="D1750" s="5">
        <v>0</v>
      </c>
      <c r="E1750" s="6" t="str">
        <f t="shared" si="112"/>
        <v/>
      </c>
      <c r="F1750" s="5">
        <v>22.159970000000001</v>
      </c>
      <c r="G1750" s="5">
        <v>0.83762000000000003</v>
      </c>
      <c r="H1750" s="6">
        <f t="shared" si="113"/>
        <v>-0.96220121236626222</v>
      </c>
      <c r="I1750" s="5">
        <v>0.68445</v>
      </c>
      <c r="J1750" s="6">
        <f t="shared" si="114"/>
        <v>0.22378552122141859</v>
      </c>
      <c r="K1750" s="5">
        <v>140.52338</v>
      </c>
      <c r="L1750" s="5">
        <v>32.957479999999997</v>
      </c>
      <c r="M1750" s="6">
        <f t="shared" si="115"/>
        <v>-0.76546621636911949</v>
      </c>
    </row>
    <row r="1751" spans="1:13" x14ac:dyDescent="0.2">
      <c r="A1751" s="1" t="s">
        <v>10</v>
      </c>
      <c r="B1751" s="1" t="s">
        <v>113</v>
      </c>
      <c r="C1751" s="5">
        <v>0</v>
      </c>
      <c r="D1751" s="5">
        <v>0</v>
      </c>
      <c r="E1751" s="6" t="str">
        <f t="shared" si="112"/>
        <v/>
      </c>
      <c r="F1751" s="5">
        <v>8.0222099999999994</v>
      </c>
      <c r="G1751" s="5">
        <v>37.607950000000002</v>
      </c>
      <c r="H1751" s="6">
        <f t="shared" si="113"/>
        <v>3.6879787489980949</v>
      </c>
      <c r="I1751" s="5">
        <v>0</v>
      </c>
      <c r="J1751" s="6" t="str">
        <f t="shared" si="114"/>
        <v/>
      </c>
      <c r="K1751" s="5">
        <v>113.60048999999999</v>
      </c>
      <c r="L1751" s="5">
        <v>85.881029999999996</v>
      </c>
      <c r="M1751" s="6">
        <f t="shared" si="115"/>
        <v>-0.24400827848541851</v>
      </c>
    </row>
    <row r="1752" spans="1:13" x14ac:dyDescent="0.2">
      <c r="A1752" s="1" t="s">
        <v>11</v>
      </c>
      <c r="B1752" s="1" t="s">
        <v>113</v>
      </c>
      <c r="C1752" s="5">
        <v>0</v>
      </c>
      <c r="D1752" s="5">
        <v>0</v>
      </c>
      <c r="E1752" s="6" t="str">
        <f t="shared" si="112"/>
        <v/>
      </c>
      <c r="F1752" s="5">
        <v>28.532029999999999</v>
      </c>
      <c r="G1752" s="5">
        <v>45.214700000000001</v>
      </c>
      <c r="H1752" s="6">
        <f t="shared" si="113"/>
        <v>0.58469972168121243</v>
      </c>
      <c r="I1752" s="5">
        <v>137.04515000000001</v>
      </c>
      <c r="J1752" s="6">
        <f t="shared" si="114"/>
        <v>-0.67007442437765952</v>
      </c>
      <c r="K1752" s="5">
        <v>530.11458000000005</v>
      </c>
      <c r="L1752" s="5">
        <v>481.07177999999999</v>
      </c>
      <c r="M1752" s="6">
        <f t="shared" si="115"/>
        <v>-9.251358451601166E-2</v>
      </c>
    </row>
    <row r="1753" spans="1:13" x14ac:dyDescent="0.2">
      <c r="A1753" s="1" t="s">
        <v>12</v>
      </c>
      <c r="B1753" s="1" t="s">
        <v>113</v>
      </c>
      <c r="C1753" s="5">
        <v>0</v>
      </c>
      <c r="D1753" s="5">
        <v>0</v>
      </c>
      <c r="E1753" s="6" t="str">
        <f t="shared" si="112"/>
        <v/>
      </c>
      <c r="F1753" s="5">
        <v>0</v>
      </c>
      <c r="G1753" s="5">
        <v>0</v>
      </c>
      <c r="H1753" s="6" t="str">
        <f t="shared" si="113"/>
        <v/>
      </c>
      <c r="I1753" s="5">
        <v>0</v>
      </c>
      <c r="J1753" s="6" t="str">
        <f t="shared" si="114"/>
        <v/>
      </c>
      <c r="K1753" s="5">
        <v>0</v>
      </c>
      <c r="L1753" s="5">
        <v>0.12709000000000001</v>
      </c>
      <c r="M1753" s="6" t="str">
        <f t="shared" si="115"/>
        <v/>
      </c>
    </row>
    <row r="1754" spans="1:13" x14ac:dyDescent="0.2">
      <c r="A1754" s="1" t="s">
        <v>13</v>
      </c>
      <c r="B1754" s="1" t="s">
        <v>113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0</v>
      </c>
      <c r="J1754" s="6" t="str">
        <f t="shared" si="114"/>
        <v/>
      </c>
      <c r="K1754" s="5">
        <v>0</v>
      </c>
      <c r="L1754" s="5">
        <v>0</v>
      </c>
      <c r="M1754" s="6" t="str">
        <f t="shared" si="115"/>
        <v/>
      </c>
    </row>
    <row r="1755" spans="1:13" x14ac:dyDescent="0.2">
      <c r="A1755" s="1" t="s">
        <v>14</v>
      </c>
      <c r="B1755" s="1" t="s">
        <v>113</v>
      </c>
      <c r="C1755" s="5">
        <v>0</v>
      </c>
      <c r="D1755" s="5">
        <v>0</v>
      </c>
      <c r="E1755" s="6" t="str">
        <f t="shared" si="112"/>
        <v/>
      </c>
      <c r="F1755" s="5">
        <v>10.3832</v>
      </c>
      <c r="G1755" s="5">
        <v>41.04936</v>
      </c>
      <c r="H1755" s="6">
        <f t="shared" si="113"/>
        <v>2.9534401725864856</v>
      </c>
      <c r="I1755" s="5">
        <v>19.165209999999998</v>
      </c>
      <c r="J1755" s="6">
        <f t="shared" si="114"/>
        <v>1.1418685211380413</v>
      </c>
      <c r="K1755" s="5">
        <v>1035.9479699999999</v>
      </c>
      <c r="L1755" s="5">
        <v>261.94783000000001</v>
      </c>
      <c r="M1755" s="6">
        <f t="shared" si="115"/>
        <v>-0.74714190520591495</v>
      </c>
    </row>
    <row r="1756" spans="1:13" x14ac:dyDescent="0.2">
      <c r="A1756" s="1" t="s">
        <v>16</v>
      </c>
      <c r="B1756" s="1" t="s">
        <v>113</v>
      </c>
      <c r="C1756" s="5">
        <v>0</v>
      </c>
      <c r="D1756" s="5">
        <v>0</v>
      </c>
      <c r="E1756" s="6" t="str">
        <f t="shared" si="112"/>
        <v/>
      </c>
      <c r="F1756" s="5">
        <v>10.342689999999999</v>
      </c>
      <c r="G1756" s="5">
        <v>0</v>
      </c>
      <c r="H1756" s="6">
        <f t="shared" si="113"/>
        <v>-1</v>
      </c>
      <c r="I1756" s="5">
        <v>0</v>
      </c>
      <c r="J1756" s="6" t="str">
        <f t="shared" si="114"/>
        <v/>
      </c>
      <c r="K1756" s="5">
        <v>113812.23295999999</v>
      </c>
      <c r="L1756" s="5">
        <v>56194.896489999999</v>
      </c>
      <c r="M1756" s="6">
        <f t="shared" si="115"/>
        <v>-0.50624906454695395</v>
      </c>
    </row>
    <row r="1757" spans="1:13" x14ac:dyDescent="0.2">
      <c r="A1757" s="1" t="s">
        <v>17</v>
      </c>
      <c r="B1757" s="1" t="s">
        <v>113</v>
      </c>
      <c r="C1757" s="5">
        <v>0</v>
      </c>
      <c r="D1757" s="5">
        <v>0</v>
      </c>
      <c r="E1757" s="6" t="str">
        <f t="shared" si="112"/>
        <v/>
      </c>
      <c r="F1757" s="5">
        <v>0</v>
      </c>
      <c r="G1757" s="5">
        <v>101.38093000000001</v>
      </c>
      <c r="H1757" s="6" t="str">
        <f t="shared" si="113"/>
        <v/>
      </c>
      <c r="I1757" s="5">
        <v>0</v>
      </c>
      <c r="J1757" s="6" t="str">
        <f t="shared" si="114"/>
        <v/>
      </c>
      <c r="K1757" s="5">
        <v>0.21468000000000001</v>
      </c>
      <c r="L1757" s="5">
        <v>101.38093000000001</v>
      </c>
      <c r="M1757" s="6">
        <f t="shared" si="115"/>
        <v>471.24208123719023</v>
      </c>
    </row>
    <row r="1758" spans="1:13" x14ac:dyDescent="0.2">
      <c r="A1758" s="1" t="s">
        <v>18</v>
      </c>
      <c r="B1758" s="1" t="s">
        <v>113</v>
      </c>
      <c r="C1758" s="5">
        <v>0</v>
      </c>
      <c r="D1758" s="5">
        <v>0</v>
      </c>
      <c r="E1758" s="6" t="str">
        <f t="shared" si="112"/>
        <v/>
      </c>
      <c r="F1758" s="5">
        <v>0.04</v>
      </c>
      <c r="G1758" s="5">
        <v>11.63674</v>
      </c>
      <c r="H1758" s="6">
        <f t="shared" si="113"/>
        <v>289.91849999999999</v>
      </c>
      <c r="I1758" s="5">
        <v>43.317149999999998</v>
      </c>
      <c r="J1758" s="6">
        <f t="shared" si="114"/>
        <v>-0.73135951926661846</v>
      </c>
      <c r="K1758" s="5">
        <v>249.96548000000001</v>
      </c>
      <c r="L1758" s="5">
        <v>91.31738</v>
      </c>
      <c r="M1758" s="6">
        <f t="shared" si="115"/>
        <v>-0.63468003661945649</v>
      </c>
    </row>
    <row r="1759" spans="1:13" x14ac:dyDescent="0.2">
      <c r="A1759" s="1" t="s">
        <v>19</v>
      </c>
      <c r="B1759" s="1" t="s">
        <v>113</v>
      </c>
      <c r="C1759" s="5">
        <v>0</v>
      </c>
      <c r="D1759" s="5">
        <v>0</v>
      </c>
      <c r="E1759" s="6" t="str">
        <f t="shared" si="112"/>
        <v/>
      </c>
      <c r="F1759" s="5">
        <v>2.43323</v>
      </c>
      <c r="G1759" s="5">
        <v>6.1944299999999997</v>
      </c>
      <c r="H1759" s="6">
        <f t="shared" si="113"/>
        <v>1.5457642721814211</v>
      </c>
      <c r="I1759" s="5">
        <v>0</v>
      </c>
      <c r="J1759" s="6" t="str">
        <f t="shared" si="114"/>
        <v/>
      </c>
      <c r="K1759" s="5">
        <v>31.90991</v>
      </c>
      <c r="L1759" s="5">
        <v>189.63955000000001</v>
      </c>
      <c r="M1759" s="6">
        <f t="shared" si="115"/>
        <v>4.9429672474789186</v>
      </c>
    </row>
    <row r="1760" spans="1:13" x14ac:dyDescent="0.2">
      <c r="A1760" s="1" t="s">
        <v>20</v>
      </c>
      <c r="B1760" s="1" t="s">
        <v>113</v>
      </c>
      <c r="C1760" s="5">
        <v>8.5198400000000003</v>
      </c>
      <c r="D1760" s="5">
        <v>0</v>
      </c>
      <c r="E1760" s="6">
        <f t="shared" si="112"/>
        <v>-1</v>
      </c>
      <c r="F1760" s="5">
        <v>66.282420000000002</v>
      </c>
      <c r="G1760" s="5">
        <v>56.156930000000003</v>
      </c>
      <c r="H1760" s="6">
        <f t="shared" si="113"/>
        <v>-0.1527628291181885</v>
      </c>
      <c r="I1760" s="5">
        <v>53.08334</v>
      </c>
      <c r="J1760" s="6">
        <f t="shared" si="114"/>
        <v>5.7901217218057521E-2</v>
      </c>
      <c r="K1760" s="5">
        <v>373.97507999999999</v>
      </c>
      <c r="L1760" s="5">
        <v>290.51542999999998</v>
      </c>
      <c r="M1760" s="6">
        <f t="shared" si="115"/>
        <v>-0.22316901436320302</v>
      </c>
    </row>
    <row r="1761" spans="1:13" x14ac:dyDescent="0.2">
      <c r="A1761" s="1" t="s">
        <v>21</v>
      </c>
      <c r="B1761" s="1" t="s">
        <v>113</v>
      </c>
      <c r="C1761" s="5">
        <v>0</v>
      </c>
      <c r="D1761" s="5">
        <v>23.527629999999998</v>
      </c>
      <c r="E1761" s="6" t="str">
        <f t="shared" si="112"/>
        <v/>
      </c>
      <c r="F1761" s="5">
        <v>926.71812999999997</v>
      </c>
      <c r="G1761" s="5">
        <v>1356.07619</v>
      </c>
      <c r="H1761" s="6">
        <f t="shared" si="113"/>
        <v>0.4633103055834249</v>
      </c>
      <c r="I1761" s="5">
        <v>1074.6395600000001</v>
      </c>
      <c r="J1761" s="6">
        <f t="shared" si="114"/>
        <v>0.26188932594292358</v>
      </c>
      <c r="K1761" s="5">
        <v>5742.2528300000004</v>
      </c>
      <c r="L1761" s="5">
        <v>6386.15852</v>
      </c>
      <c r="M1761" s="6">
        <f t="shared" si="115"/>
        <v>0.11213468111957026</v>
      </c>
    </row>
    <row r="1762" spans="1:13" x14ac:dyDescent="0.2">
      <c r="A1762" s="1" t="s">
        <v>22</v>
      </c>
      <c r="B1762" s="1" t="s">
        <v>113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0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0.80481000000000003</v>
      </c>
      <c r="L1762" s="5">
        <v>4.2400900000000004</v>
      </c>
      <c r="M1762" s="6">
        <f t="shared" si="115"/>
        <v>4.2684360283793694</v>
      </c>
    </row>
    <row r="1763" spans="1:13" x14ac:dyDescent="0.2">
      <c r="A1763" s="1" t="s">
        <v>23</v>
      </c>
      <c r="B1763" s="1" t="s">
        <v>113</v>
      </c>
      <c r="C1763" s="5">
        <v>0</v>
      </c>
      <c r="D1763" s="5">
        <v>0</v>
      </c>
      <c r="E1763" s="6" t="str">
        <f t="shared" si="112"/>
        <v/>
      </c>
      <c r="F1763" s="5">
        <v>206.2783</v>
      </c>
      <c r="G1763" s="5">
        <v>246.57097999999999</v>
      </c>
      <c r="H1763" s="6">
        <f t="shared" si="113"/>
        <v>0.19533164661527658</v>
      </c>
      <c r="I1763" s="5">
        <v>528.75555999999995</v>
      </c>
      <c r="J1763" s="6">
        <f t="shared" si="114"/>
        <v>-0.53367680899658054</v>
      </c>
      <c r="K1763" s="5">
        <v>690.12316999999996</v>
      </c>
      <c r="L1763" s="5">
        <v>1227.91635</v>
      </c>
      <c r="M1763" s="6">
        <f t="shared" si="115"/>
        <v>0.77927130022311819</v>
      </c>
    </row>
    <row r="1764" spans="1:13" x14ac:dyDescent="0.2">
      <c r="A1764" s="1" t="s">
        <v>24</v>
      </c>
      <c r="B1764" s="1" t="s">
        <v>113</v>
      </c>
      <c r="C1764" s="5">
        <v>0</v>
      </c>
      <c r="D1764" s="5">
        <v>0</v>
      </c>
      <c r="E1764" s="6" t="str">
        <f t="shared" si="112"/>
        <v/>
      </c>
      <c r="F1764" s="5">
        <v>10.9795</v>
      </c>
      <c r="G1764" s="5">
        <v>265.36849999999998</v>
      </c>
      <c r="H1764" s="6">
        <f t="shared" si="113"/>
        <v>23.169452160845211</v>
      </c>
      <c r="I1764" s="5">
        <v>26.135570000000001</v>
      </c>
      <c r="J1764" s="6">
        <f t="shared" si="114"/>
        <v>9.1535378796023945</v>
      </c>
      <c r="K1764" s="5">
        <v>358.54043000000001</v>
      </c>
      <c r="L1764" s="5">
        <v>1327.59431</v>
      </c>
      <c r="M1764" s="6">
        <f t="shared" si="115"/>
        <v>2.7027743565767461</v>
      </c>
    </row>
    <row r="1765" spans="1:13" x14ac:dyDescent="0.2">
      <c r="A1765" s="1" t="s">
        <v>25</v>
      </c>
      <c r="B1765" s="1" t="s">
        <v>113</v>
      </c>
      <c r="C1765" s="5">
        <v>0</v>
      </c>
      <c r="D1765" s="5">
        <v>0</v>
      </c>
      <c r="E1765" s="6" t="str">
        <f t="shared" si="112"/>
        <v/>
      </c>
      <c r="F1765" s="5">
        <v>0</v>
      </c>
      <c r="G1765" s="5">
        <v>0</v>
      </c>
      <c r="H1765" s="6" t="str">
        <f t="shared" si="113"/>
        <v/>
      </c>
      <c r="I1765" s="5">
        <v>0</v>
      </c>
      <c r="J1765" s="6" t="str">
        <f t="shared" si="114"/>
        <v/>
      </c>
      <c r="K1765" s="5">
        <v>12.083460000000001</v>
      </c>
      <c r="L1765" s="5">
        <v>0</v>
      </c>
      <c r="M1765" s="6">
        <f t="shared" si="115"/>
        <v>-1</v>
      </c>
    </row>
    <row r="1766" spans="1:13" x14ac:dyDescent="0.2">
      <c r="A1766" s="1" t="s">
        <v>26</v>
      </c>
      <c r="B1766" s="1" t="s">
        <v>113</v>
      </c>
      <c r="C1766" s="5">
        <v>3.4881500000000001</v>
      </c>
      <c r="D1766" s="5">
        <v>4.55511</v>
      </c>
      <c r="E1766" s="6">
        <f t="shared" si="112"/>
        <v>0.30588134111205068</v>
      </c>
      <c r="F1766" s="5">
        <v>399.14490000000001</v>
      </c>
      <c r="G1766" s="5">
        <v>186.63336000000001</v>
      </c>
      <c r="H1766" s="6">
        <f t="shared" si="113"/>
        <v>-0.53241702449411221</v>
      </c>
      <c r="I1766" s="5">
        <v>74.542289999999994</v>
      </c>
      <c r="J1766" s="6">
        <f t="shared" si="114"/>
        <v>1.5037245300620632</v>
      </c>
      <c r="K1766" s="5">
        <v>2115.78971</v>
      </c>
      <c r="L1766" s="5">
        <v>608.11954000000003</v>
      </c>
      <c r="M1766" s="6">
        <f t="shared" si="115"/>
        <v>-0.7125803490177669</v>
      </c>
    </row>
    <row r="1767" spans="1:13" x14ac:dyDescent="0.2">
      <c r="A1767" s="1" t="s">
        <v>27</v>
      </c>
      <c r="B1767" s="1" t="s">
        <v>113</v>
      </c>
      <c r="C1767" s="5">
        <v>0</v>
      </c>
      <c r="D1767" s="5">
        <v>0</v>
      </c>
      <c r="E1767" s="6" t="str">
        <f t="shared" si="112"/>
        <v/>
      </c>
      <c r="F1767" s="5">
        <v>0</v>
      </c>
      <c r="G1767" s="5">
        <v>0</v>
      </c>
      <c r="H1767" s="6" t="str">
        <f t="shared" si="113"/>
        <v/>
      </c>
      <c r="I1767" s="5">
        <v>0</v>
      </c>
      <c r="J1767" s="6" t="str">
        <f t="shared" si="114"/>
        <v/>
      </c>
      <c r="K1767" s="5">
        <v>0</v>
      </c>
      <c r="L1767" s="5">
        <v>0</v>
      </c>
      <c r="M1767" s="6" t="str">
        <f t="shared" si="115"/>
        <v/>
      </c>
    </row>
    <row r="1768" spans="1:13" x14ac:dyDescent="0.2">
      <c r="A1768" s="1" t="s">
        <v>28</v>
      </c>
      <c r="B1768" s="1" t="s">
        <v>113</v>
      </c>
      <c r="C1768" s="5">
        <v>0</v>
      </c>
      <c r="D1768" s="5">
        <v>0</v>
      </c>
      <c r="E1768" s="6" t="str">
        <f t="shared" si="112"/>
        <v/>
      </c>
      <c r="F1768" s="5">
        <v>8.8941800000000004</v>
      </c>
      <c r="G1768" s="5">
        <v>5.0345700000000004</v>
      </c>
      <c r="H1768" s="6">
        <f t="shared" si="113"/>
        <v>-0.43394781756159639</v>
      </c>
      <c r="I1768" s="5">
        <v>9.6723800000000004</v>
      </c>
      <c r="J1768" s="6">
        <f t="shared" si="114"/>
        <v>-0.47949005312032822</v>
      </c>
      <c r="K1768" s="5">
        <v>76.556950000000001</v>
      </c>
      <c r="L1768" s="5">
        <v>17.762530000000002</v>
      </c>
      <c r="M1768" s="6">
        <f t="shared" si="115"/>
        <v>-0.76798278928301089</v>
      </c>
    </row>
    <row r="1769" spans="1:13" x14ac:dyDescent="0.2">
      <c r="A1769" s="1" t="s">
        <v>29</v>
      </c>
      <c r="B1769" s="1" t="s">
        <v>113</v>
      </c>
      <c r="C1769" s="5">
        <v>0</v>
      </c>
      <c r="D1769" s="5">
        <v>0</v>
      </c>
      <c r="E1769" s="6" t="str">
        <f t="shared" si="112"/>
        <v/>
      </c>
      <c r="F1769" s="5">
        <v>310.18434000000002</v>
      </c>
      <c r="G1769" s="5">
        <v>219.1216</v>
      </c>
      <c r="H1769" s="6">
        <f t="shared" si="113"/>
        <v>-0.2935762005264354</v>
      </c>
      <c r="I1769" s="5">
        <v>6.0642699999999996</v>
      </c>
      <c r="J1769" s="6">
        <f t="shared" si="114"/>
        <v>35.133219662053307</v>
      </c>
      <c r="K1769" s="5">
        <v>625.71621000000005</v>
      </c>
      <c r="L1769" s="5">
        <v>584.80535999999995</v>
      </c>
      <c r="M1769" s="6">
        <f t="shared" si="115"/>
        <v>-6.5382435912919812E-2</v>
      </c>
    </row>
    <row r="1770" spans="1:13" x14ac:dyDescent="0.2">
      <c r="A1770" s="1" t="s">
        <v>30</v>
      </c>
      <c r="B1770" s="1" t="s">
        <v>113</v>
      </c>
      <c r="C1770" s="5">
        <v>0</v>
      </c>
      <c r="D1770" s="5">
        <v>0</v>
      </c>
      <c r="E1770" s="6" t="str">
        <f t="shared" si="112"/>
        <v/>
      </c>
      <c r="F1770" s="5">
        <v>128.19763</v>
      </c>
      <c r="G1770" s="5">
        <v>55.946339999999999</v>
      </c>
      <c r="H1770" s="6">
        <f t="shared" si="113"/>
        <v>-0.56359302430161939</v>
      </c>
      <c r="I1770" s="5">
        <v>57.39067</v>
      </c>
      <c r="J1770" s="6">
        <f t="shared" si="114"/>
        <v>-2.5166634228176776E-2</v>
      </c>
      <c r="K1770" s="5">
        <v>1639.6598200000001</v>
      </c>
      <c r="L1770" s="5">
        <v>558.31699000000003</v>
      </c>
      <c r="M1770" s="6">
        <f t="shared" si="115"/>
        <v>-0.65949218051827363</v>
      </c>
    </row>
    <row r="1771" spans="1:13" x14ac:dyDescent="0.2">
      <c r="A1771" s="1" t="s">
        <v>31</v>
      </c>
      <c r="B1771" s="1" t="s">
        <v>113</v>
      </c>
      <c r="C1771" s="5">
        <v>0</v>
      </c>
      <c r="D1771" s="5">
        <v>0</v>
      </c>
      <c r="E1771" s="6" t="str">
        <f t="shared" si="112"/>
        <v/>
      </c>
      <c r="F1771" s="5">
        <v>2.8348</v>
      </c>
      <c r="G1771" s="5">
        <v>76.84384</v>
      </c>
      <c r="H1771" s="6">
        <f t="shared" si="113"/>
        <v>26.107323267955412</v>
      </c>
      <c r="I1771" s="5">
        <v>50.964460000000003</v>
      </c>
      <c r="J1771" s="6">
        <f t="shared" si="114"/>
        <v>0.50779268533405419</v>
      </c>
      <c r="K1771" s="5">
        <v>82.142700000000005</v>
      </c>
      <c r="L1771" s="5">
        <v>246.43306999999999</v>
      </c>
      <c r="M1771" s="6">
        <f t="shared" si="115"/>
        <v>2.0000605044635735</v>
      </c>
    </row>
    <row r="1772" spans="1:13" x14ac:dyDescent="0.2">
      <c r="A1772" s="1" t="s">
        <v>32</v>
      </c>
      <c r="B1772" s="1" t="s">
        <v>113</v>
      </c>
      <c r="C1772" s="5">
        <v>0</v>
      </c>
      <c r="D1772" s="5">
        <v>0</v>
      </c>
      <c r="E1772" s="6" t="str">
        <f t="shared" si="112"/>
        <v/>
      </c>
      <c r="F1772" s="5">
        <v>24.715869999999999</v>
      </c>
      <c r="G1772" s="5">
        <v>0</v>
      </c>
      <c r="H1772" s="6">
        <f t="shared" si="113"/>
        <v>-1</v>
      </c>
      <c r="I1772" s="5">
        <v>0</v>
      </c>
      <c r="J1772" s="6" t="str">
        <f t="shared" si="114"/>
        <v/>
      </c>
      <c r="K1772" s="5">
        <v>24.715869999999999</v>
      </c>
      <c r="L1772" s="5">
        <v>0</v>
      </c>
      <c r="M1772" s="6">
        <f t="shared" si="115"/>
        <v>-1</v>
      </c>
    </row>
    <row r="1773" spans="1:13" x14ac:dyDescent="0.2">
      <c r="A1773" s="2" t="s">
        <v>34</v>
      </c>
      <c r="B1773" s="2" t="s">
        <v>113</v>
      </c>
      <c r="C1773" s="7">
        <v>12.007989999999999</v>
      </c>
      <c r="D1773" s="7">
        <v>28.082740000000001</v>
      </c>
      <c r="E1773" s="8">
        <f t="shared" si="112"/>
        <v>1.3386711681138976</v>
      </c>
      <c r="F1773" s="7">
        <v>2166.1433999999999</v>
      </c>
      <c r="G1773" s="7">
        <v>2711.6740399999999</v>
      </c>
      <c r="H1773" s="8">
        <f t="shared" si="113"/>
        <v>0.25184419461795549</v>
      </c>
      <c r="I1773" s="7">
        <v>2081.4600599999999</v>
      </c>
      <c r="J1773" s="8">
        <f t="shared" si="114"/>
        <v>0.30277495692134493</v>
      </c>
      <c r="K1773" s="7">
        <v>127656.87049</v>
      </c>
      <c r="L1773" s="7">
        <v>68691.081749999998</v>
      </c>
      <c r="M1773" s="8">
        <f t="shared" si="115"/>
        <v>-0.4619084622211469</v>
      </c>
    </row>
    <row r="1774" spans="1:13" x14ac:dyDescent="0.2">
      <c r="A1774" s="1" t="s">
        <v>8</v>
      </c>
      <c r="B1774" s="1" t="s">
        <v>114</v>
      </c>
      <c r="C1774" s="5">
        <v>0</v>
      </c>
      <c r="D1774" s="5">
        <v>0</v>
      </c>
      <c r="E1774" s="6" t="str">
        <f t="shared" si="112"/>
        <v/>
      </c>
      <c r="F1774" s="5">
        <v>0.61584000000000005</v>
      </c>
      <c r="G1774" s="5">
        <v>0</v>
      </c>
      <c r="H1774" s="6">
        <f t="shared" si="113"/>
        <v>-1</v>
      </c>
      <c r="I1774" s="5">
        <v>0</v>
      </c>
      <c r="J1774" s="6" t="str">
        <f t="shared" si="114"/>
        <v/>
      </c>
      <c r="K1774" s="5">
        <v>0.61584000000000005</v>
      </c>
      <c r="L1774" s="5">
        <v>25.592379999999999</v>
      </c>
      <c r="M1774" s="6">
        <f t="shared" si="115"/>
        <v>40.556865419589499</v>
      </c>
    </row>
    <row r="1775" spans="1:13" x14ac:dyDescent="0.2">
      <c r="A1775" s="1" t="s">
        <v>10</v>
      </c>
      <c r="B1775" s="1" t="s">
        <v>114</v>
      </c>
      <c r="C1775" s="5">
        <v>0</v>
      </c>
      <c r="D1775" s="5">
        <v>0</v>
      </c>
      <c r="E1775" s="6" t="str">
        <f t="shared" si="112"/>
        <v/>
      </c>
      <c r="F1775" s="5">
        <v>0.12191</v>
      </c>
      <c r="G1775" s="5">
        <v>0</v>
      </c>
      <c r="H1775" s="6">
        <f t="shared" si="113"/>
        <v>-1</v>
      </c>
      <c r="I1775" s="5">
        <v>0.99946000000000002</v>
      </c>
      <c r="J1775" s="6">
        <f t="shared" si="114"/>
        <v>-1</v>
      </c>
      <c r="K1775" s="5">
        <v>25.87931</v>
      </c>
      <c r="L1775" s="5">
        <v>3.6085799999999999</v>
      </c>
      <c r="M1775" s="6">
        <f t="shared" si="115"/>
        <v>-0.86056119734258751</v>
      </c>
    </row>
    <row r="1776" spans="1:13" x14ac:dyDescent="0.2">
      <c r="A1776" s="1" t="s">
        <v>11</v>
      </c>
      <c r="B1776" s="1" t="s">
        <v>114</v>
      </c>
      <c r="C1776" s="5">
        <v>0</v>
      </c>
      <c r="D1776" s="5">
        <v>0</v>
      </c>
      <c r="E1776" s="6" t="str">
        <f t="shared" si="112"/>
        <v/>
      </c>
      <c r="F1776" s="5">
        <v>1.98756</v>
      </c>
      <c r="G1776" s="5">
        <v>0</v>
      </c>
      <c r="H1776" s="6">
        <f t="shared" si="113"/>
        <v>-1</v>
      </c>
      <c r="I1776" s="5">
        <v>97.905069999999995</v>
      </c>
      <c r="J1776" s="6">
        <f t="shared" si="114"/>
        <v>-1</v>
      </c>
      <c r="K1776" s="5">
        <v>628.68759999999997</v>
      </c>
      <c r="L1776" s="5">
        <v>101.84732</v>
      </c>
      <c r="M1776" s="6">
        <f t="shared" si="115"/>
        <v>-0.83800011325179624</v>
      </c>
    </row>
    <row r="1777" spans="1:13" x14ac:dyDescent="0.2">
      <c r="A1777" s="1" t="s">
        <v>12</v>
      </c>
      <c r="B1777" s="1" t="s">
        <v>114</v>
      </c>
      <c r="C1777" s="5">
        <v>0</v>
      </c>
      <c r="D1777" s="5">
        <v>0</v>
      </c>
      <c r="E1777" s="6" t="str">
        <f t="shared" si="112"/>
        <v/>
      </c>
      <c r="F1777" s="5">
        <v>0.96</v>
      </c>
      <c r="G1777" s="5">
        <v>78.176000000000002</v>
      </c>
      <c r="H1777" s="6">
        <f t="shared" si="113"/>
        <v>80.433333333333337</v>
      </c>
      <c r="I1777" s="5">
        <v>92.072000000000003</v>
      </c>
      <c r="J1777" s="6">
        <f t="shared" si="114"/>
        <v>-0.15092536275957946</v>
      </c>
      <c r="K1777" s="5">
        <v>41.700749999999999</v>
      </c>
      <c r="L1777" s="5">
        <v>601.40376000000003</v>
      </c>
      <c r="M1777" s="6">
        <f t="shared" si="115"/>
        <v>13.4218931314185</v>
      </c>
    </row>
    <row r="1778" spans="1:13" x14ac:dyDescent="0.2">
      <c r="A1778" s="1" t="s">
        <v>14</v>
      </c>
      <c r="B1778" s="1" t="s">
        <v>114</v>
      </c>
      <c r="C1778" s="5">
        <v>0</v>
      </c>
      <c r="D1778" s="5">
        <v>0</v>
      </c>
      <c r="E1778" s="6" t="str">
        <f t="shared" si="112"/>
        <v/>
      </c>
      <c r="F1778" s="5">
        <v>2.10989</v>
      </c>
      <c r="G1778" s="5">
        <v>0</v>
      </c>
      <c r="H1778" s="6">
        <f t="shared" si="113"/>
        <v>-1</v>
      </c>
      <c r="I1778" s="5">
        <v>1.50519</v>
      </c>
      <c r="J1778" s="6">
        <f t="shared" si="114"/>
        <v>-1</v>
      </c>
      <c r="K1778" s="5">
        <v>49.672530000000002</v>
      </c>
      <c r="L1778" s="5">
        <v>17.187619999999999</v>
      </c>
      <c r="M1778" s="6">
        <f t="shared" si="115"/>
        <v>-0.65398138568742126</v>
      </c>
    </row>
    <row r="1779" spans="1:13" x14ac:dyDescent="0.2">
      <c r="A1779" s="1" t="s">
        <v>17</v>
      </c>
      <c r="B1779" s="1" t="s">
        <v>114</v>
      </c>
      <c r="C1779" s="5">
        <v>0</v>
      </c>
      <c r="D1779" s="5">
        <v>0</v>
      </c>
      <c r="E1779" s="6" t="str">
        <f t="shared" si="112"/>
        <v/>
      </c>
      <c r="F1779" s="5">
        <v>9.9522099999999991</v>
      </c>
      <c r="G1779" s="5">
        <v>0</v>
      </c>
      <c r="H1779" s="6">
        <f t="shared" si="113"/>
        <v>-1</v>
      </c>
      <c r="I1779" s="5">
        <v>0.33184000000000002</v>
      </c>
      <c r="J1779" s="6">
        <f t="shared" si="114"/>
        <v>-1</v>
      </c>
      <c r="K1779" s="5">
        <v>10.87476</v>
      </c>
      <c r="L1779" s="5">
        <v>0.44569999999999999</v>
      </c>
      <c r="M1779" s="6">
        <f t="shared" si="115"/>
        <v>-0.9590151874616083</v>
      </c>
    </row>
    <row r="1780" spans="1:13" x14ac:dyDescent="0.2">
      <c r="A1780" s="1" t="s">
        <v>18</v>
      </c>
      <c r="B1780" s="1" t="s">
        <v>114</v>
      </c>
      <c r="C1780" s="5">
        <v>0</v>
      </c>
      <c r="D1780" s="5">
        <v>0</v>
      </c>
      <c r="E1780" s="6" t="str">
        <f t="shared" si="112"/>
        <v/>
      </c>
      <c r="F1780" s="5">
        <v>31.970400000000001</v>
      </c>
      <c r="G1780" s="5">
        <v>573.69600000000003</v>
      </c>
      <c r="H1780" s="6">
        <f t="shared" si="113"/>
        <v>16.944598753847309</v>
      </c>
      <c r="I1780" s="5">
        <v>652.73671000000002</v>
      </c>
      <c r="J1780" s="6">
        <f t="shared" si="114"/>
        <v>-0.12109125898557171</v>
      </c>
      <c r="K1780" s="5">
        <v>309.78014999999999</v>
      </c>
      <c r="L1780" s="5">
        <v>4606.3663100000003</v>
      </c>
      <c r="M1780" s="6">
        <f t="shared" si="115"/>
        <v>13.869791721645175</v>
      </c>
    </row>
    <row r="1781" spans="1:13" x14ac:dyDescent="0.2">
      <c r="A1781" s="1" t="s">
        <v>19</v>
      </c>
      <c r="B1781" s="1" t="s">
        <v>114</v>
      </c>
      <c r="C1781" s="5">
        <v>26.634589999999999</v>
      </c>
      <c r="D1781" s="5">
        <v>21.507999999999999</v>
      </c>
      <c r="E1781" s="6">
        <f t="shared" si="112"/>
        <v>-0.19247865275943798</v>
      </c>
      <c r="F1781" s="5">
        <v>368.97404999999998</v>
      </c>
      <c r="G1781" s="5">
        <v>450.1293</v>
      </c>
      <c r="H1781" s="6">
        <f t="shared" si="113"/>
        <v>0.21994839474483374</v>
      </c>
      <c r="I1781" s="5">
        <v>253.00907000000001</v>
      </c>
      <c r="J1781" s="6">
        <f t="shared" si="114"/>
        <v>0.77910341317012866</v>
      </c>
      <c r="K1781" s="5">
        <v>2514.1164699999999</v>
      </c>
      <c r="L1781" s="5">
        <v>2624.4755300000002</v>
      </c>
      <c r="M1781" s="6">
        <f t="shared" si="115"/>
        <v>4.3895762713013875E-2</v>
      </c>
    </row>
    <row r="1782" spans="1:13" x14ac:dyDescent="0.2">
      <c r="A1782" s="1" t="s">
        <v>20</v>
      </c>
      <c r="B1782" s="1" t="s">
        <v>114</v>
      </c>
      <c r="C1782" s="5">
        <v>0</v>
      </c>
      <c r="D1782" s="5">
        <v>0</v>
      </c>
      <c r="E1782" s="6" t="str">
        <f t="shared" si="112"/>
        <v/>
      </c>
      <c r="F1782" s="5">
        <v>76.405090000000001</v>
      </c>
      <c r="G1782" s="5">
        <v>0</v>
      </c>
      <c r="H1782" s="6">
        <f t="shared" si="113"/>
        <v>-1</v>
      </c>
      <c r="I1782" s="5">
        <v>38.352960000000003</v>
      </c>
      <c r="J1782" s="6">
        <f t="shared" si="114"/>
        <v>-1</v>
      </c>
      <c r="K1782" s="5">
        <v>311.14600000000002</v>
      </c>
      <c r="L1782" s="5">
        <v>189.91927000000001</v>
      </c>
      <c r="M1782" s="6">
        <f t="shared" si="115"/>
        <v>-0.38961365404022552</v>
      </c>
    </row>
    <row r="1783" spans="1:13" x14ac:dyDescent="0.2">
      <c r="A1783" s="1" t="s">
        <v>21</v>
      </c>
      <c r="B1783" s="1" t="s">
        <v>114</v>
      </c>
      <c r="C1783" s="5">
        <v>0</v>
      </c>
      <c r="D1783" s="5">
        <v>0</v>
      </c>
      <c r="E1783" s="6" t="str">
        <f t="shared" si="112"/>
        <v/>
      </c>
      <c r="F1783" s="5">
        <v>3.0861999999999998</v>
      </c>
      <c r="G1783" s="5">
        <v>33.788379999999997</v>
      </c>
      <c r="H1783" s="6">
        <f t="shared" si="113"/>
        <v>9.9482146328818608</v>
      </c>
      <c r="I1783" s="5">
        <v>8.9098500000000005</v>
      </c>
      <c r="J1783" s="6">
        <f t="shared" si="114"/>
        <v>2.7922501501147599</v>
      </c>
      <c r="K1783" s="5">
        <v>29.575500000000002</v>
      </c>
      <c r="L1783" s="5">
        <v>85.479830000000007</v>
      </c>
      <c r="M1783" s="6">
        <f t="shared" si="115"/>
        <v>1.8902243410931345</v>
      </c>
    </row>
    <row r="1784" spans="1:13" x14ac:dyDescent="0.2">
      <c r="A1784" s="1" t="s">
        <v>23</v>
      </c>
      <c r="B1784" s="1" t="s">
        <v>114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15.84449</v>
      </c>
      <c r="H1784" s="6" t="str">
        <f t="shared" si="113"/>
        <v/>
      </c>
      <c r="I1784" s="5">
        <v>4.5665699999999996</v>
      </c>
      <c r="J1784" s="6">
        <f t="shared" si="114"/>
        <v>2.4696697959299874</v>
      </c>
      <c r="K1784" s="5">
        <v>0.55000000000000004</v>
      </c>
      <c r="L1784" s="5">
        <v>33.464179999999999</v>
      </c>
      <c r="M1784" s="6">
        <f t="shared" si="115"/>
        <v>59.843963636363632</v>
      </c>
    </row>
    <row r="1785" spans="1:13" x14ac:dyDescent="0.2">
      <c r="A1785" s="1" t="s">
        <v>24</v>
      </c>
      <c r="B1785" s="1" t="s">
        <v>114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0</v>
      </c>
      <c r="H1785" s="6" t="str">
        <f t="shared" si="113"/>
        <v/>
      </c>
      <c r="I1785" s="5">
        <v>3.32396</v>
      </c>
      <c r="J1785" s="6">
        <f t="shared" si="114"/>
        <v>-1</v>
      </c>
      <c r="K1785" s="5">
        <v>93.956190000000007</v>
      </c>
      <c r="L1785" s="5">
        <v>121.27670999999999</v>
      </c>
      <c r="M1785" s="6">
        <f t="shared" si="115"/>
        <v>0.29077935152542889</v>
      </c>
    </row>
    <row r="1786" spans="1:13" x14ac:dyDescent="0.2">
      <c r="A1786" s="1" t="s">
        <v>25</v>
      </c>
      <c r="B1786" s="1" t="s">
        <v>114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</v>
      </c>
      <c r="H1786" s="6" t="str">
        <f t="shared" si="113"/>
        <v/>
      </c>
      <c r="I1786" s="5">
        <v>45.340890000000002</v>
      </c>
      <c r="J1786" s="6">
        <f t="shared" si="114"/>
        <v>-1</v>
      </c>
      <c r="K1786" s="5">
        <v>571.65995999999996</v>
      </c>
      <c r="L1786" s="5">
        <v>314.49763999999999</v>
      </c>
      <c r="M1786" s="6">
        <f t="shared" si="115"/>
        <v>-0.44985190146953791</v>
      </c>
    </row>
    <row r="1787" spans="1:13" x14ac:dyDescent="0.2">
      <c r="A1787" s="1" t="s">
        <v>26</v>
      </c>
      <c r="B1787" s="1" t="s">
        <v>114</v>
      </c>
      <c r="C1787" s="5">
        <v>0</v>
      </c>
      <c r="D1787" s="5">
        <v>0</v>
      </c>
      <c r="E1787" s="6" t="str">
        <f t="shared" si="112"/>
        <v/>
      </c>
      <c r="F1787" s="5">
        <v>23.375990000000002</v>
      </c>
      <c r="G1787" s="5">
        <v>125.87564</v>
      </c>
      <c r="H1787" s="6">
        <f t="shared" si="113"/>
        <v>4.3848260544259299</v>
      </c>
      <c r="I1787" s="5">
        <v>59.417000000000002</v>
      </c>
      <c r="J1787" s="6">
        <f t="shared" si="114"/>
        <v>1.1185122103101808</v>
      </c>
      <c r="K1787" s="5">
        <v>159.18736000000001</v>
      </c>
      <c r="L1787" s="5">
        <v>310.79784999999998</v>
      </c>
      <c r="M1787" s="6">
        <f t="shared" si="115"/>
        <v>0.95240281640451818</v>
      </c>
    </row>
    <row r="1788" spans="1:13" x14ac:dyDescent="0.2">
      <c r="A1788" s="1" t="s">
        <v>28</v>
      </c>
      <c r="B1788" s="1" t="s">
        <v>114</v>
      </c>
      <c r="C1788" s="5">
        <v>0</v>
      </c>
      <c r="D1788" s="5">
        <v>0</v>
      </c>
      <c r="E1788" s="6" t="str">
        <f t="shared" si="112"/>
        <v/>
      </c>
      <c r="F1788" s="5">
        <v>0</v>
      </c>
      <c r="G1788" s="5">
        <v>66.90334</v>
      </c>
      <c r="H1788" s="6" t="str">
        <f t="shared" si="113"/>
        <v/>
      </c>
      <c r="I1788" s="5">
        <v>92.642080000000007</v>
      </c>
      <c r="J1788" s="6">
        <f t="shared" si="114"/>
        <v>-0.27782990191930068</v>
      </c>
      <c r="K1788" s="5">
        <v>0</v>
      </c>
      <c r="L1788" s="5">
        <v>159.54542000000001</v>
      </c>
      <c r="M1788" s="6" t="str">
        <f t="shared" si="115"/>
        <v/>
      </c>
    </row>
    <row r="1789" spans="1:13" x14ac:dyDescent="0.2">
      <c r="A1789" s="1" t="s">
        <v>29</v>
      </c>
      <c r="B1789" s="1" t="s">
        <v>114</v>
      </c>
      <c r="C1789" s="5">
        <v>0</v>
      </c>
      <c r="D1789" s="5">
        <v>0</v>
      </c>
      <c r="E1789" s="6" t="str">
        <f t="shared" si="112"/>
        <v/>
      </c>
      <c r="F1789" s="5">
        <v>0</v>
      </c>
      <c r="G1789" s="5">
        <v>0</v>
      </c>
      <c r="H1789" s="6" t="str">
        <f t="shared" si="113"/>
        <v/>
      </c>
      <c r="I1789" s="5">
        <v>9.5234000000000005</v>
      </c>
      <c r="J1789" s="6">
        <f t="shared" si="114"/>
        <v>-1</v>
      </c>
      <c r="K1789" s="5">
        <v>84.236999999999995</v>
      </c>
      <c r="L1789" s="5">
        <v>63.884399999999999</v>
      </c>
      <c r="M1789" s="6">
        <f t="shared" si="115"/>
        <v>-0.24161116848890629</v>
      </c>
    </row>
    <row r="1790" spans="1:13" x14ac:dyDescent="0.2">
      <c r="A1790" s="1" t="s">
        <v>31</v>
      </c>
      <c r="B1790" s="1" t="s">
        <v>114</v>
      </c>
      <c r="C1790" s="5">
        <v>0</v>
      </c>
      <c r="D1790" s="5">
        <v>0</v>
      </c>
      <c r="E1790" s="6" t="str">
        <f t="shared" si="112"/>
        <v/>
      </c>
      <c r="F1790" s="5">
        <v>0</v>
      </c>
      <c r="G1790" s="5">
        <v>6.8730000000000002</v>
      </c>
      <c r="H1790" s="6" t="str">
        <f t="shared" si="113"/>
        <v/>
      </c>
      <c r="I1790" s="5">
        <v>9.76112</v>
      </c>
      <c r="J1790" s="6">
        <f t="shared" si="114"/>
        <v>-0.29587998098578849</v>
      </c>
      <c r="K1790" s="5">
        <v>17.358000000000001</v>
      </c>
      <c r="L1790" s="5">
        <v>181.36552</v>
      </c>
      <c r="M1790" s="6">
        <f t="shared" si="115"/>
        <v>9.4485263279179623</v>
      </c>
    </row>
    <row r="1791" spans="1:13" x14ac:dyDescent="0.2">
      <c r="A1791" s="2" t="s">
        <v>34</v>
      </c>
      <c r="B1791" s="2" t="s">
        <v>114</v>
      </c>
      <c r="C1791" s="7">
        <v>26.634589999999999</v>
      </c>
      <c r="D1791" s="7">
        <v>21.507999999999999</v>
      </c>
      <c r="E1791" s="8">
        <f t="shared" si="112"/>
        <v>-0.19247865275943798</v>
      </c>
      <c r="F1791" s="7">
        <v>845.14353000000006</v>
      </c>
      <c r="G1791" s="7">
        <v>1420.47074</v>
      </c>
      <c r="H1791" s="8">
        <f t="shared" si="113"/>
        <v>0.68074497357862973</v>
      </c>
      <c r="I1791" s="7">
        <v>1937.4992500000001</v>
      </c>
      <c r="J1791" s="8">
        <f t="shared" si="114"/>
        <v>-0.26685352781426885</v>
      </c>
      <c r="K1791" s="7">
        <v>5738.1521700000003</v>
      </c>
      <c r="L1791" s="7">
        <v>10903.40972</v>
      </c>
      <c r="M1791" s="8">
        <f t="shared" si="115"/>
        <v>0.90016043439991233</v>
      </c>
    </row>
    <row r="1792" spans="1:13" x14ac:dyDescent="0.2">
      <c r="A1792" s="1" t="s">
        <v>8</v>
      </c>
      <c r="B1792" s="1" t="s">
        <v>115</v>
      </c>
      <c r="C1792" s="5">
        <v>0</v>
      </c>
      <c r="D1792" s="5">
        <v>85.518349999999998</v>
      </c>
      <c r="E1792" s="6" t="str">
        <f t="shared" si="112"/>
        <v/>
      </c>
      <c r="F1792" s="5">
        <v>4984.6452600000002</v>
      </c>
      <c r="G1792" s="5">
        <v>6585.9696100000001</v>
      </c>
      <c r="H1792" s="6">
        <f t="shared" si="113"/>
        <v>0.32125141639467425</v>
      </c>
      <c r="I1792" s="5">
        <v>5335.1166999999996</v>
      </c>
      <c r="J1792" s="6">
        <f t="shared" si="114"/>
        <v>0.23445652275984896</v>
      </c>
      <c r="K1792" s="5">
        <v>39311.888400000003</v>
      </c>
      <c r="L1792" s="5">
        <v>50637.717340000003</v>
      </c>
      <c r="M1792" s="6">
        <f t="shared" si="115"/>
        <v>0.28810187963394807</v>
      </c>
    </row>
    <row r="1793" spans="1:13" x14ac:dyDescent="0.2">
      <c r="A1793" s="1" t="s">
        <v>10</v>
      </c>
      <c r="B1793" s="1" t="s">
        <v>115</v>
      </c>
      <c r="C1793" s="5">
        <v>46.117660000000001</v>
      </c>
      <c r="D1793" s="5">
        <v>623.94645000000003</v>
      </c>
      <c r="E1793" s="6">
        <f t="shared" si="112"/>
        <v>12.529447287655099</v>
      </c>
      <c r="F1793" s="5">
        <v>3278.0902799999999</v>
      </c>
      <c r="G1793" s="5">
        <v>3487.3126999999999</v>
      </c>
      <c r="H1793" s="6">
        <f t="shared" si="113"/>
        <v>6.3824483808908372E-2</v>
      </c>
      <c r="I1793" s="5">
        <v>2513.8068499999999</v>
      </c>
      <c r="J1793" s="6">
        <f t="shared" si="114"/>
        <v>0.38726358391457172</v>
      </c>
      <c r="K1793" s="5">
        <v>15111.50109</v>
      </c>
      <c r="L1793" s="5">
        <v>15784.963369999999</v>
      </c>
      <c r="M1793" s="6">
        <f t="shared" si="115"/>
        <v>4.4566206625605398E-2</v>
      </c>
    </row>
    <row r="1794" spans="1:13" x14ac:dyDescent="0.2">
      <c r="A1794" s="1" t="s">
        <v>11</v>
      </c>
      <c r="B1794" s="1" t="s">
        <v>115</v>
      </c>
      <c r="C1794" s="5">
        <v>0</v>
      </c>
      <c r="D1794" s="5">
        <v>0</v>
      </c>
      <c r="E1794" s="6" t="str">
        <f t="shared" si="112"/>
        <v/>
      </c>
      <c r="F1794" s="5">
        <v>280.04354000000001</v>
      </c>
      <c r="G1794" s="5">
        <v>255.72243</v>
      </c>
      <c r="H1794" s="6">
        <f t="shared" si="113"/>
        <v>-8.684760234069322E-2</v>
      </c>
      <c r="I1794" s="5">
        <v>292.08244999999999</v>
      </c>
      <c r="J1794" s="6">
        <f t="shared" si="114"/>
        <v>-0.12448546634691671</v>
      </c>
      <c r="K1794" s="5">
        <v>1610.4736399999999</v>
      </c>
      <c r="L1794" s="5">
        <v>1890.16032</v>
      </c>
      <c r="M1794" s="6">
        <f t="shared" si="115"/>
        <v>0.17366734422303254</v>
      </c>
    </row>
    <row r="1795" spans="1:13" x14ac:dyDescent="0.2">
      <c r="A1795" s="1" t="s">
        <v>12</v>
      </c>
      <c r="B1795" s="1" t="s">
        <v>115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0.41077000000000002</v>
      </c>
      <c r="H1795" s="6" t="str">
        <f t="shared" si="113"/>
        <v/>
      </c>
      <c r="I1795" s="5">
        <v>7.8899999999999994E-3</v>
      </c>
      <c r="J1795" s="6">
        <f t="shared" si="114"/>
        <v>51.06210392902409</v>
      </c>
      <c r="K1795" s="5">
        <v>7.0000000000000007E-2</v>
      </c>
      <c r="L1795" s="5">
        <v>2.5751900000000001</v>
      </c>
      <c r="M1795" s="6">
        <f t="shared" si="115"/>
        <v>35.788428571428568</v>
      </c>
    </row>
    <row r="1796" spans="1:13" x14ac:dyDescent="0.2">
      <c r="A1796" s="1" t="s">
        <v>13</v>
      </c>
      <c r="B1796" s="1" t="s">
        <v>115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0</v>
      </c>
      <c r="H1796" s="6" t="str">
        <f t="shared" si="113"/>
        <v/>
      </c>
      <c r="I1796" s="5">
        <v>0</v>
      </c>
      <c r="J1796" s="6" t="str">
        <f t="shared" si="114"/>
        <v/>
      </c>
      <c r="K1796" s="5">
        <v>1.695E-2</v>
      </c>
      <c r="L1796" s="5">
        <v>0.25036999999999998</v>
      </c>
      <c r="M1796" s="6">
        <f t="shared" si="115"/>
        <v>13.771091445427727</v>
      </c>
    </row>
    <row r="1797" spans="1:13" x14ac:dyDescent="0.2">
      <c r="A1797" s="1" t="s">
        <v>14</v>
      </c>
      <c r="B1797" s="1" t="s">
        <v>115</v>
      </c>
      <c r="C1797" s="5">
        <v>0</v>
      </c>
      <c r="D1797" s="5">
        <v>0</v>
      </c>
      <c r="E1797" s="6" t="str">
        <f t="shared" si="112"/>
        <v/>
      </c>
      <c r="F1797" s="5">
        <v>3.2561</v>
      </c>
      <c r="G1797" s="5">
        <v>6.3050899999999999</v>
      </c>
      <c r="H1797" s="6">
        <f t="shared" si="113"/>
        <v>0.93639323116611894</v>
      </c>
      <c r="I1797" s="5">
        <v>15.877280000000001</v>
      </c>
      <c r="J1797" s="6">
        <f t="shared" si="114"/>
        <v>-0.60288601070208503</v>
      </c>
      <c r="K1797" s="5">
        <v>168.46187</v>
      </c>
      <c r="L1797" s="5">
        <v>149.89905999999999</v>
      </c>
      <c r="M1797" s="6">
        <f t="shared" si="115"/>
        <v>-0.11018997948912723</v>
      </c>
    </row>
    <row r="1798" spans="1:13" x14ac:dyDescent="0.2">
      <c r="A1798" s="1" t="s">
        <v>15</v>
      </c>
      <c r="B1798" s="1" t="s">
        <v>115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383.26605000000001</v>
      </c>
      <c r="L1798" s="5">
        <v>154.94999999999999</v>
      </c>
      <c r="M1798" s="6">
        <f t="shared" si="115"/>
        <v>-0.59571164730087633</v>
      </c>
    </row>
    <row r="1799" spans="1:13" x14ac:dyDescent="0.2">
      <c r="A1799" s="1" t="s">
        <v>16</v>
      </c>
      <c r="B1799" s="1" t="s">
        <v>115</v>
      </c>
      <c r="C1799" s="5">
        <v>0</v>
      </c>
      <c r="D1799" s="5">
        <v>0</v>
      </c>
      <c r="E1799" s="6" t="str">
        <f t="shared" si="112"/>
        <v/>
      </c>
      <c r="F1799" s="5">
        <v>75.794659999999993</v>
      </c>
      <c r="G1799" s="5">
        <v>0</v>
      </c>
      <c r="H1799" s="6">
        <f t="shared" si="113"/>
        <v>-1</v>
      </c>
      <c r="I1799" s="5">
        <v>0</v>
      </c>
      <c r="J1799" s="6" t="str">
        <f t="shared" si="114"/>
        <v/>
      </c>
      <c r="K1799" s="5">
        <v>75.794659999999993</v>
      </c>
      <c r="L1799" s="5">
        <v>1.375</v>
      </c>
      <c r="M1799" s="6">
        <f t="shared" si="115"/>
        <v>-0.98185888029578861</v>
      </c>
    </row>
    <row r="1800" spans="1:13" x14ac:dyDescent="0.2">
      <c r="A1800" s="1" t="s">
        <v>17</v>
      </c>
      <c r="B1800" s="1" t="s">
        <v>115</v>
      </c>
      <c r="C1800" s="5">
        <v>0</v>
      </c>
      <c r="D1800" s="5">
        <v>0</v>
      </c>
      <c r="E1800" s="6" t="str">
        <f t="shared" si="112"/>
        <v/>
      </c>
      <c r="F1800" s="5">
        <v>0.53420000000000001</v>
      </c>
      <c r="G1800" s="5">
        <v>0</v>
      </c>
      <c r="H1800" s="6">
        <f t="shared" si="113"/>
        <v>-1</v>
      </c>
      <c r="I1800" s="5">
        <v>0</v>
      </c>
      <c r="J1800" s="6" t="str">
        <f t="shared" si="114"/>
        <v/>
      </c>
      <c r="K1800" s="5">
        <v>0.53420000000000001</v>
      </c>
      <c r="L1800" s="5">
        <v>1.9677199999999999</v>
      </c>
      <c r="M1800" s="6">
        <f t="shared" si="115"/>
        <v>2.6834893298390115</v>
      </c>
    </row>
    <row r="1801" spans="1:13" x14ac:dyDescent="0.2">
      <c r="A1801" s="1" t="s">
        <v>18</v>
      </c>
      <c r="B1801" s="1" t="s">
        <v>115</v>
      </c>
      <c r="C1801" s="5">
        <v>46.60971</v>
      </c>
      <c r="D1801" s="5">
        <v>0</v>
      </c>
      <c r="E1801" s="6">
        <f t="shared" si="112"/>
        <v>-1</v>
      </c>
      <c r="F1801" s="5">
        <v>78.016300000000001</v>
      </c>
      <c r="G1801" s="5">
        <v>376.50033000000002</v>
      </c>
      <c r="H1801" s="6">
        <f t="shared" si="113"/>
        <v>3.8259188144016063</v>
      </c>
      <c r="I1801" s="5">
        <v>7.2723199999999997</v>
      </c>
      <c r="J1801" s="6">
        <f t="shared" si="114"/>
        <v>50.771694589897038</v>
      </c>
      <c r="K1801" s="5">
        <v>483.99446999999998</v>
      </c>
      <c r="L1801" s="5">
        <v>960.06218999999999</v>
      </c>
      <c r="M1801" s="6">
        <f t="shared" si="115"/>
        <v>0.98362223022920081</v>
      </c>
    </row>
    <row r="1802" spans="1:13" x14ac:dyDescent="0.2">
      <c r="A1802" s="1" t="s">
        <v>20</v>
      </c>
      <c r="B1802" s="1" t="s">
        <v>115</v>
      </c>
      <c r="C1802" s="5">
        <v>0</v>
      </c>
      <c r="D1802" s="5">
        <v>71.347669999999994</v>
      </c>
      <c r="E1802" s="6" t="str">
        <f t="shared" si="112"/>
        <v/>
      </c>
      <c r="F1802" s="5">
        <v>438.16226</v>
      </c>
      <c r="G1802" s="5">
        <v>375.12027</v>
      </c>
      <c r="H1802" s="6">
        <f t="shared" si="113"/>
        <v>-0.14387818339260894</v>
      </c>
      <c r="I1802" s="5">
        <v>278.01382999999998</v>
      </c>
      <c r="J1802" s="6">
        <f t="shared" si="114"/>
        <v>0.3492863646387665</v>
      </c>
      <c r="K1802" s="5">
        <v>2003.09357</v>
      </c>
      <c r="L1802" s="5">
        <v>1954.88599</v>
      </c>
      <c r="M1802" s="6">
        <f t="shared" si="115"/>
        <v>-2.4066564199494711E-2</v>
      </c>
    </row>
    <row r="1803" spans="1:13" x14ac:dyDescent="0.2">
      <c r="A1803" s="1" t="s">
        <v>21</v>
      </c>
      <c r="B1803" s="1" t="s">
        <v>115</v>
      </c>
      <c r="C1803" s="5">
        <v>0</v>
      </c>
      <c r="D1803" s="5">
        <v>2.80619</v>
      </c>
      <c r="E1803" s="6" t="str">
        <f t="shared" ref="E1803:E1865" si="116">IF(C1803=0,"",(D1803/C1803-1))</f>
        <v/>
      </c>
      <c r="F1803" s="5">
        <v>1161.4997599999999</v>
      </c>
      <c r="G1803" s="5">
        <v>3010.4101599999999</v>
      </c>
      <c r="H1803" s="6">
        <f t="shared" ref="H1803:H1865" si="117">IF(F1803=0,"",(G1803/F1803-1))</f>
        <v>1.5918302040802832</v>
      </c>
      <c r="I1803" s="5">
        <v>2427.0203499999998</v>
      </c>
      <c r="J1803" s="6">
        <f t="shared" ref="J1803:J1865" si="118">IF(I1803=0,"",(G1803/I1803-1))</f>
        <v>0.24037285472287051</v>
      </c>
      <c r="K1803" s="5">
        <v>7558.9424300000001</v>
      </c>
      <c r="L1803" s="5">
        <v>12447.45046</v>
      </c>
      <c r="M1803" s="6">
        <f t="shared" ref="M1803:M1865" si="119">IF(K1803=0,"",(L1803/K1803-1))</f>
        <v>0.64671851588635532</v>
      </c>
    </row>
    <row r="1804" spans="1:13" x14ac:dyDescent="0.2">
      <c r="A1804" s="1" t="s">
        <v>23</v>
      </c>
      <c r="B1804" s="1" t="s">
        <v>115</v>
      </c>
      <c r="C1804" s="5">
        <v>0</v>
      </c>
      <c r="D1804" s="5">
        <v>20.495809999999999</v>
      </c>
      <c r="E1804" s="6" t="str">
        <f t="shared" si="116"/>
        <v/>
      </c>
      <c r="F1804" s="5">
        <v>274.60527999999999</v>
      </c>
      <c r="G1804" s="5">
        <v>145.28059999999999</v>
      </c>
      <c r="H1804" s="6">
        <f t="shared" si="117"/>
        <v>-0.47094753604155026</v>
      </c>
      <c r="I1804" s="5">
        <v>88.269649999999999</v>
      </c>
      <c r="J1804" s="6">
        <f t="shared" si="118"/>
        <v>0.64587261873135327</v>
      </c>
      <c r="K1804" s="5">
        <v>1416.8601799999999</v>
      </c>
      <c r="L1804" s="5">
        <v>917.30163000000005</v>
      </c>
      <c r="M1804" s="6">
        <f t="shared" si="119"/>
        <v>-0.35258140291584728</v>
      </c>
    </row>
    <row r="1805" spans="1:13" x14ac:dyDescent="0.2">
      <c r="A1805" s="1" t="s">
        <v>24</v>
      </c>
      <c r="B1805" s="1" t="s">
        <v>115</v>
      </c>
      <c r="C1805" s="5">
        <v>333.04545000000002</v>
      </c>
      <c r="D1805" s="5">
        <v>0</v>
      </c>
      <c r="E1805" s="6">
        <f t="shared" si="116"/>
        <v>-1</v>
      </c>
      <c r="F1805" s="5">
        <v>432.33201000000003</v>
      </c>
      <c r="G1805" s="5">
        <v>65.186599999999999</v>
      </c>
      <c r="H1805" s="6">
        <f t="shared" si="117"/>
        <v>-0.84922097255764151</v>
      </c>
      <c r="I1805" s="5">
        <v>381.43750999999997</v>
      </c>
      <c r="J1805" s="6">
        <f t="shared" si="118"/>
        <v>-0.82910280638105049</v>
      </c>
      <c r="K1805" s="5">
        <v>2703.43075</v>
      </c>
      <c r="L1805" s="5">
        <v>3511.6280700000002</v>
      </c>
      <c r="M1805" s="6">
        <f t="shared" si="119"/>
        <v>0.2989524773290384</v>
      </c>
    </row>
    <row r="1806" spans="1:13" x14ac:dyDescent="0.2">
      <c r="A1806" s="1" t="s">
        <v>25</v>
      </c>
      <c r="B1806" s="1" t="s">
        <v>115</v>
      </c>
      <c r="C1806" s="5">
        <v>0</v>
      </c>
      <c r="D1806" s="5">
        <v>96.254260000000002</v>
      </c>
      <c r="E1806" s="6" t="str">
        <f t="shared" si="116"/>
        <v/>
      </c>
      <c r="F1806" s="5">
        <v>0</v>
      </c>
      <c r="G1806" s="5">
        <v>124.92959999999999</v>
      </c>
      <c r="H1806" s="6" t="str">
        <f t="shared" si="117"/>
        <v/>
      </c>
      <c r="I1806" s="5">
        <v>0</v>
      </c>
      <c r="J1806" s="6" t="str">
        <f t="shared" si="118"/>
        <v/>
      </c>
      <c r="K1806" s="5">
        <v>0</v>
      </c>
      <c r="L1806" s="5">
        <v>395.38047999999998</v>
      </c>
      <c r="M1806" s="6" t="str">
        <f t="shared" si="119"/>
        <v/>
      </c>
    </row>
    <row r="1807" spans="1:13" x14ac:dyDescent="0.2">
      <c r="A1807" s="1" t="s">
        <v>26</v>
      </c>
      <c r="B1807" s="1" t="s">
        <v>115</v>
      </c>
      <c r="C1807" s="5">
        <v>26.742000000000001</v>
      </c>
      <c r="D1807" s="5">
        <v>5.0000000000000001E-3</v>
      </c>
      <c r="E1807" s="6">
        <f t="shared" si="116"/>
        <v>-0.99981302819534812</v>
      </c>
      <c r="F1807" s="5">
        <v>463.05000999999999</v>
      </c>
      <c r="G1807" s="5">
        <v>369.87607000000003</v>
      </c>
      <c r="H1807" s="6">
        <f t="shared" si="117"/>
        <v>-0.20121787709280037</v>
      </c>
      <c r="I1807" s="5">
        <v>393.43335000000002</v>
      </c>
      <c r="J1807" s="6">
        <f t="shared" si="118"/>
        <v>-5.987616453968625E-2</v>
      </c>
      <c r="K1807" s="5">
        <v>3449.68842</v>
      </c>
      <c r="L1807" s="5">
        <v>3041.22451</v>
      </c>
      <c r="M1807" s="6">
        <f t="shared" si="119"/>
        <v>-0.11840602984080517</v>
      </c>
    </row>
    <row r="1808" spans="1:13" x14ac:dyDescent="0.2">
      <c r="A1808" s="1" t="s">
        <v>27</v>
      </c>
      <c r="B1808" s="1" t="s">
        <v>115</v>
      </c>
      <c r="C1808" s="5">
        <v>0</v>
      </c>
      <c r="D1808" s="5">
        <v>0</v>
      </c>
      <c r="E1808" s="6" t="str">
        <f t="shared" si="116"/>
        <v/>
      </c>
      <c r="F1808" s="5">
        <v>0</v>
      </c>
      <c r="G1808" s="5">
        <v>2.205E-2</v>
      </c>
      <c r="H1808" s="6" t="str">
        <f t="shared" si="117"/>
        <v/>
      </c>
      <c r="I1808" s="5">
        <v>0</v>
      </c>
      <c r="J1808" s="6" t="str">
        <f t="shared" si="118"/>
        <v/>
      </c>
      <c r="K1808" s="5">
        <v>0</v>
      </c>
      <c r="L1808" s="5">
        <v>2.205E-2</v>
      </c>
      <c r="M1808" s="6" t="str">
        <f t="shared" si="119"/>
        <v/>
      </c>
    </row>
    <row r="1809" spans="1:13" x14ac:dyDescent="0.2">
      <c r="A1809" s="1" t="s">
        <v>28</v>
      </c>
      <c r="B1809" s="1" t="s">
        <v>115</v>
      </c>
      <c r="C1809" s="5">
        <v>0</v>
      </c>
      <c r="D1809" s="5">
        <v>0</v>
      </c>
      <c r="E1809" s="6" t="str">
        <f t="shared" si="116"/>
        <v/>
      </c>
      <c r="F1809" s="5">
        <v>148.67383000000001</v>
      </c>
      <c r="G1809" s="5">
        <v>191.61536000000001</v>
      </c>
      <c r="H1809" s="6">
        <f t="shared" si="117"/>
        <v>0.28883045523210105</v>
      </c>
      <c r="I1809" s="5">
        <v>310.65246999999999</v>
      </c>
      <c r="J1809" s="6">
        <f t="shared" si="118"/>
        <v>-0.3831841736201228</v>
      </c>
      <c r="K1809" s="5">
        <v>802.02877000000001</v>
      </c>
      <c r="L1809" s="5">
        <v>1069.98767</v>
      </c>
      <c r="M1809" s="6">
        <f t="shared" si="119"/>
        <v>0.33410135648874539</v>
      </c>
    </row>
    <row r="1810" spans="1:13" x14ac:dyDescent="0.2">
      <c r="A1810" s="1" t="s">
        <v>29</v>
      </c>
      <c r="B1810" s="1" t="s">
        <v>115</v>
      </c>
      <c r="C1810" s="5">
        <v>0</v>
      </c>
      <c r="D1810" s="5">
        <v>0</v>
      </c>
      <c r="E1810" s="6" t="str">
        <f t="shared" si="116"/>
        <v/>
      </c>
      <c r="F1810" s="5">
        <v>365.54432000000003</v>
      </c>
      <c r="G1810" s="5">
        <v>313.10644000000002</v>
      </c>
      <c r="H1810" s="6">
        <f t="shared" si="117"/>
        <v>-0.14345149720832762</v>
      </c>
      <c r="I1810" s="5">
        <v>214.32595000000001</v>
      </c>
      <c r="J1810" s="6">
        <f t="shared" si="118"/>
        <v>0.46088908039367138</v>
      </c>
      <c r="K1810" s="5">
        <v>873.47374000000002</v>
      </c>
      <c r="L1810" s="5">
        <v>1217.1759400000001</v>
      </c>
      <c r="M1810" s="6">
        <f t="shared" si="119"/>
        <v>0.39348887580753145</v>
      </c>
    </row>
    <row r="1811" spans="1:13" x14ac:dyDescent="0.2">
      <c r="A1811" s="1" t="s">
        <v>31</v>
      </c>
      <c r="B1811" s="1" t="s">
        <v>115</v>
      </c>
      <c r="C1811" s="5">
        <v>0</v>
      </c>
      <c r="D1811" s="5">
        <v>0</v>
      </c>
      <c r="E1811" s="6" t="str">
        <f t="shared" si="116"/>
        <v/>
      </c>
      <c r="F1811" s="5">
        <v>0</v>
      </c>
      <c r="G1811" s="5">
        <v>0</v>
      </c>
      <c r="H1811" s="6" t="str">
        <f t="shared" si="117"/>
        <v/>
      </c>
      <c r="I1811" s="5">
        <v>0</v>
      </c>
      <c r="J1811" s="6" t="str">
        <f t="shared" si="118"/>
        <v/>
      </c>
      <c r="K1811" s="5">
        <v>1.3339999999999999E-2</v>
      </c>
      <c r="L1811" s="5">
        <v>1.78</v>
      </c>
      <c r="M1811" s="6">
        <f t="shared" si="119"/>
        <v>132.43328335832084</v>
      </c>
    </row>
    <row r="1812" spans="1:13" x14ac:dyDescent="0.2">
      <c r="A1812" s="2" t="s">
        <v>34</v>
      </c>
      <c r="B1812" s="2" t="s">
        <v>115</v>
      </c>
      <c r="C1812" s="7">
        <v>452.51481999999999</v>
      </c>
      <c r="D1812" s="7">
        <v>900.37373000000002</v>
      </c>
      <c r="E1812" s="8">
        <f t="shared" si="116"/>
        <v>0.9897110331104737</v>
      </c>
      <c r="F1812" s="7">
        <v>11984.247810000001</v>
      </c>
      <c r="G1812" s="7">
        <v>15307.76808</v>
      </c>
      <c r="H1812" s="8">
        <f t="shared" si="117"/>
        <v>0.27732406094162698</v>
      </c>
      <c r="I1812" s="7">
        <v>12257.3166</v>
      </c>
      <c r="J1812" s="8">
        <f t="shared" si="118"/>
        <v>0.24886780520950236</v>
      </c>
      <c r="K1812" s="7">
        <v>75953.532529999997</v>
      </c>
      <c r="L1812" s="7">
        <v>94140.757360000003</v>
      </c>
      <c r="M1812" s="8">
        <f t="shared" si="119"/>
        <v>0.23945199418890017</v>
      </c>
    </row>
    <row r="1813" spans="1:13" x14ac:dyDescent="0.2">
      <c r="A1813" s="2" t="s">
        <v>34</v>
      </c>
      <c r="B1813" s="2"/>
      <c r="C1813" s="7">
        <v>540425.49045000004</v>
      </c>
      <c r="D1813" s="7">
        <v>750870.83845000004</v>
      </c>
      <c r="E1813" s="8">
        <f t="shared" si="116"/>
        <v>0.38940677617698416</v>
      </c>
      <c r="F1813" s="7">
        <v>11656461.317679999</v>
      </c>
      <c r="G1813" s="7">
        <v>11864836.677409999</v>
      </c>
      <c r="H1813" s="8">
        <f t="shared" si="117"/>
        <v>1.7876382381499134E-2</v>
      </c>
      <c r="I1813" s="7">
        <v>10799666.030069999</v>
      </c>
      <c r="J1813" s="8">
        <f t="shared" si="118"/>
        <v>9.8629961739020056E-2</v>
      </c>
      <c r="K1813" s="7">
        <v>66592684.224710003</v>
      </c>
      <c r="L1813" s="7">
        <v>65436858.555480003</v>
      </c>
      <c r="M1813" s="8">
        <f t="shared" si="119"/>
        <v>-1.7356646344661386E-2</v>
      </c>
    </row>
    <row r="1814" spans="1:13" x14ac:dyDescent="0.2">
      <c r="A1814" s="2" t="s">
        <v>34</v>
      </c>
      <c r="B1814" s="2"/>
      <c r="C1814" s="7"/>
      <c r="D1814" s="7"/>
      <c r="E1814" s="8" t="str">
        <f t="shared" si="116"/>
        <v/>
      </c>
      <c r="F1814" s="7"/>
      <c r="G1814" s="7"/>
      <c r="H1814" s="8" t="str">
        <f t="shared" si="117"/>
        <v/>
      </c>
      <c r="I1814" s="7"/>
      <c r="J1814" s="8" t="str">
        <f t="shared" si="118"/>
        <v/>
      </c>
      <c r="K1814" s="7"/>
      <c r="L1814" s="7"/>
      <c r="M1814" s="8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ref="E1866:E1929" si="120">IF(C1866=0,"",(D1866/C1866-1))</f>
        <v/>
      </c>
      <c r="F1866" s="5"/>
      <c r="G1866" s="5"/>
      <c r="H1866" s="6" t="str">
        <f t="shared" ref="H1866:H1929" si="121">IF(F1866=0,"",(G1866/F1866-1))</f>
        <v/>
      </c>
      <c r="I1866" s="5"/>
      <c r="J1866" s="6" t="str">
        <f t="shared" ref="J1866:J1929" si="122">IF(I1866=0,"",(G1866/I1866-1))</f>
        <v/>
      </c>
      <c r="K1866" s="5"/>
      <c r="L1866" s="5"/>
      <c r="M1866" s="6" t="str">
        <f t="shared" ref="M1866:M1929" si="123">IF(K1866=0,"",(L1866/K1866-1))</f>
        <v/>
      </c>
    </row>
    <row r="1867" spans="3:13" x14ac:dyDescent="0.2">
      <c r="C1867" s="5"/>
      <c r="D1867" s="5"/>
      <c r="E1867" s="6" t="str">
        <f t="shared" si="120"/>
        <v/>
      </c>
      <c r="F1867" s="5"/>
      <c r="G1867" s="5"/>
      <c r="H1867" s="6" t="str">
        <f t="shared" si="121"/>
        <v/>
      </c>
      <c r="I1867" s="5"/>
      <c r="J1867" s="6" t="str">
        <f t="shared" si="122"/>
        <v/>
      </c>
      <c r="K1867" s="5"/>
      <c r="L1867" s="5"/>
      <c r="M1867" s="6" t="str">
        <f t="shared" si="123"/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ref="E1930:E1993" si="124">IF(C1930=0,"",(D1930/C1930-1))</f>
        <v/>
      </c>
      <c r="F1930" s="5"/>
      <c r="G1930" s="5"/>
      <c r="H1930" s="6" t="str">
        <f t="shared" ref="H1930:H1993" si="125">IF(F1930=0,"",(G1930/F1930-1))</f>
        <v/>
      </c>
      <c r="I1930" s="5"/>
      <c r="J1930" s="6" t="str">
        <f t="shared" ref="J1930:J1993" si="126">IF(I1930=0,"",(G1930/I1930-1))</f>
        <v/>
      </c>
      <c r="K1930" s="5"/>
      <c r="L1930" s="5"/>
      <c r="M1930" s="6" t="str">
        <f t="shared" ref="M1930:M1993" si="127">IF(K1930=0,"",(L1930/K1930-1))</f>
        <v/>
      </c>
    </row>
    <row r="1931" spans="3:13" x14ac:dyDescent="0.2">
      <c r="C1931" s="5"/>
      <c r="D1931" s="5"/>
      <c r="E1931" s="6" t="str">
        <f t="shared" si="124"/>
        <v/>
      </c>
      <c r="F1931" s="5"/>
      <c r="G1931" s="5"/>
      <c r="H1931" s="6" t="str">
        <f t="shared" si="125"/>
        <v/>
      </c>
      <c r="I1931" s="5"/>
      <c r="J1931" s="6" t="str">
        <f t="shared" si="126"/>
        <v/>
      </c>
      <c r="K1931" s="5"/>
      <c r="L1931" s="5"/>
      <c r="M1931" s="6" t="str">
        <f t="shared" si="127"/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ref="E1994:E2057" si="128">IF(C1994=0,"",(D1994/C1994-1))</f>
        <v/>
      </c>
      <c r="F1994" s="5"/>
      <c r="G1994" s="5"/>
      <c r="H1994" s="6" t="str">
        <f t="shared" ref="H1994:H2057" si="129">IF(F1994=0,"",(G1994/F1994-1))</f>
        <v/>
      </c>
      <c r="I1994" s="5"/>
      <c r="J1994" s="6" t="str">
        <f t="shared" ref="J1994:J2057" si="130">IF(I1994=0,"",(G1994/I1994-1))</f>
        <v/>
      </c>
      <c r="K1994" s="5"/>
      <c r="L1994" s="5"/>
      <c r="M1994" s="6" t="str">
        <f t="shared" ref="M1994:M2057" si="131">IF(K1994=0,"",(L1994/K1994-1))</f>
        <v/>
      </c>
    </row>
    <row r="1995" spans="3:13" x14ac:dyDescent="0.2">
      <c r="C1995" s="5"/>
      <c r="D1995" s="5"/>
      <c r="E1995" s="6" t="str">
        <f t="shared" si="128"/>
        <v/>
      </c>
      <c r="F1995" s="5"/>
      <c r="G1995" s="5"/>
      <c r="H1995" s="6" t="str">
        <f t="shared" si="129"/>
        <v/>
      </c>
      <c r="I1995" s="5"/>
      <c r="J1995" s="6" t="str">
        <f t="shared" si="130"/>
        <v/>
      </c>
      <c r="K1995" s="5"/>
      <c r="L1995" s="5"/>
      <c r="M1995" s="6" t="str">
        <f t="shared" si="131"/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ref="E2058:E2121" si="132">IF(C2058=0,"",(D2058/C2058-1))</f>
        <v/>
      </c>
      <c r="F2058" s="5"/>
      <c r="G2058" s="5"/>
      <c r="H2058" s="6" t="str">
        <f t="shared" ref="H2058:H2121" si="133">IF(F2058=0,"",(G2058/F2058-1))</f>
        <v/>
      </c>
      <c r="I2058" s="5"/>
      <c r="J2058" s="6" t="str">
        <f t="shared" ref="J2058:J2121" si="134">IF(I2058=0,"",(G2058/I2058-1))</f>
        <v/>
      </c>
      <c r="K2058" s="5"/>
      <c r="L2058" s="5"/>
      <c r="M2058" s="6" t="str">
        <f t="shared" ref="M2058:M2121" si="135">IF(K2058=0,"",(L2058/K2058-1))</f>
        <v/>
      </c>
    </row>
    <row r="2059" spans="3:13" x14ac:dyDescent="0.2">
      <c r="C2059" s="5"/>
      <c r="D2059" s="5"/>
      <c r="E2059" s="6" t="str">
        <f t="shared" si="132"/>
        <v/>
      </c>
      <c r="F2059" s="5"/>
      <c r="G2059" s="5"/>
      <c r="H2059" s="6" t="str">
        <f t="shared" si="133"/>
        <v/>
      </c>
      <c r="I2059" s="5"/>
      <c r="J2059" s="6" t="str">
        <f t="shared" si="134"/>
        <v/>
      </c>
      <c r="K2059" s="5"/>
      <c r="L2059" s="5"/>
      <c r="M2059" s="6" t="str">
        <f t="shared" si="135"/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ref="E2122:E2185" si="136">IF(C2122=0,"",(D2122/C2122-1))</f>
        <v/>
      </c>
      <c r="F2122" s="5"/>
      <c r="G2122" s="5"/>
      <c r="H2122" s="6" t="str">
        <f t="shared" ref="H2122:H2185" si="137">IF(F2122=0,"",(G2122/F2122-1))</f>
        <v/>
      </c>
      <c r="I2122" s="5"/>
      <c r="J2122" s="6" t="str">
        <f t="shared" ref="J2122:J2185" si="138">IF(I2122=0,"",(G2122/I2122-1))</f>
        <v/>
      </c>
      <c r="K2122" s="5"/>
      <c r="L2122" s="5"/>
      <c r="M2122" s="6" t="str">
        <f t="shared" ref="M2122:M2185" si="139">IF(K2122=0,"",(L2122/K2122-1))</f>
        <v/>
      </c>
    </row>
    <row r="2123" spans="3:13" x14ac:dyDescent="0.2">
      <c r="C2123" s="5"/>
      <c r="D2123" s="5"/>
      <c r="E2123" s="6" t="str">
        <f t="shared" si="136"/>
        <v/>
      </c>
      <c r="F2123" s="5"/>
      <c r="G2123" s="5"/>
      <c r="H2123" s="6" t="str">
        <f t="shared" si="137"/>
        <v/>
      </c>
      <c r="I2123" s="5"/>
      <c r="J2123" s="6" t="str">
        <f t="shared" si="138"/>
        <v/>
      </c>
      <c r="K2123" s="5"/>
      <c r="L2123" s="5"/>
      <c r="M2123" s="6" t="str">
        <f t="shared" si="139"/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ref="E2186:E2249" si="140">IF(C2186=0,"",(D2186/C2186-1))</f>
        <v/>
      </c>
      <c r="F2186" s="5"/>
      <c r="G2186" s="5"/>
      <c r="H2186" s="6" t="str">
        <f t="shared" ref="H2186:H2249" si="141">IF(F2186=0,"",(G2186/F2186-1))</f>
        <v/>
      </c>
      <c r="I2186" s="5"/>
      <c r="J2186" s="6" t="str">
        <f t="shared" ref="J2186:J2249" si="142">IF(I2186=0,"",(G2186/I2186-1))</f>
        <v/>
      </c>
      <c r="K2186" s="5"/>
      <c r="L2186" s="5"/>
      <c r="M2186" s="6" t="str">
        <f t="shared" ref="M2186:M2249" si="143">IF(K2186=0,"",(L2186/K2186-1))</f>
        <v/>
      </c>
    </row>
    <row r="2187" spans="3:13" x14ac:dyDescent="0.2">
      <c r="C2187" s="5"/>
      <c r="D2187" s="5"/>
      <c r="E2187" s="6" t="str">
        <f t="shared" si="140"/>
        <v/>
      </c>
      <c r="F2187" s="5"/>
      <c r="G2187" s="5"/>
      <c r="H2187" s="6" t="str">
        <f t="shared" si="141"/>
        <v/>
      </c>
      <c r="I2187" s="5"/>
      <c r="J2187" s="6" t="str">
        <f t="shared" si="142"/>
        <v/>
      </c>
      <c r="K2187" s="5"/>
      <c r="L2187" s="5"/>
      <c r="M2187" s="6" t="str">
        <f t="shared" si="143"/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ref="E2250:E2313" si="144">IF(C2250=0,"",(D2250/C2250-1))</f>
        <v/>
      </c>
      <c r="F2250" s="5"/>
      <c r="G2250" s="5"/>
      <c r="H2250" s="6" t="str">
        <f t="shared" ref="H2250:H2313" si="145">IF(F2250=0,"",(G2250/F2250-1))</f>
        <v/>
      </c>
      <c r="I2250" s="5"/>
      <c r="J2250" s="6" t="str">
        <f t="shared" ref="J2250:J2313" si="146">IF(I2250=0,"",(G2250/I2250-1))</f>
        <v/>
      </c>
      <c r="K2250" s="5"/>
      <c r="L2250" s="5"/>
      <c r="M2250" s="6" t="str">
        <f t="shared" ref="M2250:M2313" si="147">IF(K2250=0,"",(L2250/K2250-1))</f>
        <v/>
      </c>
    </row>
    <row r="2251" spans="3:13" x14ac:dyDescent="0.2">
      <c r="C2251" s="5"/>
      <c r="D2251" s="5"/>
      <c r="E2251" s="6" t="str">
        <f t="shared" si="144"/>
        <v/>
      </c>
      <c r="F2251" s="5"/>
      <c r="G2251" s="5"/>
      <c r="H2251" s="6" t="str">
        <f t="shared" si="145"/>
        <v/>
      </c>
      <c r="I2251" s="5"/>
      <c r="J2251" s="6" t="str">
        <f t="shared" si="146"/>
        <v/>
      </c>
      <c r="K2251" s="5"/>
      <c r="L2251" s="5"/>
      <c r="M2251" s="6" t="str">
        <f t="shared" si="147"/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ref="E2314:E2377" si="148">IF(C2314=0,"",(D2314/C2314-1))</f>
        <v/>
      </c>
      <c r="F2314" s="5"/>
      <c r="G2314" s="5"/>
      <c r="H2314" s="6" t="str">
        <f t="shared" ref="H2314:H2377" si="149">IF(F2314=0,"",(G2314/F2314-1))</f>
        <v/>
      </c>
      <c r="I2314" s="5"/>
      <c r="J2314" s="6" t="str">
        <f t="shared" ref="J2314:J2377" si="150">IF(I2314=0,"",(G2314/I2314-1))</f>
        <v/>
      </c>
      <c r="K2314" s="5"/>
      <c r="L2314" s="5"/>
      <c r="M2314" s="6" t="str">
        <f t="shared" ref="M2314:M2377" si="151">IF(K2314=0,"",(L2314/K2314-1))</f>
        <v/>
      </c>
    </row>
    <row r="2315" spans="3:13" x14ac:dyDescent="0.2">
      <c r="C2315" s="5"/>
      <c r="D2315" s="5"/>
      <c r="E2315" s="6" t="str">
        <f t="shared" si="148"/>
        <v/>
      </c>
      <c r="F2315" s="5"/>
      <c r="G2315" s="5"/>
      <c r="H2315" s="6" t="str">
        <f t="shared" si="149"/>
        <v/>
      </c>
      <c r="I2315" s="5"/>
      <c r="J2315" s="6" t="str">
        <f t="shared" si="150"/>
        <v/>
      </c>
      <c r="K2315" s="5"/>
      <c r="L2315" s="5"/>
      <c r="M2315" s="6" t="str">
        <f t="shared" si="151"/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ref="E2378:E2441" si="152">IF(C2378=0,"",(D2378/C2378-1))</f>
        <v/>
      </c>
      <c r="F2378" s="5"/>
      <c r="G2378" s="5"/>
      <c r="H2378" s="6" t="str">
        <f t="shared" ref="H2378:H2441" si="153">IF(F2378=0,"",(G2378/F2378-1))</f>
        <v/>
      </c>
      <c r="I2378" s="5"/>
      <c r="J2378" s="6" t="str">
        <f t="shared" ref="J2378:J2441" si="154">IF(I2378=0,"",(G2378/I2378-1))</f>
        <v/>
      </c>
      <c r="K2378" s="5"/>
      <c r="L2378" s="5"/>
      <c r="M2378" s="6" t="str">
        <f t="shared" ref="M2378:M2441" si="155">IF(K2378=0,"",(L2378/K2378-1))</f>
        <v/>
      </c>
    </row>
    <row r="2379" spans="3:13" x14ac:dyDescent="0.2">
      <c r="C2379" s="5"/>
      <c r="D2379" s="5"/>
      <c r="E2379" s="6" t="str">
        <f t="shared" si="152"/>
        <v/>
      </c>
      <c r="F2379" s="5"/>
      <c r="G2379" s="5"/>
      <c r="H2379" s="6" t="str">
        <f t="shared" si="153"/>
        <v/>
      </c>
      <c r="I2379" s="5"/>
      <c r="J2379" s="6" t="str">
        <f t="shared" si="154"/>
        <v/>
      </c>
      <c r="K2379" s="5"/>
      <c r="L2379" s="5"/>
      <c r="M2379" s="6" t="str">
        <f t="shared" si="155"/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ref="E2442:E2505" si="156">IF(C2442=0,"",(D2442/C2442-1))</f>
        <v/>
      </c>
      <c r="F2442" s="5"/>
      <c r="G2442" s="5"/>
      <c r="H2442" s="6" t="str">
        <f t="shared" ref="H2442:H2505" si="157">IF(F2442=0,"",(G2442/F2442-1))</f>
        <v/>
      </c>
      <c r="I2442" s="5"/>
      <c r="J2442" s="6" t="str">
        <f t="shared" ref="J2442:J2505" si="158">IF(I2442=0,"",(G2442/I2442-1))</f>
        <v/>
      </c>
      <c r="K2442" s="5"/>
      <c r="L2442" s="5"/>
      <c r="M2442" s="6" t="str">
        <f t="shared" ref="M2442:M2505" si="159">IF(K2442=0,"",(L2442/K2442-1))</f>
        <v/>
      </c>
    </row>
    <row r="2443" spans="3:13" x14ac:dyDescent="0.2">
      <c r="C2443" s="5"/>
      <c r="D2443" s="5"/>
      <c r="E2443" s="6" t="str">
        <f t="shared" si="156"/>
        <v/>
      </c>
      <c r="F2443" s="5"/>
      <c r="G2443" s="5"/>
      <c r="H2443" s="6" t="str">
        <f t="shared" si="157"/>
        <v/>
      </c>
      <c r="I2443" s="5"/>
      <c r="J2443" s="6" t="str">
        <f t="shared" si="158"/>
        <v/>
      </c>
      <c r="K2443" s="5"/>
      <c r="L2443" s="5"/>
      <c r="M2443" s="6" t="str">
        <f t="shared" si="159"/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ref="E2506:E2569" si="160">IF(C2506=0,"",(D2506/C2506-1))</f>
        <v/>
      </c>
      <c r="F2506" s="5"/>
      <c r="G2506" s="5"/>
      <c r="H2506" s="6" t="str">
        <f t="shared" ref="H2506:H2569" si="161">IF(F2506=0,"",(G2506/F2506-1))</f>
        <v/>
      </c>
      <c r="I2506" s="5"/>
      <c r="J2506" s="6" t="str">
        <f t="shared" ref="J2506:J2569" si="162">IF(I2506=0,"",(G2506/I2506-1))</f>
        <v/>
      </c>
      <c r="K2506" s="5"/>
      <c r="L2506" s="5"/>
      <c r="M2506" s="6" t="str">
        <f t="shared" ref="M2506:M2569" si="163">IF(K2506=0,"",(L2506/K2506-1))</f>
        <v/>
      </c>
    </row>
    <row r="2507" spans="3:13" x14ac:dyDescent="0.2">
      <c r="C2507" s="5"/>
      <c r="D2507" s="5"/>
      <c r="E2507" s="6" t="str">
        <f t="shared" si="160"/>
        <v/>
      </c>
      <c r="F2507" s="5"/>
      <c r="G2507" s="5"/>
      <c r="H2507" s="6" t="str">
        <f t="shared" si="161"/>
        <v/>
      </c>
      <c r="I2507" s="5"/>
      <c r="J2507" s="6" t="str">
        <f t="shared" si="162"/>
        <v/>
      </c>
      <c r="K2507" s="5"/>
      <c r="L2507" s="5"/>
      <c r="M2507" s="6" t="str">
        <f t="shared" si="163"/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ref="E2570:E2633" si="164">IF(C2570=0,"",(D2570/C2570-1))</f>
        <v/>
      </c>
      <c r="F2570" s="5"/>
      <c r="G2570" s="5"/>
      <c r="H2570" s="6" t="str">
        <f t="shared" ref="H2570:H2633" si="165">IF(F2570=0,"",(G2570/F2570-1))</f>
        <v/>
      </c>
      <c r="I2570" s="5"/>
      <c r="J2570" s="6" t="str">
        <f t="shared" ref="J2570:J2633" si="166">IF(I2570=0,"",(G2570/I2570-1))</f>
        <v/>
      </c>
      <c r="K2570" s="5"/>
      <c r="L2570" s="5"/>
      <c r="M2570" s="6" t="str">
        <f t="shared" ref="M2570:M2633" si="167">IF(K2570=0,"",(L2570/K2570-1))</f>
        <v/>
      </c>
    </row>
    <row r="2571" spans="3:13" x14ac:dyDescent="0.2">
      <c r="C2571" s="5"/>
      <c r="D2571" s="5"/>
      <c r="E2571" s="6" t="str">
        <f t="shared" si="164"/>
        <v/>
      </c>
      <c r="F2571" s="5"/>
      <c r="G2571" s="5"/>
      <c r="H2571" s="6" t="str">
        <f t="shared" si="165"/>
        <v/>
      </c>
      <c r="I2571" s="5"/>
      <c r="J2571" s="6" t="str">
        <f t="shared" si="166"/>
        <v/>
      </c>
      <c r="K2571" s="5"/>
      <c r="L2571" s="5"/>
      <c r="M2571" s="6" t="str">
        <f t="shared" si="167"/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ref="E2634:E2697" si="168">IF(C2634=0,"",(D2634/C2634-1))</f>
        <v/>
      </c>
      <c r="F2634" s="5"/>
      <c r="G2634" s="5"/>
      <c r="H2634" s="6" t="str">
        <f t="shared" ref="H2634:H2697" si="169">IF(F2634=0,"",(G2634/F2634-1))</f>
        <v/>
      </c>
      <c r="I2634" s="5"/>
      <c r="J2634" s="6" t="str">
        <f t="shared" ref="J2634:J2697" si="170">IF(I2634=0,"",(G2634/I2634-1))</f>
        <v/>
      </c>
      <c r="K2634" s="5"/>
      <c r="L2634" s="5"/>
      <c r="M2634" s="6" t="str">
        <f t="shared" ref="M2634:M2697" si="171">IF(K2634=0,"",(L2634/K2634-1))</f>
        <v/>
      </c>
    </row>
    <row r="2635" spans="3:13" x14ac:dyDescent="0.2">
      <c r="C2635" s="5"/>
      <c r="D2635" s="5"/>
      <c r="E2635" s="6" t="str">
        <f t="shared" si="168"/>
        <v/>
      </c>
      <c r="F2635" s="5"/>
      <c r="G2635" s="5"/>
      <c r="H2635" s="6" t="str">
        <f t="shared" si="169"/>
        <v/>
      </c>
      <c r="I2635" s="5"/>
      <c r="J2635" s="6" t="str">
        <f t="shared" si="170"/>
        <v/>
      </c>
      <c r="K2635" s="5"/>
      <c r="L2635" s="5"/>
      <c r="M2635" s="6" t="str">
        <f t="shared" si="171"/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ref="E2698:E2761" si="172">IF(C2698=0,"",(D2698/C2698-1))</f>
        <v/>
      </c>
      <c r="F2698" s="5"/>
      <c r="G2698" s="5"/>
      <c r="H2698" s="6" t="str">
        <f t="shared" ref="H2698:H2761" si="173">IF(F2698=0,"",(G2698/F2698-1))</f>
        <v/>
      </c>
      <c r="I2698" s="5"/>
      <c r="J2698" s="6" t="str">
        <f t="shared" ref="J2698:J2761" si="174">IF(I2698=0,"",(G2698/I2698-1))</f>
        <v/>
      </c>
      <c r="K2698" s="5"/>
      <c r="L2698" s="5"/>
      <c r="M2698" s="6" t="str">
        <f t="shared" ref="M2698:M2761" si="175">IF(K2698=0,"",(L2698/K2698-1))</f>
        <v/>
      </c>
    </row>
    <row r="2699" spans="3:13" x14ac:dyDescent="0.2">
      <c r="C2699" s="5"/>
      <c r="D2699" s="5"/>
      <c r="E2699" s="6" t="str">
        <f t="shared" si="172"/>
        <v/>
      </c>
      <c r="F2699" s="5"/>
      <c r="G2699" s="5"/>
      <c r="H2699" s="6" t="str">
        <f t="shared" si="173"/>
        <v/>
      </c>
      <c r="I2699" s="5"/>
      <c r="J2699" s="6" t="str">
        <f t="shared" si="174"/>
        <v/>
      </c>
      <c r="K2699" s="5"/>
      <c r="L2699" s="5"/>
      <c r="M2699" s="6" t="str">
        <f t="shared" si="175"/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ref="E2762:E2825" si="176">IF(C2762=0,"",(D2762/C2762-1))</f>
        <v/>
      </c>
      <c r="F2762" s="5"/>
      <c r="G2762" s="5"/>
      <c r="H2762" s="6" t="str">
        <f t="shared" ref="H2762:H2825" si="177">IF(F2762=0,"",(G2762/F2762-1))</f>
        <v/>
      </c>
      <c r="I2762" s="5"/>
      <c r="J2762" s="6" t="str">
        <f t="shared" ref="J2762:J2825" si="178">IF(I2762=0,"",(G2762/I2762-1))</f>
        <v/>
      </c>
      <c r="K2762" s="5"/>
      <c r="L2762" s="5"/>
      <c r="M2762" s="6" t="str">
        <f t="shared" ref="M2762:M2825" si="179">IF(K2762=0,"",(L2762/K2762-1))</f>
        <v/>
      </c>
    </row>
    <row r="2763" spans="3:13" x14ac:dyDescent="0.2">
      <c r="C2763" s="5"/>
      <c r="D2763" s="5"/>
      <c r="E2763" s="6" t="str">
        <f t="shared" si="176"/>
        <v/>
      </c>
      <c r="F2763" s="5"/>
      <c r="G2763" s="5"/>
      <c r="H2763" s="6" t="str">
        <f t="shared" si="177"/>
        <v/>
      </c>
      <c r="I2763" s="5"/>
      <c r="J2763" s="6" t="str">
        <f t="shared" si="178"/>
        <v/>
      </c>
      <c r="K2763" s="5"/>
      <c r="L2763" s="5"/>
      <c r="M2763" s="6" t="str">
        <f t="shared" si="179"/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ref="E2826:E2889" si="180">IF(C2826=0,"",(D2826/C2826-1))</f>
        <v/>
      </c>
      <c r="F2826" s="5"/>
      <c r="G2826" s="5"/>
      <c r="H2826" s="6" t="str">
        <f t="shared" ref="H2826:H2889" si="181">IF(F2826=0,"",(G2826/F2826-1))</f>
        <v/>
      </c>
      <c r="I2826" s="5"/>
      <c r="J2826" s="6" t="str">
        <f t="shared" ref="J2826:J2889" si="182">IF(I2826=0,"",(G2826/I2826-1))</f>
        <v/>
      </c>
      <c r="K2826" s="5"/>
      <c r="L2826" s="5"/>
      <c r="M2826" s="6" t="str">
        <f t="shared" ref="M2826:M2889" si="183">IF(K2826=0,"",(L2826/K2826-1))</f>
        <v/>
      </c>
    </row>
    <row r="2827" spans="3:13" x14ac:dyDescent="0.2">
      <c r="C2827" s="5"/>
      <c r="D2827" s="5"/>
      <c r="E2827" s="6" t="str">
        <f t="shared" si="180"/>
        <v/>
      </c>
      <c r="F2827" s="5"/>
      <c r="G2827" s="5"/>
      <c r="H2827" s="6" t="str">
        <f t="shared" si="181"/>
        <v/>
      </c>
      <c r="I2827" s="5"/>
      <c r="J2827" s="6" t="str">
        <f t="shared" si="182"/>
        <v/>
      </c>
      <c r="K2827" s="5"/>
      <c r="L2827" s="5"/>
      <c r="M2827" s="6" t="str">
        <f t="shared" si="183"/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ref="E2890:E2953" si="184">IF(C2890=0,"",(D2890/C2890-1))</f>
        <v/>
      </c>
      <c r="F2890" s="5"/>
      <c r="G2890" s="5"/>
      <c r="H2890" s="6" t="str">
        <f t="shared" ref="H2890:H2953" si="185">IF(F2890=0,"",(G2890/F2890-1))</f>
        <v/>
      </c>
      <c r="I2890" s="5"/>
      <c r="J2890" s="6" t="str">
        <f t="shared" ref="J2890:J2953" si="186">IF(I2890=0,"",(G2890/I2890-1))</f>
        <v/>
      </c>
      <c r="K2890" s="5"/>
      <c r="L2890" s="5"/>
      <c r="M2890" s="6" t="str">
        <f t="shared" ref="M2890:M2953" si="187">IF(K2890=0,"",(L2890/K2890-1))</f>
        <v/>
      </c>
    </row>
    <row r="2891" spans="3:13" x14ac:dyDescent="0.2">
      <c r="C2891" s="5"/>
      <c r="D2891" s="5"/>
      <c r="E2891" s="6" t="str">
        <f t="shared" si="184"/>
        <v/>
      </c>
      <c r="F2891" s="5"/>
      <c r="G2891" s="5"/>
      <c r="H2891" s="6" t="str">
        <f t="shared" si="185"/>
        <v/>
      </c>
      <c r="I2891" s="5"/>
      <c r="J2891" s="6" t="str">
        <f t="shared" si="186"/>
        <v/>
      </c>
      <c r="K2891" s="5"/>
      <c r="L2891" s="5"/>
      <c r="M2891" s="6" t="str">
        <f t="shared" si="187"/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ref="E2954:E3017" si="188">IF(C2954=0,"",(D2954/C2954-1))</f>
        <v/>
      </c>
      <c r="F2954" s="5"/>
      <c r="G2954" s="5"/>
      <c r="H2954" s="6" t="str">
        <f t="shared" ref="H2954:H3017" si="189">IF(F2954=0,"",(G2954/F2954-1))</f>
        <v/>
      </c>
      <c r="I2954" s="5"/>
      <c r="J2954" s="6" t="str">
        <f t="shared" ref="J2954:J3017" si="190">IF(I2954=0,"",(G2954/I2954-1))</f>
        <v/>
      </c>
      <c r="K2954" s="5"/>
      <c r="L2954" s="5"/>
      <c r="M2954" s="6" t="str">
        <f t="shared" ref="M2954:M3017" si="191">IF(K2954=0,"",(L2954/K2954-1))</f>
        <v/>
      </c>
    </row>
    <row r="2955" spans="3:13" x14ac:dyDescent="0.2">
      <c r="C2955" s="5"/>
      <c r="D2955" s="5"/>
      <c r="E2955" s="6" t="str">
        <f t="shared" si="188"/>
        <v/>
      </c>
      <c r="F2955" s="5"/>
      <c r="G2955" s="5"/>
      <c r="H2955" s="6" t="str">
        <f t="shared" si="189"/>
        <v/>
      </c>
      <c r="I2955" s="5"/>
      <c r="J2955" s="6" t="str">
        <f t="shared" si="190"/>
        <v/>
      </c>
      <c r="K2955" s="5"/>
      <c r="L2955" s="5"/>
      <c r="M2955" s="6" t="str">
        <f t="shared" si="191"/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ref="E3018:E3081" si="192">IF(C3018=0,"",(D3018/C3018-1))</f>
        <v/>
      </c>
      <c r="F3018" s="5"/>
      <c r="G3018" s="5"/>
      <c r="H3018" s="6" t="str">
        <f t="shared" ref="H3018:H3081" si="193">IF(F3018=0,"",(G3018/F3018-1))</f>
        <v/>
      </c>
      <c r="I3018" s="5"/>
      <c r="J3018" s="6" t="str">
        <f t="shared" ref="J3018:J3081" si="194">IF(I3018=0,"",(G3018/I3018-1))</f>
        <v/>
      </c>
      <c r="K3018" s="5"/>
      <c r="L3018" s="5"/>
      <c r="M3018" s="6" t="str">
        <f t="shared" ref="M3018:M3081" si="195">IF(K3018=0,"",(L3018/K3018-1))</f>
        <v/>
      </c>
    </row>
    <row r="3019" spans="3:13" x14ac:dyDescent="0.2">
      <c r="C3019" s="5"/>
      <c r="D3019" s="5"/>
      <c r="E3019" s="6" t="str">
        <f t="shared" si="192"/>
        <v/>
      </c>
      <c r="F3019" s="5"/>
      <c r="G3019" s="5"/>
      <c r="H3019" s="6" t="str">
        <f t="shared" si="193"/>
        <v/>
      </c>
      <c r="I3019" s="5"/>
      <c r="J3019" s="6" t="str">
        <f t="shared" si="194"/>
        <v/>
      </c>
      <c r="K3019" s="5"/>
      <c r="L3019" s="5"/>
      <c r="M3019" s="6" t="str">
        <f t="shared" si="195"/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ref="E3082:E3145" si="196">IF(C3082=0,"",(D3082/C3082-1))</f>
        <v/>
      </c>
      <c r="F3082" s="5"/>
      <c r="G3082" s="5"/>
      <c r="H3082" s="6" t="str">
        <f t="shared" ref="H3082:H3145" si="197">IF(F3082=0,"",(G3082/F3082-1))</f>
        <v/>
      </c>
      <c r="I3082" s="5"/>
      <c r="J3082" s="6" t="str">
        <f t="shared" ref="J3082:J3145" si="198">IF(I3082=0,"",(G3082/I3082-1))</f>
        <v/>
      </c>
      <c r="K3082" s="5"/>
      <c r="L3082" s="5"/>
      <c r="M3082" s="6" t="str">
        <f t="shared" ref="M3082:M3145" si="199">IF(K3082=0,"",(L3082/K3082-1))</f>
        <v/>
      </c>
    </row>
    <row r="3083" spans="3:13" x14ac:dyDescent="0.2">
      <c r="C3083" s="5"/>
      <c r="D3083" s="5"/>
      <c r="E3083" s="6" t="str">
        <f t="shared" si="196"/>
        <v/>
      </c>
      <c r="F3083" s="5"/>
      <c r="G3083" s="5"/>
      <c r="H3083" s="6" t="str">
        <f t="shared" si="197"/>
        <v/>
      </c>
      <c r="I3083" s="5"/>
      <c r="J3083" s="6" t="str">
        <f t="shared" si="198"/>
        <v/>
      </c>
      <c r="K3083" s="5"/>
      <c r="L3083" s="5"/>
      <c r="M3083" s="6" t="str">
        <f t="shared" si="199"/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ref="E3146:E3209" si="200">IF(C3146=0,"",(D3146/C3146-1))</f>
        <v/>
      </c>
      <c r="F3146" s="5"/>
      <c r="G3146" s="5"/>
      <c r="H3146" s="6" t="str">
        <f t="shared" ref="H3146:H3209" si="201">IF(F3146=0,"",(G3146/F3146-1))</f>
        <v/>
      </c>
      <c r="I3146" s="5"/>
      <c r="J3146" s="6" t="str">
        <f t="shared" ref="J3146:J3209" si="202">IF(I3146=0,"",(G3146/I3146-1))</f>
        <v/>
      </c>
      <c r="K3146" s="5"/>
      <c r="L3146" s="5"/>
      <c r="M3146" s="6" t="str">
        <f t="shared" ref="M3146:M3209" si="203">IF(K3146=0,"",(L3146/K3146-1))</f>
        <v/>
      </c>
    </row>
    <row r="3147" spans="3:13" x14ac:dyDescent="0.2">
      <c r="C3147" s="5"/>
      <c r="D3147" s="5"/>
      <c r="E3147" s="6" t="str">
        <f t="shared" si="200"/>
        <v/>
      </c>
      <c r="F3147" s="5"/>
      <c r="G3147" s="5"/>
      <c r="H3147" s="6" t="str">
        <f t="shared" si="201"/>
        <v/>
      </c>
      <c r="I3147" s="5"/>
      <c r="J3147" s="6" t="str">
        <f t="shared" si="202"/>
        <v/>
      </c>
      <c r="K3147" s="5"/>
      <c r="L3147" s="5"/>
      <c r="M3147" s="6" t="str">
        <f t="shared" si="203"/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ref="E3210:E3273" si="204">IF(C3210=0,"",(D3210/C3210-1))</f>
        <v/>
      </c>
      <c r="F3210" s="5"/>
      <c r="G3210" s="5"/>
      <c r="H3210" s="6" t="str">
        <f t="shared" ref="H3210:H3273" si="205">IF(F3210=0,"",(G3210/F3210-1))</f>
        <v/>
      </c>
      <c r="I3210" s="5"/>
      <c r="J3210" s="6" t="str">
        <f t="shared" ref="J3210:J3273" si="206">IF(I3210=0,"",(G3210/I3210-1))</f>
        <v/>
      </c>
      <c r="K3210" s="5"/>
      <c r="L3210" s="5"/>
      <c r="M3210" s="6" t="str">
        <f t="shared" ref="M3210:M3273" si="207">IF(K3210=0,"",(L3210/K3210-1))</f>
        <v/>
      </c>
    </row>
    <row r="3211" spans="3:13" x14ac:dyDescent="0.2">
      <c r="C3211" s="5"/>
      <c r="D3211" s="5"/>
      <c r="E3211" s="6" t="str">
        <f t="shared" si="204"/>
        <v/>
      </c>
      <c r="F3211" s="5"/>
      <c r="G3211" s="5"/>
      <c r="H3211" s="6" t="str">
        <f t="shared" si="205"/>
        <v/>
      </c>
      <c r="I3211" s="5"/>
      <c r="J3211" s="6" t="str">
        <f t="shared" si="206"/>
        <v/>
      </c>
      <c r="K3211" s="5"/>
      <c r="L3211" s="5"/>
      <c r="M3211" s="6" t="str">
        <f t="shared" si="207"/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ref="E3274:E3337" si="208">IF(C3274=0,"",(D3274/C3274-1))</f>
        <v/>
      </c>
      <c r="F3274" s="5"/>
      <c r="G3274" s="5"/>
      <c r="H3274" s="6" t="str">
        <f t="shared" ref="H3274:H3337" si="209">IF(F3274=0,"",(G3274/F3274-1))</f>
        <v/>
      </c>
      <c r="I3274" s="5"/>
      <c r="J3274" s="6" t="str">
        <f t="shared" ref="J3274:J3337" si="210">IF(I3274=0,"",(G3274/I3274-1))</f>
        <v/>
      </c>
      <c r="K3274" s="5"/>
      <c r="L3274" s="5"/>
      <c r="M3274" s="6" t="str">
        <f t="shared" ref="M3274:M3337" si="211">IF(K3274=0,"",(L3274/K3274-1))</f>
        <v/>
      </c>
    </row>
    <row r="3275" spans="3:13" x14ac:dyDescent="0.2">
      <c r="C3275" s="5"/>
      <c r="D3275" s="5"/>
      <c r="E3275" s="6" t="str">
        <f t="shared" si="208"/>
        <v/>
      </c>
      <c r="F3275" s="5"/>
      <c r="G3275" s="5"/>
      <c r="H3275" s="6" t="str">
        <f t="shared" si="209"/>
        <v/>
      </c>
      <c r="I3275" s="5"/>
      <c r="J3275" s="6" t="str">
        <f t="shared" si="210"/>
        <v/>
      </c>
      <c r="K3275" s="5"/>
      <c r="L3275" s="5"/>
      <c r="M3275" s="6" t="str">
        <f t="shared" si="211"/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ref="E3338:E3401" si="212">IF(C3338=0,"",(D3338/C3338-1))</f>
        <v/>
      </c>
      <c r="F3338" s="5"/>
      <c r="G3338" s="5"/>
      <c r="H3338" s="6" t="str">
        <f t="shared" ref="H3338:H3401" si="213">IF(F3338=0,"",(G3338/F3338-1))</f>
        <v/>
      </c>
      <c r="I3338" s="5"/>
      <c r="J3338" s="6" t="str">
        <f t="shared" ref="J3338:J3401" si="214">IF(I3338=0,"",(G3338/I3338-1))</f>
        <v/>
      </c>
      <c r="K3338" s="5"/>
      <c r="L3338" s="5"/>
      <c r="M3338" s="6" t="str">
        <f t="shared" ref="M3338:M3401" si="215">IF(K3338=0,"",(L3338/K3338-1))</f>
        <v/>
      </c>
    </row>
    <row r="3339" spans="3:13" x14ac:dyDescent="0.2">
      <c r="C3339" s="5"/>
      <c r="D3339" s="5"/>
      <c r="E3339" s="6" t="str">
        <f t="shared" si="212"/>
        <v/>
      </c>
      <c r="F3339" s="5"/>
      <c r="G3339" s="5"/>
      <c r="H3339" s="6" t="str">
        <f t="shared" si="213"/>
        <v/>
      </c>
      <c r="I3339" s="5"/>
      <c r="J3339" s="6" t="str">
        <f t="shared" si="214"/>
        <v/>
      </c>
      <c r="K3339" s="5"/>
      <c r="L3339" s="5"/>
      <c r="M3339" s="6" t="str">
        <f t="shared" si="215"/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ref="E3402:E3465" si="216">IF(C3402=0,"",(D3402/C3402-1))</f>
        <v/>
      </c>
      <c r="F3402" s="5"/>
      <c r="G3402" s="5"/>
      <c r="H3402" s="6" t="str">
        <f t="shared" ref="H3402:H3465" si="217">IF(F3402=0,"",(G3402/F3402-1))</f>
        <v/>
      </c>
      <c r="I3402" s="5"/>
      <c r="J3402" s="6" t="str">
        <f t="shared" ref="J3402:J3465" si="218">IF(I3402=0,"",(G3402/I3402-1))</f>
        <v/>
      </c>
      <c r="K3402" s="5"/>
      <c r="L3402" s="5"/>
      <c r="M3402" s="6" t="str">
        <f t="shared" ref="M3402:M3465" si="219">IF(K3402=0,"",(L3402/K3402-1))</f>
        <v/>
      </c>
    </row>
    <row r="3403" spans="3:13" x14ac:dyDescent="0.2">
      <c r="C3403" s="5"/>
      <c r="D3403" s="5"/>
      <c r="E3403" s="6" t="str">
        <f t="shared" si="216"/>
        <v/>
      </c>
      <c r="F3403" s="5"/>
      <c r="G3403" s="5"/>
      <c r="H3403" s="6" t="str">
        <f t="shared" si="217"/>
        <v/>
      </c>
      <c r="I3403" s="5"/>
      <c r="J3403" s="6" t="str">
        <f t="shared" si="218"/>
        <v/>
      </c>
      <c r="K3403" s="5"/>
      <c r="L3403" s="5"/>
      <c r="M3403" s="6" t="str">
        <f t="shared" si="219"/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ref="E3466:E3529" si="220">IF(C3466=0,"",(D3466/C3466-1))</f>
        <v/>
      </c>
      <c r="F3466" s="5"/>
      <c r="G3466" s="5"/>
      <c r="H3466" s="6" t="str">
        <f t="shared" ref="H3466:H3529" si="221">IF(F3466=0,"",(G3466/F3466-1))</f>
        <v/>
      </c>
      <c r="I3466" s="5"/>
      <c r="J3466" s="6" t="str">
        <f t="shared" ref="J3466:J3529" si="222">IF(I3466=0,"",(G3466/I3466-1))</f>
        <v/>
      </c>
      <c r="K3466" s="5"/>
      <c r="L3466" s="5"/>
      <c r="M3466" s="6" t="str">
        <f t="shared" ref="M3466:M3529" si="223">IF(K3466=0,"",(L3466/K3466-1))</f>
        <v/>
      </c>
    </row>
    <row r="3467" spans="3:13" x14ac:dyDescent="0.2">
      <c r="C3467" s="5"/>
      <c r="D3467" s="5"/>
      <c r="E3467" s="6" t="str">
        <f t="shared" si="220"/>
        <v/>
      </c>
      <c r="F3467" s="5"/>
      <c r="G3467" s="5"/>
      <c r="H3467" s="6" t="str">
        <f t="shared" si="221"/>
        <v/>
      </c>
      <c r="I3467" s="5"/>
      <c r="J3467" s="6" t="str">
        <f t="shared" si="222"/>
        <v/>
      </c>
      <c r="K3467" s="5"/>
      <c r="L3467" s="5"/>
      <c r="M3467" s="6" t="str">
        <f t="shared" si="223"/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ref="E3530:E3593" si="224">IF(C3530=0,"",(D3530/C3530-1))</f>
        <v/>
      </c>
      <c r="F3530" s="5"/>
      <c r="G3530" s="5"/>
      <c r="H3530" s="6" t="str">
        <f t="shared" ref="H3530:H3593" si="225">IF(F3530=0,"",(G3530/F3530-1))</f>
        <v/>
      </c>
      <c r="I3530" s="5"/>
      <c r="J3530" s="6" t="str">
        <f t="shared" ref="J3530:J3593" si="226">IF(I3530=0,"",(G3530/I3530-1))</f>
        <v/>
      </c>
      <c r="K3530" s="5"/>
      <c r="L3530" s="5"/>
      <c r="M3530" s="6" t="str">
        <f t="shared" ref="M3530:M3593" si="227">IF(K3530=0,"",(L3530/K3530-1))</f>
        <v/>
      </c>
    </row>
    <row r="3531" spans="3:13" x14ac:dyDescent="0.2">
      <c r="C3531" s="5"/>
      <c r="D3531" s="5"/>
      <c r="E3531" s="6" t="str">
        <f t="shared" si="224"/>
        <v/>
      </c>
      <c r="F3531" s="5"/>
      <c r="G3531" s="5"/>
      <c r="H3531" s="6" t="str">
        <f t="shared" si="225"/>
        <v/>
      </c>
      <c r="I3531" s="5"/>
      <c r="J3531" s="6" t="str">
        <f t="shared" si="226"/>
        <v/>
      </c>
      <c r="K3531" s="5"/>
      <c r="L3531" s="5"/>
      <c r="M3531" s="6" t="str">
        <f t="shared" si="227"/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ref="E3594:E3657" si="228">IF(C3594=0,"",(D3594/C3594-1))</f>
        <v/>
      </c>
      <c r="F3594" s="5"/>
      <c r="G3594" s="5"/>
      <c r="H3594" s="6" t="str">
        <f t="shared" ref="H3594:H3657" si="229">IF(F3594=0,"",(G3594/F3594-1))</f>
        <v/>
      </c>
      <c r="I3594" s="5"/>
      <c r="J3594" s="6" t="str">
        <f t="shared" ref="J3594:J3657" si="230">IF(I3594=0,"",(G3594/I3594-1))</f>
        <v/>
      </c>
      <c r="K3594" s="5"/>
      <c r="L3594" s="5"/>
      <c r="M3594" s="6" t="str">
        <f t="shared" ref="M3594:M3657" si="231">IF(K3594=0,"",(L3594/K3594-1))</f>
        <v/>
      </c>
    </row>
    <row r="3595" spans="3:13" x14ac:dyDescent="0.2">
      <c r="C3595" s="5"/>
      <c r="D3595" s="5"/>
      <c r="E3595" s="6" t="str">
        <f t="shared" si="228"/>
        <v/>
      </c>
      <c r="F3595" s="5"/>
      <c r="G3595" s="5"/>
      <c r="H3595" s="6" t="str">
        <f t="shared" si="229"/>
        <v/>
      </c>
      <c r="I3595" s="5"/>
      <c r="J3595" s="6" t="str">
        <f t="shared" si="230"/>
        <v/>
      </c>
      <c r="K3595" s="5"/>
      <c r="L3595" s="5"/>
      <c r="M3595" s="6" t="str">
        <f t="shared" si="231"/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ref="E3658:E3721" si="232">IF(C3658=0,"",(D3658/C3658-1))</f>
        <v/>
      </c>
      <c r="F3658" s="5"/>
      <c r="G3658" s="5"/>
      <c r="H3658" s="6" t="str">
        <f t="shared" ref="H3658:H3721" si="233">IF(F3658=0,"",(G3658/F3658-1))</f>
        <v/>
      </c>
      <c r="I3658" s="5"/>
      <c r="J3658" s="6" t="str">
        <f t="shared" ref="J3658:J3721" si="234">IF(I3658=0,"",(G3658/I3658-1))</f>
        <v/>
      </c>
      <c r="K3658" s="5"/>
      <c r="L3658" s="5"/>
      <c r="M3658" s="6" t="str">
        <f t="shared" ref="M3658:M3721" si="235">IF(K3658=0,"",(L3658/K3658-1))</f>
        <v/>
      </c>
    </row>
    <row r="3659" spans="3:13" x14ac:dyDescent="0.2">
      <c r="C3659" s="5"/>
      <c r="D3659" s="5"/>
      <c r="E3659" s="6" t="str">
        <f t="shared" si="232"/>
        <v/>
      </c>
      <c r="F3659" s="5"/>
      <c r="G3659" s="5"/>
      <c r="H3659" s="6" t="str">
        <f t="shared" si="233"/>
        <v/>
      </c>
      <c r="I3659" s="5"/>
      <c r="J3659" s="6" t="str">
        <f t="shared" si="234"/>
        <v/>
      </c>
      <c r="K3659" s="5"/>
      <c r="L3659" s="5"/>
      <c r="M3659" s="6" t="str">
        <f t="shared" si="235"/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ref="E3722:E3785" si="236">IF(C3722=0,"",(D3722/C3722-1))</f>
        <v/>
      </c>
      <c r="F3722" s="5"/>
      <c r="G3722" s="5"/>
      <c r="H3722" s="6" t="str">
        <f t="shared" ref="H3722:H3785" si="237">IF(F3722=0,"",(G3722/F3722-1))</f>
        <v/>
      </c>
      <c r="I3722" s="5"/>
      <c r="J3722" s="6" t="str">
        <f t="shared" ref="J3722:J3785" si="238">IF(I3722=0,"",(G3722/I3722-1))</f>
        <v/>
      </c>
      <c r="K3722" s="5"/>
      <c r="L3722" s="5"/>
      <c r="M3722" s="6" t="str">
        <f t="shared" ref="M3722:M3785" si="239">IF(K3722=0,"",(L3722/K3722-1))</f>
        <v/>
      </c>
    </row>
    <row r="3723" spans="3:13" x14ac:dyDescent="0.2">
      <c r="C3723" s="5"/>
      <c r="D3723" s="5"/>
      <c r="E3723" s="6" t="str">
        <f t="shared" si="236"/>
        <v/>
      </c>
      <c r="F3723" s="5"/>
      <c r="G3723" s="5"/>
      <c r="H3723" s="6" t="str">
        <f t="shared" si="237"/>
        <v/>
      </c>
      <c r="I3723" s="5"/>
      <c r="J3723" s="6" t="str">
        <f t="shared" si="238"/>
        <v/>
      </c>
      <c r="K3723" s="5"/>
      <c r="L3723" s="5"/>
      <c r="M3723" s="6" t="str">
        <f t="shared" si="239"/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ref="E3786:E3849" si="240">IF(C3786=0,"",(D3786/C3786-1))</f>
        <v/>
      </c>
      <c r="F3786" s="5"/>
      <c r="G3786" s="5"/>
      <c r="H3786" s="6" t="str">
        <f t="shared" ref="H3786:H3849" si="241">IF(F3786=0,"",(G3786/F3786-1))</f>
        <v/>
      </c>
      <c r="I3786" s="5"/>
      <c r="J3786" s="6" t="str">
        <f t="shared" ref="J3786:J3849" si="242">IF(I3786=0,"",(G3786/I3786-1))</f>
        <v/>
      </c>
      <c r="K3786" s="5"/>
      <c r="L3786" s="5"/>
      <c r="M3786" s="6" t="str">
        <f t="shared" ref="M3786:M3849" si="243">IF(K3786=0,"",(L3786/K3786-1))</f>
        <v/>
      </c>
    </row>
    <row r="3787" spans="3:13" x14ac:dyDescent="0.2">
      <c r="C3787" s="5"/>
      <c r="D3787" s="5"/>
      <c r="E3787" s="6" t="str">
        <f t="shared" si="240"/>
        <v/>
      </c>
      <c r="F3787" s="5"/>
      <c r="G3787" s="5"/>
      <c r="H3787" s="6" t="str">
        <f t="shared" si="241"/>
        <v/>
      </c>
      <c r="I3787" s="5"/>
      <c r="J3787" s="6" t="str">
        <f t="shared" si="242"/>
        <v/>
      </c>
      <c r="K3787" s="5"/>
      <c r="L3787" s="5"/>
      <c r="M3787" s="6" t="str">
        <f t="shared" si="243"/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ref="E3850:E3913" si="244">IF(C3850=0,"",(D3850/C3850-1))</f>
        <v/>
      </c>
      <c r="F3850" s="5"/>
      <c r="G3850" s="5"/>
      <c r="H3850" s="6" t="str">
        <f t="shared" ref="H3850:H3913" si="245">IF(F3850=0,"",(G3850/F3850-1))</f>
        <v/>
      </c>
      <c r="I3850" s="5"/>
      <c r="J3850" s="6" t="str">
        <f t="shared" ref="J3850:J3913" si="246">IF(I3850=0,"",(G3850/I3850-1))</f>
        <v/>
      </c>
      <c r="K3850" s="5"/>
      <c r="L3850" s="5"/>
      <c r="M3850" s="6" t="str">
        <f t="shared" ref="M3850:M3913" si="247">IF(K3850=0,"",(L3850/K3850-1))</f>
        <v/>
      </c>
    </row>
    <row r="3851" spans="3:13" x14ac:dyDescent="0.2">
      <c r="C3851" s="5"/>
      <c r="D3851" s="5"/>
      <c r="E3851" s="6" t="str">
        <f t="shared" si="244"/>
        <v/>
      </c>
      <c r="F3851" s="5"/>
      <c r="G3851" s="5"/>
      <c r="H3851" s="6" t="str">
        <f t="shared" si="245"/>
        <v/>
      </c>
      <c r="I3851" s="5"/>
      <c r="J3851" s="6" t="str">
        <f t="shared" si="246"/>
        <v/>
      </c>
      <c r="K3851" s="5"/>
      <c r="L3851" s="5"/>
      <c r="M3851" s="6" t="str">
        <f t="shared" si="247"/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ref="E3914:E3977" si="248">IF(C3914=0,"",(D3914/C3914-1))</f>
        <v/>
      </c>
      <c r="F3914" s="5"/>
      <c r="G3914" s="5"/>
      <c r="H3914" s="6" t="str">
        <f t="shared" ref="H3914:H3977" si="249">IF(F3914=0,"",(G3914/F3914-1))</f>
        <v/>
      </c>
      <c r="I3914" s="5"/>
      <c r="J3914" s="6" t="str">
        <f t="shared" ref="J3914:J3977" si="250">IF(I3914=0,"",(G3914/I3914-1))</f>
        <v/>
      </c>
      <c r="K3914" s="5"/>
      <c r="L3914" s="5"/>
      <c r="M3914" s="6" t="str">
        <f t="shared" ref="M3914:M3977" si="251">IF(K3914=0,"",(L3914/K3914-1))</f>
        <v/>
      </c>
    </row>
    <row r="3915" spans="3:13" x14ac:dyDescent="0.2">
      <c r="C3915" s="5"/>
      <c r="D3915" s="5"/>
      <c r="E3915" s="6" t="str">
        <f t="shared" si="248"/>
        <v/>
      </c>
      <c r="F3915" s="5"/>
      <c r="G3915" s="5"/>
      <c r="H3915" s="6" t="str">
        <f t="shared" si="249"/>
        <v/>
      </c>
      <c r="I3915" s="5"/>
      <c r="J3915" s="6" t="str">
        <f t="shared" si="250"/>
        <v/>
      </c>
      <c r="K3915" s="5"/>
      <c r="L3915" s="5"/>
      <c r="M3915" s="6" t="str">
        <f t="shared" si="251"/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ref="E3978:E4041" si="252">IF(C3978=0,"",(D3978/C3978-1))</f>
        <v/>
      </c>
      <c r="F3978" s="5"/>
      <c r="G3978" s="5"/>
      <c r="H3978" s="6" t="str">
        <f t="shared" ref="H3978:H4041" si="253">IF(F3978=0,"",(G3978/F3978-1))</f>
        <v/>
      </c>
      <c r="I3978" s="5"/>
      <c r="J3978" s="6" t="str">
        <f t="shared" ref="J3978:J4041" si="254">IF(I3978=0,"",(G3978/I3978-1))</f>
        <v/>
      </c>
      <c r="K3978" s="5"/>
      <c r="L3978" s="5"/>
      <c r="M3978" s="6" t="str">
        <f t="shared" ref="M3978:M4041" si="255">IF(K3978=0,"",(L3978/K3978-1))</f>
        <v/>
      </c>
    </row>
    <row r="3979" spans="3:13" x14ac:dyDescent="0.2">
      <c r="C3979" s="5"/>
      <c r="D3979" s="5"/>
      <c r="E3979" s="6" t="str">
        <f t="shared" si="252"/>
        <v/>
      </c>
      <c r="F3979" s="5"/>
      <c r="G3979" s="5"/>
      <c r="H3979" s="6" t="str">
        <f t="shared" si="253"/>
        <v/>
      </c>
      <c r="I3979" s="5"/>
      <c r="J3979" s="6" t="str">
        <f t="shared" si="254"/>
        <v/>
      </c>
      <c r="K3979" s="5"/>
      <c r="L3979" s="5"/>
      <c r="M3979" s="6" t="str">
        <f t="shared" si="255"/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ref="E4042:E4105" si="256">IF(C4042=0,"",(D4042/C4042-1))</f>
        <v/>
      </c>
      <c r="F4042" s="5"/>
      <c r="G4042" s="5"/>
      <c r="H4042" s="6" t="str">
        <f t="shared" ref="H4042:H4105" si="257">IF(F4042=0,"",(G4042/F4042-1))</f>
        <v/>
      </c>
      <c r="I4042" s="5"/>
      <c r="J4042" s="6" t="str">
        <f t="shared" ref="J4042:J4105" si="258">IF(I4042=0,"",(G4042/I4042-1))</f>
        <v/>
      </c>
      <c r="K4042" s="5"/>
      <c r="L4042" s="5"/>
      <c r="M4042" s="6" t="str">
        <f t="shared" ref="M4042:M4105" si="259">IF(K4042=0,"",(L4042/K4042-1))</f>
        <v/>
      </c>
    </row>
    <row r="4043" spans="3:13" x14ac:dyDescent="0.2">
      <c r="C4043" s="5"/>
      <c r="D4043" s="5"/>
      <c r="E4043" s="6" t="str">
        <f t="shared" si="256"/>
        <v/>
      </c>
      <c r="F4043" s="5"/>
      <c r="G4043" s="5"/>
      <c r="H4043" s="6" t="str">
        <f t="shared" si="257"/>
        <v/>
      </c>
      <c r="I4043" s="5"/>
      <c r="J4043" s="6" t="str">
        <f t="shared" si="258"/>
        <v/>
      </c>
      <c r="K4043" s="5"/>
      <c r="L4043" s="5"/>
      <c r="M4043" s="6" t="str">
        <f t="shared" si="259"/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ref="E4106:E4169" si="260">IF(C4106=0,"",(D4106/C4106-1))</f>
        <v/>
      </c>
      <c r="F4106" s="5"/>
      <c r="G4106" s="5"/>
      <c r="H4106" s="6" t="str">
        <f t="shared" ref="H4106:H4169" si="261">IF(F4106=0,"",(G4106/F4106-1))</f>
        <v/>
      </c>
      <c r="I4106" s="5"/>
      <c r="J4106" s="6" t="str">
        <f t="shared" ref="J4106:J4169" si="262">IF(I4106=0,"",(G4106/I4106-1))</f>
        <v/>
      </c>
      <c r="K4106" s="5"/>
      <c r="L4106" s="5"/>
      <c r="M4106" s="6" t="str">
        <f t="shared" ref="M4106:M4169" si="263">IF(K4106=0,"",(L4106/K4106-1))</f>
        <v/>
      </c>
    </row>
    <row r="4107" spans="3:13" x14ac:dyDescent="0.2">
      <c r="C4107" s="5"/>
      <c r="D4107" s="5"/>
      <c r="E4107" s="6" t="str">
        <f t="shared" si="260"/>
        <v/>
      </c>
      <c r="F4107" s="5"/>
      <c r="G4107" s="5"/>
      <c r="H4107" s="6" t="str">
        <f t="shared" si="261"/>
        <v/>
      </c>
      <c r="I4107" s="5"/>
      <c r="J4107" s="6" t="str">
        <f t="shared" si="262"/>
        <v/>
      </c>
      <c r="K4107" s="5"/>
      <c r="L4107" s="5"/>
      <c r="M4107" s="6" t="str">
        <f t="shared" si="263"/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ref="E4170:E4233" si="264">IF(C4170=0,"",(D4170/C4170-1))</f>
        <v/>
      </c>
      <c r="F4170" s="5"/>
      <c r="G4170" s="5"/>
      <c r="H4170" s="6" t="str">
        <f t="shared" ref="H4170:H4233" si="265">IF(F4170=0,"",(G4170/F4170-1))</f>
        <v/>
      </c>
      <c r="I4170" s="5"/>
      <c r="J4170" s="6" t="str">
        <f t="shared" ref="J4170:J4233" si="266">IF(I4170=0,"",(G4170/I4170-1))</f>
        <v/>
      </c>
      <c r="K4170" s="5"/>
      <c r="L4170" s="5"/>
      <c r="M4170" s="6" t="str">
        <f t="shared" ref="M4170:M4233" si="267">IF(K4170=0,"",(L4170/K4170-1))</f>
        <v/>
      </c>
    </row>
    <row r="4171" spans="3:13" x14ac:dyDescent="0.2">
      <c r="C4171" s="5"/>
      <c r="D4171" s="5"/>
      <c r="E4171" s="6" t="str">
        <f t="shared" si="264"/>
        <v/>
      </c>
      <c r="F4171" s="5"/>
      <c r="G4171" s="5"/>
      <c r="H4171" s="6" t="str">
        <f t="shared" si="265"/>
        <v/>
      </c>
      <c r="I4171" s="5"/>
      <c r="J4171" s="6" t="str">
        <f t="shared" si="266"/>
        <v/>
      </c>
      <c r="K4171" s="5"/>
      <c r="L4171" s="5"/>
      <c r="M4171" s="6" t="str">
        <f t="shared" si="267"/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ref="E4234:E4297" si="268">IF(C4234=0,"",(D4234/C4234-1))</f>
        <v/>
      </c>
      <c r="F4234" s="5"/>
      <c r="G4234" s="5"/>
      <c r="H4234" s="6" t="str">
        <f t="shared" ref="H4234:H4297" si="269">IF(F4234=0,"",(G4234/F4234-1))</f>
        <v/>
      </c>
      <c r="I4234" s="5"/>
      <c r="J4234" s="6" t="str">
        <f t="shared" ref="J4234:J4297" si="270">IF(I4234=0,"",(G4234/I4234-1))</f>
        <v/>
      </c>
      <c r="K4234" s="5"/>
      <c r="L4234" s="5"/>
      <c r="M4234" s="6" t="str">
        <f t="shared" ref="M4234:M4297" si="271">IF(K4234=0,"",(L4234/K4234-1))</f>
        <v/>
      </c>
    </row>
    <row r="4235" spans="3:13" x14ac:dyDescent="0.2">
      <c r="C4235" s="5"/>
      <c r="D4235" s="5"/>
      <c r="E4235" s="6" t="str">
        <f t="shared" si="268"/>
        <v/>
      </c>
      <c r="F4235" s="5"/>
      <c r="G4235" s="5"/>
      <c r="H4235" s="6" t="str">
        <f t="shared" si="269"/>
        <v/>
      </c>
      <c r="I4235" s="5"/>
      <c r="J4235" s="6" t="str">
        <f t="shared" si="270"/>
        <v/>
      </c>
      <c r="K4235" s="5"/>
      <c r="L4235" s="5"/>
      <c r="M4235" s="6" t="str">
        <f t="shared" si="271"/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ref="E4298:E4361" si="272">IF(C4298=0,"",(D4298/C4298-1))</f>
        <v/>
      </c>
      <c r="F4298" s="5"/>
      <c r="G4298" s="5"/>
      <c r="H4298" s="6" t="str">
        <f t="shared" ref="H4298:H4361" si="273">IF(F4298=0,"",(G4298/F4298-1))</f>
        <v/>
      </c>
      <c r="I4298" s="5"/>
      <c r="J4298" s="6" t="str">
        <f t="shared" ref="J4298:J4361" si="274">IF(I4298=0,"",(G4298/I4298-1))</f>
        <v/>
      </c>
      <c r="K4298" s="5"/>
      <c r="L4298" s="5"/>
      <c r="M4298" s="6" t="str">
        <f t="shared" ref="M4298:M4361" si="275">IF(K4298=0,"",(L4298/K4298-1))</f>
        <v/>
      </c>
    </row>
    <row r="4299" spans="3:13" x14ac:dyDescent="0.2">
      <c r="C4299" s="5"/>
      <c r="D4299" s="5"/>
      <c r="E4299" s="6" t="str">
        <f t="shared" si="272"/>
        <v/>
      </c>
      <c r="F4299" s="5"/>
      <c r="G4299" s="5"/>
      <c r="H4299" s="6" t="str">
        <f t="shared" si="273"/>
        <v/>
      </c>
      <c r="I4299" s="5"/>
      <c r="J4299" s="6" t="str">
        <f t="shared" si="274"/>
        <v/>
      </c>
      <c r="K4299" s="5"/>
      <c r="L4299" s="5"/>
      <c r="M4299" s="6" t="str">
        <f t="shared" si="275"/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ref="E4362:E4425" si="276">IF(C4362=0,"",(D4362/C4362-1))</f>
        <v/>
      </c>
      <c r="F4362" s="5"/>
      <c r="G4362" s="5"/>
      <c r="H4362" s="6" t="str">
        <f t="shared" ref="H4362:H4425" si="277">IF(F4362=0,"",(G4362/F4362-1))</f>
        <v/>
      </c>
      <c r="I4362" s="5"/>
      <c r="J4362" s="6" t="str">
        <f t="shared" ref="J4362:J4425" si="278">IF(I4362=0,"",(G4362/I4362-1))</f>
        <v/>
      </c>
      <c r="K4362" s="5"/>
      <c r="L4362" s="5"/>
      <c r="M4362" s="6" t="str">
        <f t="shared" ref="M4362:M4425" si="279">IF(K4362=0,"",(L4362/K4362-1))</f>
        <v/>
      </c>
    </row>
    <row r="4363" spans="3:13" x14ac:dyDescent="0.2">
      <c r="C4363" s="5"/>
      <c r="D4363" s="5"/>
      <c r="E4363" s="6" t="str">
        <f t="shared" si="276"/>
        <v/>
      </c>
      <c r="F4363" s="5"/>
      <c r="G4363" s="5"/>
      <c r="H4363" s="6" t="str">
        <f t="shared" si="277"/>
        <v/>
      </c>
      <c r="I4363" s="5"/>
      <c r="J4363" s="6" t="str">
        <f t="shared" si="278"/>
        <v/>
      </c>
      <c r="K4363" s="5"/>
      <c r="L4363" s="5"/>
      <c r="M4363" s="6" t="str">
        <f t="shared" si="279"/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ref="E4426:E4489" si="280">IF(C4426=0,"",(D4426/C4426-1))</f>
        <v/>
      </c>
      <c r="F4426" s="5"/>
      <c r="G4426" s="5"/>
      <c r="H4426" s="6" t="str">
        <f t="shared" ref="H4426:H4489" si="281">IF(F4426=0,"",(G4426/F4426-1))</f>
        <v/>
      </c>
      <c r="I4426" s="5"/>
      <c r="J4426" s="6" t="str">
        <f t="shared" ref="J4426:J4489" si="282">IF(I4426=0,"",(G4426/I4426-1))</f>
        <v/>
      </c>
      <c r="K4426" s="5"/>
      <c r="L4426" s="5"/>
      <c r="M4426" s="6" t="str">
        <f t="shared" ref="M4426:M4489" si="283">IF(K4426=0,"",(L4426/K4426-1))</f>
        <v/>
      </c>
    </row>
    <row r="4427" spans="3:13" x14ac:dyDescent="0.2">
      <c r="C4427" s="5"/>
      <c r="D4427" s="5"/>
      <c r="E4427" s="6" t="str">
        <f t="shared" si="280"/>
        <v/>
      </c>
      <c r="F4427" s="5"/>
      <c r="G4427" s="5"/>
      <c r="H4427" s="6" t="str">
        <f t="shared" si="281"/>
        <v/>
      </c>
      <c r="I4427" s="5"/>
      <c r="J4427" s="6" t="str">
        <f t="shared" si="282"/>
        <v/>
      </c>
      <c r="K4427" s="5"/>
      <c r="L4427" s="5"/>
      <c r="M4427" s="6" t="str">
        <f t="shared" si="283"/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ref="E4490:E4553" si="284">IF(C4490=0,"",(D4490/C4490-1))</f>
        <v/>
      </c>
      <c r="F4490" s="5"/>
      <c r="G4490" s="5"/>
      <c r="H4490" s="6" t="str">
        <f t="shared" ref="H4490:H4553" si="285">IF(F4490=0,"",(G4490/F4490-1))</f>
        <v/>
      </c>
      <c r="I4490" s="5"/>
      <c r="J4490" s="6" t="str">
        <f t="shared" ref="J4490:J4553" si="286">IF(I4490=0,"",(G4490/I4490-1))</f>
        <v/>
      </c>
      <c r="K4490" s="5"/>
      <c r="L4490" s="5"/>
      <c r="M4490" s="6" t="str">
        <f t="shared" ref="M4490:M4553" si="287">IF(K4490=0,"",(L4490/K4490-1))</f>
        <v/>
      </c>
    </row>
    <row r="4491" spans="3:13" x14ac:dyDescent="0.2">
      <c r="C4491" s="5"/>
      <c r="D4491" s="5"/>
      <c r="E4491" s="6" t="str">
        <f t="shared" si="284"/>
        <v/>
      </c>
      <c r="F4491" s="5"/>
      <c r="G4491" s="5"/>
      <c r="H4491" s="6" t="str">
        <f t="shared" si="285"/>
        <v/>
      </c>
      <c r="I4491" s="5"/>
      <c r="J4491" s="6" t="str">
        <f t="shared" si="286"/>
        <v/>
      </c>
      <c r="K4491" s="5"/>
      <c r="L4491" s="5"/>
      <c r="M4491" s="6" t="str">
        <f t="shared" si="287"/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ref="E4554:E4617" si="288">IF(C4554=0,"",(D4554/C4554-1))</f>
        <v/>
      </c>
      <c r="F4554" s="5"/>
      <c r="G4554" s="5"/>
      <c r="H4554" s="6" t="str">
        <f t="shared" ref="H4554:H4617" si="289">IF(F4554=0,"",(G4554/F4554-1))</f>
        <v/>
      </c>
      <c r="I4554" s="5"/>
      <c r="J4554" s="6" t="str">
        <f t="shared" ref="J4554:J4617" si="290">IF(I4554=0,"",(G4554/I4554-1))</f>
        <v/>
      </c>
      <c r="K4554" s="5"/>
      <c r="L4554" s="5"/>
      <c r="M4554" s="6" t="str">
        <f t="shared" ref="M4554:M4617" si="291">IF(K4554=0,"",(L4554/K4554-1))</f>
        <v/>
      </c>
    </row>
    <row r="4555" spans="3:13" x14ac:dyDescent="0.2">
      <c r="C4555" s="5"/>
      <c r="D4555" s="5"/>
      <c r="E4555" s="6" t="str">
        <f t="shared" si="288"/>
        <v/>
      </c>
      <c r="F4555" s="5"/>
      <c r="G4555" s="5"/>
      <c r="H4555" s="6" t="str">
        <f t="shared" si="289"/>
        <v/>
      </c>
      <c r="I4555" s="5"/>
      <c r="J4555" s="6" t="str">
        <f t="shared" si="290"/>
        <v/>
      </c>
      <c r="K4555" s="5"/>
      <c r="L4555" s="5"/>
      <c r="M4555" s="6" t="str">
        <f t="shared" si="291"/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ref="E4618:E4681" si="292">IF(C4618=0,"",(D4618/C4618-1))</f>
        <v/>
      </c>
      <c r="F4618" s="5"/>
      <c r="G4618" s="5"/>
      <c r="H4618" s="6" t="str">
        <f t="shared" ref="H4618:H4681" si="293">IF(F4618=0,"",(G4618/F4618-1))</f>
        <v/>
      </c>
      <c r="I4618" s="5"/>
      <c r="J4618" s="6" t="str">
        <f t="shared" ref="J4618:J4681" si="294">IF(I4618=0,"",(G4618/I4618-1))</f>
        <v/>
      </c>
      <c r="K4618" s="5"/>
      <c r="L4618" s="5"/>
      <c r="M4618" s="6" t="str">
        <f t="shared" ref="M4618:M4681" si="295">IF(K4618=0,"",(L4618/K4618-1))</f>
        <v/>
      </c>
    </row>
    <row r="4619" spans="3:13" x14ac:dyDescent="0.2">
      <c r="C4619" s="5"/>
      <c r="D4619" s="5"/>
      <c r="E4619" s="6" t="str">
        <f t="shared" si="292"/>
        <v/>
      </c>
      <c r="F4619" s="5"/>
      <c r="G4619" s="5"/>
      <c r="H4619" s="6" t="str">
        <f t="shared" si="293"/>
        <v/>
      </c>
      <c r="I4619" s="5"/>
      <c r="J4619" s="6" t="str">
        <f t="shared" si="294"/>
        <v/>
      </c>
      <c r="K4619" s="5"/>
      <c r="L4619" s="5"/>
      <c r="M4619" s="6" t="str">
        <f t="shared" si="295"/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ref="E4682:E4745" si="296">IF(C4682=0,"",(D4682/C4682-1))</f>
        <v/>
      </c>
      <c r="F4682" s="5"/>
      <c r="G4682" s="5"/>
      <c r="H4682" s="6" t="str">
        <f t="shared" ref="H4682:H4745" si="297">IF(F4682=0,"",(G4682/F4682-1))</f>
        <v/>
      </c>
      <c r="I4682" s="5"/>
      <c r="J4682" s="6" t="str">
        <f t="shared" ref="J4682:J4745" si="298">IF(I4682=0,"",(G4682/I4682-1))</f>
        <v/>
      </c>
      <c r="K4682" s="5"/>
      <c r="L4682" s="5"/>
      <c r="M4682" s="6" t="str">
        <f t="shared" ref="M4682:M4745" si="299">IF(K4682=0,"",(L4682/K4682-1))</f>
        <v/>
      </c>
    </row>
    <row r="4683" spans="3:13" x14ac:dyDescent="0.2">
      <c r="C4683" s="5"/>
      <c r="D4683" s="5"/>
      <c r="E4683" s="6" t="str">
        <f t="shared" si="296"/>
        <v/>
      </c>
      <c r="F4683" s="5"/>
      <c r="G4683" s="5"/>
      <c r="H4683" s="6" t="str">
        <f t="shared" si="297"/>
        <v/>
      </c>
      <c r="I4683" s="5"/>
      <c r="J4683" s="6" t="str">
        <f t="shared" si="298"/>
        <v/>
      </c>
      <c r="K4683" s="5"/>
      <c r="L4683" s="5"/>
      <c r="M4683" s="6" t="str">
        <f t="shared" si="299"/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ref="E4746:E4809" si="300">IF(C4746=0,"",(D4746/C4746-1))</f>
        <v/>
      </c>
      <c r="F4746" s="5"/>
      <c r="G4746" s="5"/>
      <c r="H4746" s="6" t="str">
        <f t="shared" ref="H4746:H4809" si="301">IF(F4746=0,"",(G4746/F4746-1))</f>
        <v/>
      </c>
      <c r="I4746" s="5"/>
      <c r="J4746" s="6" t="str">
        <f t="shared" ref="J4746:J4809" si="302">IF(I4746=0,"",(G4746/I4746-1))</f>
        <v/>
      </c>
      <c r="K4746" s="5"/>
      <c r="L4746" s="5"/>
      <c r="M4746" s="6" t="str">
        <f t="shared" ref="M4746:M4809" si="303">IF(K4746=0,"",(L4746/K4746-1))</f>
        <v/>
      </c>
    </row>
    <row r="4747" spans="3:13" x14ac:dyDescent="0.2">
      <c r="C4747" s="5"/>
      <c r="D4747" s="5"/>
      <c r="E4747" s="6" t="str">
        <f t="shared" si="300"/>
        <v/>
      </c>
      <c r="F4747" s="5"/>
      <c r="G4747" s="5"/>
      <c r="H4747" s="6" t="str">
        <f t="shared" si="301"/>
        <v/>
      </c>
      <c r="I4747" s="5"/>
      <c r="J4747" s="6" t="str">
        <f t="shared" si="302"/>
        <v/>
      </c>
      <c r="K4747" s="5"/>
      <c r="L4747" s="5"/>
      <c r="M4747" s="6" t="str">
        <f t="shared" si="303"/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ref="E4810:E4873" si="304">IF(C4810=0,"",(D4810/C4810-1))</f>
        <v/>
      </c>
      <c r="F4810" s="5"/>
      <c r="G4810" s="5"/>
      <c r="H4810" s="6" t="str">
        <f t="shared" ref="H4810:H4873" si="305">IF(F4810=0,"",(G4810/F4810-1))</f>
        <v/>
      </c>
      <c r="I4810" s="5"/>
      <c r="J4810" s="6" t="str">
        <f t="shared" ref="J4810:J4873" si="306">IF(I4810=0,"",(G4810/I4810-1))</f>
        <v/>
      </c>
      <c r="K4810" s="5"/>
      <c r="L4810" s="5"/>
      <c r="M4810" s="6" t="str">
        <f t="shared" ref="M4810:M4873" si="307">IF(K4810=0,"",(L4810/K4810-1))</f>
        <v/>
      </c>
    </row>
    <row r="4811" spans="3:13" x14ac:dyDescent="0.2">
      <c r="C4811" s="5"/>
      <c r="D4811" s="5"/>
      <c r="E4811" s="6" t="str">
        <f t="shared" si="304"/>
        <v/>
      </c>
      <c r="F4811" s="5"/>
      <c r="G4811" s="5"/>
      <c r="H4811" s="6" t="str">
        <f t="shared" si="305"/>
        <v/>
      </c>
      <c r="I4811" s="5"/>
      <c r="J4811" s="6" t="str">
        <f t="shared" si="306"/>
        <v/>
      </c>
      <c r="K4811" s="5"/>
      <c r="L4811" s="5"/>
      <c r="M4811" s="6" t="str">
        <f t="shared" si="307"/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ref="E4874:E4937" si="308">IF(C4874=0,"",(D4874/C4874-1))</f>
        <v/>
      </c>
      <c r="F4874" s="5"/>
      <c r="G4874" s="5"/>
      <c r="H4874" s="6" t="str">
        <f t="shared" ref="H4874:H4937" si="309">IF(F4874=0,"",(G4874/F4874-1))</f>
        <v/>
      </c>
      <c r="I4874" s="5"/>
      <c r="J4874" s="6" t="str">
        <f t="shared" ref="J4874:J4937" si="310">IF(I4874=0,"",(G4874/I4874-1))</f>
        <v/>
      </c>
      <c r="K4874" s="5"/>
      <c r="L4874" s="5"/>
      <c r="M4874" s="6" t="str">
        <f t="shared" ref="M4874:M4937" si="311">IF(K4874=0,"",(L4874/K4874-1))</f>
        <v/>
      </c>
    </row>
    <row r="4875" spans="3:13" x14ac:dyDescent="0.2">
      <c r="C4875" s="5"/>
      <c r="D4875" s="5"/>
      <c r="E4875" s="6" t="str">
        <f t="shared" si="308"/>
        <v/>
      </c>
      <c r="F4875" s="5"/>
      <c r="G4875" s="5"/>
      <c r="H4875" s="6" t="str">
        <f t="shared" si="309"/>
        <v/>
      </c>
      <c r="I4875" s="5"/>
      <c r="J4875" s="6" t="str">
        <f t="shared" si="310"/>
        <v/>
      </c>
      <c r="K4875" s="5"/>
      <c r="L4875" s="5"/>
      <c r="M4875" s="6" t="str">
        <f t="shared" si="311"/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ref="E4938:E4978" si="312">IF(C4938=0,"",(D4938/C4938-1))</f>
        <v/>
      </c>
      <c r="F4938" s="5"/>
      <c r="G4938" s="5"/>
      <c r="H4938" s="6" t="str">
        <f t="shared" ref="H4938:H4979" si="313">IF(F4938=0,"",(G4938/F4938-1))</f>
        <v/>
      </c>
      <c r="I4938" s="5"/>
      <c r="J4938" s="6" t="str">
        <f t="shared" ref="J4938:J4979" si="314">IF(I4938=0,"",(G4938/I4938-1))</f>
        <v/>
      </c>
      <c r="K4938" s="5"/>
      <c r="L4938" s="5"/>
      <c r="M4938" s="6" t="str">
        <f t="shared" ref="M4938:M4979" si="315">IF(K4938=0,"",(L4938/K4938-1))</f>
        <v/>
      </c>
    </row>
    <row r="4939" spans="3:13" x14ac:dyDescent="0.2">
      <c r="C4939" s="5"/>
      <c r="D4939" s="5"/>
      <c r="E4939" s="6" t="str">
        <f t="shared" si="312"/>
        <v/>
      </c>
      <c r="F4939" s="5"/>
      <c r="G4939" s="5"/>
      <c r="H4939" s="6" t="str">
        <f t="shared" si="313"/>
        <v/>
      </c>
      <c r="I4939" s="5"/>
      <c r="J4939" s="6" t="str">
        <f t="shared" si="314"/>
        <v/>
      </c>
      <c r="K4939" s="5"/>
      <c r="L4939" s="5"/>
      <c r="M4939" s="6" t="str">
        <f t="shared" si="315"/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/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F4980" s="5"/>
      <c r="G4980" s="5"/>
    </row>
    <row r="4981" spans="3:13" x14ac:dyDescent="0.2">
      <c r="C4981" s="5"/>
      <c r="D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2016-07-11T09:45:39Z</dcterms:created>
  <dcterms:modified xsi:type="dcterms:W3CDTF">2022-04-06T17:35:17Z</dcterms:modified>
</cp:coreProperties>
</file>