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4\"/>
    </mc:Choice>
  </mc:AlternateContent>
  <xr:revisionPtr revIDLastSave="0" documentId="13_ncr:1_{FBBE6572-9974-454B-B841-6C941366F8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H4976" i="1"/>
  <c r="J4976" i="1"/>
  <c r="M4976" i="1"/>
</calcChain>
</file>

<file path=xl/sharedStrings.xml><?xml version="1.0" encoding="utf-8"?>
<sst xmlns="http://schemas.openxmlformats.org/spreadsheetml/2006/main" count="3671" uniqueCount="116">
  <si>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</si>
  <si>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</si>
  <si>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</si>
  <si>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</si>
  <si>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</si>
  <si>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</si>
  <si>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</si>
  <si>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</si>
  <si>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</si>
  <si>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</si>
  <si>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</si>
  <si>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</si>
  <si>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</si>
  <si>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</si>
  <si>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</si>
  <si>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</si>
  <si>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</si>
  <si>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</si>
  <si>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</si>
  <si>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</si>
  <si>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</si>
  <si>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</si>
  <si>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</si>
  <si>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</si>
  <si>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>YALOVA</t>
  </si>
  <si>
    <t xml:space="preserve"> Yaş Meyve ve Sebze  </t>
  </si>
  <si>
    <t xml:space="preserve"> Süs Bitkileri ve Mam.</t>
  </si>
  <si>
    <t xml:space="preserve"> Kuru Meyve ve Mamulleri  </t>
  </si>
  <si>
    <t>VAN</t>
  </si>
  <si>
    <t xml:space="preserve"> Zeytin ve Zeytinyağı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</si>
  <si>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</si>
  <si>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</si>
  <si>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</si>
  <si>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</si>
  <si>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</si>
  <si>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</si>
  <si>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</si>
  <si>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</si>
  <si>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</si>
  <si>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</si>
  <si>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</si>
  <si>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</si>
  <si>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</si>
  <si>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</si>
  <si>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</si>
  <si>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</si>
  <si>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</si>
  <si>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</si>
  <si>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</si>
  <si>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</si>
  <si>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</si>
  <si>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</si>
  <si>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</si>
  <si>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</si>
  <si>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</si>
  <si>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</si>
  <si>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</si>
  <si>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</si>
  <si>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</si>
  <si>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</si>
  <si>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</si>
  <si>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</si>
  <si>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</si>
  <si>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</si>
  <si>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</si>
  <si>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</si>
  <si>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</si>
  <si>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</si>
  <si>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</si>
  <si>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</si>
  <si>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</si>
  <si>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</si>
  <si>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</si>
  <si>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</si>
  <si>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</si>
  <si>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</si>
  <si>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</si>
  <si>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</si>
  <si>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</si>
  <si>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</si>
  <si>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</si>
  <si>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</si>
  <si>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</si>
  <si>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</si>
  <si>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</si>
  <si>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</si>
  <si>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</si>
  <si>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</si>
  <si>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</si>
  <si>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</si>
  <si>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</si>
  <si>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</si>
  <si>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</si>
  <si>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</si>
  <si>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</si>
  <si>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</si>
  <si>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</si>
  <si>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</si>
  <si>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</si>
  <si>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</si>
  <si>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</si>
  <si>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</si>
  <si>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</si>
  <si>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</si>
  <si>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</si>
  <si>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</si>
  <si>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</si>
  <si>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</si>
  <si>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</si>
  <si>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</si>
  <si>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</si>
  <si>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30 NISAN</t>
  </si>
  <si>
    <t>1 - 30 MART</t>
  </si>
  <si>
    <t>1 - 30 NISAN</t>
  </si>
  <si>
    <t>30 NISAN</t>
  </si>
  <si>
    <t>30.04.2017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</si>
</sst>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9"/>
  <sheetViews>
    <sheetView tabSelected="1" topLeftCell="A1826" workbookViewId="0">
      <selection activeCell="A1826" sqref="A1:A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2016</v>
      </c>
      <c r="D4" s="8">
        <v>2017</v>
      </c>
      <c r="E4" s="7" t="s">
        <v>108</v>
      </c>
      <c r="F4" s="8">
        <v>2016</v>
      </c>
      <c r="G4" s="8">
        <v>2017</v>
      </c>
      <c r="H4" s="7" t="s">
        <v>108</v>
      </c>
      <c r="I4" s="8">
        <v>2017</v>
      </c>
      <c r="J4" s="7" t="s">
        <v>108</v>
      </c>
      <c r="K4" s="8">
        <v>2016</v>
      </c>
      <c r="L4" s="8">
        <v>2017</v>
      </c>
      <c r="M4" s="7" t="s">
        <v>108</v>
      </c>
    </row>
    <row r="5" spans="1:13" x14ac:dyDescent="0.2">
      <c r="A5" s="1" t="s">
        <v>22</v>
      </c>
      <c r="B5" s="1" t="s">
        <v>107</v>
      </c>
      <c r="C5" s="2">
        <v>0.24274000000000001</v>
      </c>
      <c r="D5" s="2">
        <v>0</v>
      </c>
      <c r="E5" s="3">
        <f t="shared" ref="E5:E66" si="0">IF(C5=0,"",(D5/C5-1))</f>
        <v>-1</v>
      </c>
      <c r="F5" s="2">
        <v>7908.3368899999996</v>
      </c>
      <c r="G5" s="2">
        <v>4989.2096300000003</v>
      </c>
      <c r="H5" s="3">
        <f t="shared" ref="H5:H66" si="1">IF(F5=0,"",(G5/F5-1))</f>
        <v>-0.3691202462165214</v>
      </c>
      <c r="I5" s="2">
        <v>4917.8036700000002</v>
      </c>
      <c r="J5" s="3">
        <f t="shared" ref="J5:J66" si="2">IF(I5=0,"",(G5/I5-1))</f>
        <v>1.4519888306155249E-2</v>
      </c>
      <c r="K5" s="2">
        <v>24273.375</v>
      </c>
      <c r="L5" s="2">
        <v>21373.887879999998</v>
      </c>
      <c r="M5" s="3">
        <f t="shared" ref="M5:M66" si="3">IF(K5=0,"",(L5/K5-1))</f>
        <v>-0.11945133793714313</v>
      </c>
    </row>
    <row r="6" spans="1:13" x14ac:dyDescent="0.2">
      <c r="A6" s="1" t="s">
        <v>21</v>
      </c>
      <c r="B6" s="1" t="s">
        <v>107</v>
      </c>
      <c r="C6" s="2">
        <v>0</v>
      </c>
      <c r="D6" s="2">
        <v>0</v>
      </c>
      <c r="E6" s="3" t="str">
        <f t="shared" si="0"/>
        <v/>
      </c>
      <c r="F6" s="2">
        <v>1864.39768</v>
      </c>
      <c r="G6" s="2">
        <v>2647.24917</v>
      </c>
      <c r="H6" s="3">
        <f t="shared" si="1"/>
        <v>0.41989512130266116</v>
      </c>
      <c r="I6" s="2">
        <v>2604.5887400000001</v>
      </c>
      <c r="J6" s="3">
        <f t="shared" si="2"/>
        <v>1.6378950482600851E-2</v>
      </c>
      <c r="K6" s="2">
        <v>7743.0560699999996</v>
      </c>
      <c r="L6" s="2">
        <v>9602.4332799999993</v>
      </c>
      <c r="M6" s="3">
        <f t="shared" si="3"/>
        <v>0.2401347986105955</v>
      </c>
    </row>
    <row r="7" spans="1:13" x14ac:dyDescent="0.2">
      <c r="A7" s="1" t="s">
        <v>20</v>
      </c>
      <c r="B7" s="1" t="s">
        <v>107</v>
      </c>
      <c r="C7" s="2">
        <v>15.093959999999999</v>
      </c>
      <c r="D7" s="2">
        <v>0</v>
      </c>
      <c r="E7" s="3">
        <f t="shared" si="0"/>
        <v>-1</v>
      </c>
      <c r="F7" s="2">
        <v>2324.15816</v>
      </c>
      <c r="G7" s="2">
        <v>3221.4231599999998</v>
      </c>
      <c r="H7" s="3">
        <f t="shared" si="1"/>
        <v>0.38606021545452829</v>
      </c>
      <c r="I7" s="2">
        <v>3258.2136700000001</v>
      </c>
      <c r="J7" s="3">
        <f t="shared" si="2"/>
        <v>-1.1291619803436737E-2</v>
      </c>
      <c r="K7" s="2">
        <v>8354.8773399999991</v>
      </c>
      <c r="L7" s="2">
        <v>10485.97035</v>
      </c>
      <c r="M7" s="3">
        <f t="shared" si="3"/>
        <v>0.2550717291559903</v>
      </c>
    </row>
    <row r="8" spans="1:13" x14ac:dyDescent="0.2">
      <c r="A8" s="1" t="s">
        <v>19</v>
      </c>
      <c r="B8" s="1" t="s">
        <v>107</v>
      </c>
      <c r="C8" s="2">
        <v>0</v>
      </c>
      <c r="D8" s="2">
        <v>0</v>
      </c>
      <c r="E8" s="3" t="str">
        <f t="shared" si="0"/>
        <v/>
      </c>
      <c r="F8" s="2">
        <v>261.09908999999999</v>
      </c>
      <c r="G8" s="2">
        <v>180.22904</v>
      </c>
      <c r="H8" s="3">
        <f t="shared" si="1"/>
        <v>-0.30972934451820566</v>
      </c>
      <c r="I8" s="2">
        <v>301.17396000000002</v>
      </c>
      <c r="J8" s="3">
        <f t="shared" si="2"/>
        <v>-0.40157827721892025</v>
      </c>
      <c r="K8" s="2">
        <v>1495.94958</v>
      </c>
      <c r="L8" s="2">
        <v>1172.07701</v>
      </c>
      <c r="M8" s="3">
        <f t="shared" si="3"/>
        <v>-0.21649965635873902</v>
      </c>
    </row>
    <row r="9" spans="1:13" x14ac:dyDescent="0.2">
      <c r="A9" s="1" t="s">
        <v>18</v>
      </c>
      <c r="B9" s="1" t="s">
        <v>107</v>
      </c>
      <c r="C9" s="2">
        <v>0</v>
      </c>
      <c r="D9" s="2">
        <v>0</v>
      </c>
      <c r="E9" s="3" t="str">
        <f t="shared" si="0"/>
        <v/>
      </c>
      <c r="F9" s="2">
        <v>295.45769999999999</v>
      </c>
      <c r="G9" s="2">
        <v>227.23227</v>
      </c>
      <c r="H9" s="3">
        <f t="shared" si="1"/>
        <v>-0.23091437454498565</v>
      </c>
      <c r="I9" s="2">
        <v>173.5624</v>
      </c>
      <c r="J9" s="3">
        <f t="shared" si="2"/>
        <v>0.3092252123731869</v>
      </c>
      <c r="K9" s="2">
        <v>803.86685999999997</v>
      </c>
      <c r="L9" s="2">
        <v>469.96638000000002</v>
      </c>
      <c r="M9" s="3">
        <f t="shared" si="3"/>
        <v>-0.41536788815998704</v>
      </c>
    </row>
    <row r="10" spans="1:13" x14ac:dyDescent="0.2">
      <c r="A10" s="1" t="s">
        <v>17</v>
      </c>
      <c r="B10" s="1" t="s">
        <v>107</v>
      </c>
      <c r="C10" s="2">
        <v>4.63741</v>
      </c>
      <c r="D10" s="2">
        <v>0</v>
      </c>
      <c r="E10" s="3">
        <f t="shared" si="0"/>
        <v>-1</v>
      </c>
      <c r="F10" s="2">
        <v>3603.6585599999999</v>
      </c>
      <c r="G10" s="2">
        <v>2041.99578</v>
      </c>
      <c r="H10" s="3">
        <f t="shared" si="1"/>
        <v>-0.43335481261576569</v>
      </c>
      <c r="I10" s="2">
        <v>3014.39048</v>
      </c>
      <c r="J10" s="3">
        <f t="shared" si="2"/>
        <v>-0.32258418623986629</v>
      </c>
      <c r="K10" s="2">
        <v>11018.87098</v>
      </c>
      <c r="L10" s="2">
        <v>8364.9139599999999</v>
      </c>
      <c r="M10" s="3">
        <f t="shared" si="3"/>
        <v>-0.24085562167095997</v>
      </c>
    </row>
    <row r="11" spans="1:13" x14ac:dyDescent="0.2">
      <c r="A11" s="1" t="s">
        <v>16</v>
      </c>
      <c r="B11" s="1" t="s">
        <v>107</v>
      </c>
      <c r="C11" s="2">
        <v>0</v>
      </c>
      <c r="D11" s="2">
        <v>0</v>
      </c>
      <c r="E11" s="3" t="str">
        <f t="shared" si="0"/>
        <v/>
      </c>
      <c r="F11" s="2">
        <v>67.497169999999997</v>
      </c>
      <c r="G11" s="2">
        <v>60.017330000000001</v>
      </c>
      <c r="H11" s="3">
        <f t="shared" si="1"/>
        <v>-0.11081709055357425</v>
      </c>
      <c r="I11" s="2">
        <v>137.62647000000001</v>
      </c>
      <c r="J11" s="3">
        <f t="shared" si="2"/>
        <v>-0.56391143360721241</v>
      </c>
      <c r="K11" s="2">
        <v>401.33947999999998</v>
      </c>
      <c r="L11" s="2">
        <v>501.58514000000002</v>
      </c>
      <c r="M11" s="3">
        <f t="shared" si="3"/>
        <v>0.24977771935120874</v>
      </c>
    </row>
    <row r="12" spans="1:13" x14ac:dyDescent="0.2">
      <c r="A12" s="1" t="s">
        <v>15</v>
      </c>
      <c r="B12" s="1" t="s">
        <v>107</v>
      </c>
      <c r="C12" s="2">
        <v>0</v>
      </c>
      <c r="D12" s="2">
        <v>0</v>
      </c>
      <c r="E12" s="3" t="str">
        <f t="shared" si="0"/>
        <v/>
      </c>
      <c r="F12" s="2">
        <v>2.0389200000000001</v>
      </c>
      <c r="G12" s="2">
        <v>0</v>
      </c>
      <c r="H12" s="3">
        <f t="shared" si="1"/>
        <v>-1</v>
      </c>
      <c r="I12" s="2">
        <v>1.6959999999999999E-2</v>
      </c>
      <c r="J12" s="3">
        <f t="shared" si="2"/>
        <v>-1</v>
      </c>
      <c r="K12" s="2">
        <v>10.819610000000001</v>
      </c>
      <c r="L12" s="2">
        <v>22.55696</v>
      </c>
      <c r="M12" s="3">
        <f t="shared" si="3"/>
        <v>1.084821911325824</v>
      </c>
    </row>
    <row r="13" spans="1:13" x14ac:dyDescent="0.2">
      <c r="A13" s="1" t="s">
        <v>14</v>
      </c>
      <c r="B13" s="1" t="s">
        <v>107</v>
      </c>
      <c r="C13" s="2">
        <v>0</v>
      </c>
      <c r="D13" s="2">
        <v>0</v>
      </c>
      <c r="E13" s="3" t="str">
        <f t="shared" si="0"/>
        <v/>
      </c>
      <c r="F13" s="2">
        <v>45.077359999999999</v>
      </c>
      <c r="G13" s="2">
        <v>168.79576</v>
      </c>
      <c r="H13" s="3">
        <f t="shared" si="1"/>
        <v>2.7445795405942142</v>
      </c>
      <c r="I13" s="2">
        <v>234.06800999999999</v>
      </c>
      <c r="J13" s="3">
        <f t="shared" si="2"/>
        <v>-0.27886019110428628</v>
      </c>
      <c r="K13" s="2">
        <v>514.92867000000001</v>
      </c>
      <c r="L13" s="2">
        <v>832.50162999999998</v>
      </c>
      <c r="M13" s="3">
        <f t="shared" si="3"/>
        <v>0.61673194464002168</v>
      </c>
    </row>
    <row r="14" spans="1:13" x14ac:dyDescent="0.2">
      <c r="A14" s="1" t="s">
        <v>13</v>
      </c>
      <c r="B14" s="1" t="s">
        <v>107</v>
      </c>
      <c r="C14" s="2">
        <v>290.65356000000003</v>
      </c>
      <c r="D14" s="2">
        <v>0</v>
      </c>
      <c r="E14" s="3">
        <f t="shared" si="0"/>
        <v>-1</v>
      </c>
      <c r="F14" s="2">
        <v>6840.23603</v>
      </c>
      <c r="G14" s="2">
        <v>10477.073759999999</v>
      </c>
      <c r="H14" s="3">
        <f t="shared" si="1"/>
        <v>0.53168307556194061</v>
      </c>
      <c r="I14" s="2">
        <v>7734.74154</v>
      </c>
      <c r="J14" s="3">
        <f t="shared" si="2"/>
        <v>0.35454736345333648</v>
      </c>
      <c r="K14" s="2">
        <v>35275.88654</v>
      </c>
      <c r="L14" s="2">
        <v>32941.368179999998</v>
      </c>
      <c r="M14" s="3">
        <f t="shared" si="3"/>
        <v>-6.617887143255341E-2</v>
      </c>
    </row>
    <row r="15" spans="1:13" x14ac:dyDescent="0.2">
      <c r="A15" s="1" t="s">
        <v>12</v>
      </c>
      <c r="B15" s="1" t="s">
        <v>107</v>
      </c>
      <c r="C15" s="2">
        <v>38.307499999999997</v>
      </c>
      <c r="D15" s="2">
        <v>0</v>
      </c>
      <c r="E15" s="3">
        <f t="shared" si="0"/>
        <v>-1</v>
      </c>
      <c r="F15" s="2">
        <v>9341.2786500000002</v>
      </c>
      <c r="G15" s="2">
        <v>12468.123869999999</v>
      </c>
      <c r="H15" s="3">
        <f t="shared" si="1"/>
        <v>0.3347341768891563</v>
      </c>
      <c r="I15" s="2">
        <v>14717.2701</v>
      </c>
      <c r="J15" s="3">
        <f t="shared" si="2"/>
        <v>-0.15282360211626478</v>
      </c>
      <c r="K15" s="2">
        <v>46201.695489999998</v>
      </c>
      <c r="L15" s="2">
        <v>52697.174339999998</v>
      </c>
      <c r="M15" s="3">
        <f t="shared" si="3"/>
        <v>0.14058962081609971</v>
      </c>
    </row>
    <row r="16" spans="1:13" x14ac:dyDescent="0.2">
      <c r="A16" s="1" t="s">
        <v>11</v>
      </c>
      <c r="B16" s="1" t="s">
        <v>107</v>
      </c>
      <c r="C16" s="2">
        <v>19.027999999999999</v>
      </c>
      <c r="D16" s="2">
        <v>0</v>
      </c>
      <c r="E16" s="3">
        <f t="shared" si="0"/>
        <v>-1</v>
      </c>
      <c r="F16" s="2">
        <v>3019.20748</v>
      </c>
      <c r="G16" s="2">
        <v>3110.5583499999998</v>
      </c>
      <c r="H16" s="3">
        <f t="shared" si="1"/>
        <v>3.0256572496302869E-2</v>
      </c>
      <c r="I16" s="2">
        <v>3692.66426</v>
      </c>
      <c r="J16" s="3">
        <f t="shared" si="2"/>
        <v>-0.15763846074649646</v>
      </c>
      <c r="K16" s="2">
        <v>10105.721240000001</v>
      </c>
      <c r="L16" s="2">
        <v>12106.32143</v>
      </c>
      <c r="M16" s="3">
        <f t="shared" si="3"/>
        <v>0.19796708641450711</v>
      </c>
    </row>
    <row r="17" spans="1:13" x14ac:dyDescent="0.2">
      <c r="A17" s="1" t="s">
        <v>10</v>
      </c>
      <c r="B17" s="1" t="s">
        <v>107</v>
      </c>
      <c r="C17" s="2">
        <v>11.450279999999999</v>
      </c>
      <c r="D17" s="2">
        <v>0</v>
      </c>
      <c r="E17" s="3">
        <f t="shared" si="0"/>
        <v>-1</v>
      </c>
      <c r="F17" s="2">
        <v>21954.788540000001</v>
      </c>
      <c r="G17" s="2">
        <v>23474.176650000001</v>
      </c>
      <c r="H17" s="3">
        <f t="shared" si="1"/>
        <v>6.920531742912428E-2</v>
      </c>
      <c r="I17" s="2">
        <v>25421.325819999998</v>
      </c>
      <c r="J17" s="3">
        <f t="shared" si="2"/>
        <v>-7.6595106950247849E-2</v>
      </c>
      <c r="K17" s="2">
        <v>80955.344330000007</v>
      </c>
      <c r="L17" s="2">
        <v>90370.516629999998</v>
      </c>
      <c r="M17" s="3">
        <f t="shared" si="3"/>
        <v>0.11630081223076161</v>
      </c>
    </row>
    <row r="18" spans="1:13" x14ac:dyDescent="0.2">
      <c r="A18" s="1" t="s">
        <v>27</v>
      </c>
      <c r="B18" s="1" t="s">
        <v>107</v>
      </c>
      <c r="C18" s="2">
        <v>0</v>
      </c>
      <c r="D18" s="2">
        <v>0</v>
      </c>
      <c r="E18" s="3" t="str">
        <f t="shared" si="0"/>
        <v/>
      </c>
      <c r="F18" s="2">
        <v>379.43234000000001</v>
      </c>
      <c r="G18" s="2">
        <v>267.06018999999998</v>
      </c>
      <c r="H18" s="3">
        <f t="shared" si="1"/>
        <v>-0.29615859839464409</v>
      </c>
      <c r="I18" s="2">
        <v>337.75335000000001</v>
      </c>
      <c r="J18" s="3">
        <f t="shared" si="2"/>
        <v>-0.20930409720584575</v>
      </c>
      <c r="K18" s="2">
        <v>1210.64401</v>
      </c>
      <c r="L18" s="2">
        <v>1207.9192499999999</v>
      </c>
      <c r="M18" s="3">
        <f t="shared" si="3"/>
        <v>-2.2506698728059771E-3</v>
      </c>
    </row>
    <row r="19" spans="1:13" x14ac:dyDescent="0.2">
      <c r="A19" s="1" t="s">
        <v>9</v>
      </c>
      <c r="B19" s="1" t="s">
        <v>107</v>
      </c>
      <c r="C19" s="2">
        <v>0</v>
      </c>
      <c r="D19" s="2">
        <v>0</v>
      </c>
      <c r="E19" s="3" t="str">
        <f t="shared" si="0"/>
        <v/>
      </c>
      <c r="F19" s="2">
        <v>1092.78172</v>
      </c>
      <c r="G19" s="2">
        <v>4420.30699</v>
      </c>
      <c r="H19" s="3">
        <f t="shared" si="1"/>
        <v>3.0450045138017137</v>
      </c>
      <c r="I19" s="2">
        <v>1155.7444</v>
      </c>
      <c r="J19" s="3">
        <f t="shared" si="2"/>
        <v>2.8246406298832163</v>
      </c>
      <c r="K19" s="2">
        <v>3063.40049</v>
      </c>
      <c r="L19" s="2">
        <v>12115.846960000001</v>
      </c>
      <c r="M19" s="3">
        <f t="shared" si="3"/>
        <v>2.9550319977914481</v>
      </c>
    </row>
    <row r="20" spans="1:13" x14ac:dyDescent="0.2">
      <c r="A20" s="1" t="s">
        <v>8</v>
      </c>
      <c r="B20" s="1" t="s">
        <v>107</v>
      </c>
      <c r="C20" s="2">
        <v>56.173499999999997</v>
      </c>
      <c r="D20" s="2">
        <v>0</v>
      </c>
      <c r="E20" s="3">
        <f t="shared" si="0"/>
        <v>-1</v>
      </c>
      <c r="F20" s="2">
        <v>4920.43559</v>
      </c>
      <c r="G20" s="2">
        <v>7864.9900699999998</v>
      </c>
      <c r="H20" s="3">
        <f t="shared" si="1"/>
        <v>0.59843370086671532</v>
      </c>
      <c r="I20" s="2">
        <v>5690.0116600000001</v>
      </c>
      <c r="J20" s="3">
        <f t="shared" si="2"/>
        <v>0.38224498295667808</v>
      </c>
      <c r="K20" s="2">
        <v>16176.46918</v>
      </c>
      <c r="L20" s="2">
        <v>19927.319370000001</v>
      </c>
      <c r="M20" s="3">
        <f t="shared" si="3"/>
        <v>0.23187075920358535</v>
      </c>
    </row>
    <row r="21" spans="1:13" x14ac:dyDescent="0.2">
      <c r="A21" s="1" t="s">
        <v>7</v>
      </c>
      <c r="B21" s="1" t="s">
        <v>107</v>
      </c>
      <c r="C21" s="2">
        <v>5.5003399999999996</v>
      </c>
      <c r="D21" s="2">
        <v>0</v>
      </c>
      <c r="E21" s="3">
        <f t="shared" si="0"/>
        <v>-1</v>
      </c>
      <c r="F21" s="2">
        <v>953.76702</v>
      </c>
      <c r="G21" s="2">
        <v>1367.1742300000001</v>
      </c>
      <c r="H21" s="3">
        <f t="shared" si="1"/>
        <v>0.43344674467775168</v>
      </c>
      <c r="I21" s="2">
        <v>1424.4305999999999</v>
      </c>
      <c r="J21" s="3">
        <f t="shared" si="2"/>
        <v>-4.0195970235404777E-2</v>
      </c>
      <c r="K21" s="2">
        <v>4260.1642700000002</v>
      </c>
      <c r="L21" s="2">
        <v>5022.1411799999996</v>
      </c>
      <c r="M21" s="3">
        <f t="shared" si="3"/>
        <v>0.17886092218692773</v>
      </c>
    </row>
    <row r="22" spans="1:13" x14ac:dyDescent="0.2">
      <c r="A22" s="1" t="s">
        <v>6</v>
      </c>
      <c r="B22" s="1" t="s">
        <v>107</v>
      </c>
      <c r="C22" s="2">
        <v>26.249739999999999</v>
      </c>
      <c r="D22" s="2">
        <v>0</v>
      </c>
      <c r="E22" s="3">
        <f t="shared" si="0"/>
        <v>-1</v>
      </c>
      <c r="F22" s="2">
        <v>7160.1796800000002</v>
      </c>
      <c r="G22" s="2">
        <v>8755.4985099999994</v>
      </c>
      <c r="H22" s="3">
        <f t="shared" si="1"/>
        <v>0.22280430119038575</v>
      </c>
      <c r="I22" s="2">
        <v>8218.6609900000003</v>
      </c>
      <c r="J22" s="3">
        <f t="shared" si="2"/>
        <v>6.5319341028081457E-2</v>
      </c>
      <c r="K22" s="2">
        <v>25394.73371</v>
      </c>
      <c r="L22" s="2">
        <v>29542.54493</v>
      </c>
      <c r="M22" s="3">
        <f t="shared" si="3"/>
        <v>0.16333351896368442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</v>
      </c>
      <c r="E23" s="3" t="str">
        <f t="shared" si="0"/>
        <v/>
      </c>
      <c r="F23" s="2">
        <v>0.47337000000000001</v>
      </c>
      <c r="G23" s="2">
        <v>0.14349000000000001</v>
      </c>
      <c r="H23" s="3">
        <f t="shared" si="1"/>
        <v>-0.6968755941441156</v>
      </c>
      <c r="I23" s="2">
        <v>0.35011999999999999</v>
      </c>
      <c r="J23" s="3">
        <f t="shared" si="2"/>
        <v>-0.59016908488518216</v>
      </c>
      <c r="K23" s="2">
        <v>0.47337000000000001</v>
      </c>
      <c r="L23" s="2">
        <v>29.699159999999999</v>
      </c>
      <c r="M23" s="3">
        <f t="shared" si="3"/>
        <v>61.739844096584065</v>
      </c>
    </row>
    <row r="24" spans="1:13" x14ac:dyDescent="0.2">
      <c r="A24" s="1" t="s">
        <v>4</v>
      </c>
      <c r="B24" s="1" t="s">
        <v>107</v>
      </c>
      <c r="C24" s="2">
        <v>37.566940000000002</v>
      </c>
      <c r="D24" s="2">
        <v>0</v>
      </c>
      <c r="E24" s="3">
        <f t="shared" si="0"/>
        <v>-1</v>
      </c>
      <c r="F24" s="2">
        <v>16699.561119999998</v>
      </c>
      <c r="G24" s="2">
        <v>14919.088250000001</v>
      </c>
      <c r="H24" s="3">
        <f t="shared" si="1"/>
        <v>-0.10661794386126944</v>
      </c>
      <c r="I24" s="2">
        <v>14351.249100000001</v>
      </c>
      <c r="J24" s="3">
        <f t="shared" si="2"/>
        <v>3.956722833275883E-2</v>
      </c>
      <c r="K24" s="2">
        <v>38949.762219999997</v>
      </c>
      <c r="L24" s="2">
        <v>37799.204149999998</v>
      </c>
      <c r="M24" s="3">
        <f t="shared" si="3"/>
        <v>-2.9539540280151155E-2</v>
      </c>
    </row>
    <row r="25" spans="1:13" x14ac:dyDescent="0.2">
      <c r="A25" s="1" t="s">
        <v>3</v>
      </c>
      <c r="B25" s="1" t="s">
        <v>107</v>
      </c>
      <c r="C25" s="2">
        <v>0</v>
      </c>
      <c r="D25" s="2">
        <v>0</v>
      </c>
      <c r="E25" s="3" t="str">
        <f t="shared" si="0"/>
        <v/>
      </c>
      <c r="F25" s="2">
        <v>6522.4800100000002</v>
      </c>
      <c r="G25" s="2">
        <v>10316.87779</v>
      </c>
      <c r="H25" s="3">
        <f t="shared" si="1"/>
        <v>0.5817415728653188</v>
      </c>
      <c r="I25" s="2">
        <v>11285.028759999999</v>
      </c>
      <c r="J25" s="3">
        <f t="shared" si="2"/>
        <v>-8.5790740155809675E-2</v>
      </c>
      <c r="K25" s="2">
        <v>25092.704959999999</v>
      </c>
      <c r="L25" s="2">
        <v>39732.449760000003</v>
      </c>
      <c r="M25" s="3">
        <f t="shared" si="3"/>
        <v>0.58342633141134281</v>
      </c>
    </row>
    <row r="26" spans="1:13" x14ac:dyDescent="0.2">
      <c r="A26" s="1" t="s">
        <v>26</v>
      </c>
      <c r="B26" s="1" t="s">
        <v>107</v>
      </c>
      <c r="C26" s="2">
        <v>22.195329999999998</v>
      </c>
      <c r="D26" s="2">
        <v>0</v>
      </c>
      <c r="E26" s="3">
        <f t="shared" si="0"/>
        <v>-1</v>
      </c>
      <c r="F26" s="2">
        <v>452.29050999999998</v>
      </c>
      <c r="G26" s="2">
        <v>464.56932999999998</v>
      </c>
      <c r="H26" s="3">
        <f t="shared" si="1"/>
        <v>2.7148082324345069E-2</v>
      </c>
      <c r="I26" s="2">
        <v>501.89701000000002</v>
      </c>
      <c r="J26" s="3">
        <f t="shared" si="2"/>
        <v>-7.437318664241499E-2</v>
      </c>
      <c r="K26" s="2">
        <v>789.11068</v>
      </c>
      <c r="L26" s="2">
        <v>1373.29195</v>
      </c>
      <c r="M26" s="3">
        <f t="shared" si="3"/>
        <v>0.74030333742283161</v>
      </c>
    </row>
    <row r="27" spans="1:13" x14ac:dyDescent="0.2">
      <c r="A27" s="1" t="s">
        <v>2</v>
      </c>
      <c r="B27" s="1" t="s">
        <v>107</v>
      </c>
      <c r="C27" s="2">
        <v>94.879580000000004</v>
      </c>
      <c r="D27" s="2">
        <v>0</v>
      </c>
      <c r="E27" s="3">
        <f t="shared" si="0"/>
        <v>-1</v>
      </c>
      <c r="F27" s="2">
        <v>29888.483950000002</v>
      </c>
      <c r="G27" s="2">
        <v>26838.278460000001</v>
      </c>
      <c r="H27" s="3">
        <f t="shared" si="1"/>
        <v>-0.10205286742220321</v>
      </c>
      <c r="I27" s="2">
        <v>31000.414150000001</v>
      </c>
      <c r="J27" s="3">
        <f t="shared" si="2"/>
        <v>-0.13426064793395664</v>
      </c>
      <c r="K27" s="2">
        <v>119406.76672</v>
      </c>
      <c r="L27" s="2">
        <v>105420.71494000001</v>
      </c>
      <c r="M27" s="3">
        <f t="shared" si="3"/>
        <v>-0.11712947401713214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25</v>
      </c>
      <c r="B29" s="1" t="s">
        <v>107</v>
      </c>
      <c r="C29" s="2">
        <v>266.11707999999999</v>
      </c>
      <c r="D29" s="2">
        <v>0</v>
      </c>
      <c r="E29" s="3">
        <f t="shared" si="0"/>
        <v>-1</v>
      </c>
      <c r="F29" s="2">
        <v>6860.7179800000004</v>
      </c>
      <c r="G29" s="2">
        <v>3454.1861899999999</v>
      </c>
      <c r="H29" s="3">
        <f t="shared" si="1"/>
        <v>-0.49652701071965655</v>
      </c>
      <c r="I29" s="2">
        <v>7610.34184</v>
      </c>
      <c r="J29" s="3">
        <f t="shared" si="2"/>
        <v>-0.54611944343356855</v>
      </c>
      <c r="K29" s="2">
        <v>44311.663630000003</v>
      </c>
      <c r="L29" s="2">
        <v>41477.110780000003</v>
      </c>
      <c r="M29" s="3">
        <f t="shared" si="3"/>
        <v>-6.3968549537394059E-2</v>
      </c>
    </row>
    <row r="30" spans="1:13" x14ac:dyDescent="0.2">
      <c r="A30" s="1" t="s">
        <v>29</v>
      </c>
      <c r="B30" s="1" t="s">
        <v>107</v>
      </c>
      <c r="C30" s="2">
        <v>0</v>
      </c>
      <c r="D30" s="2">
        <v>0</v>
      </c>
      <c r="E30" s="3" t="str">
        <f t="shared" si="0"/>
        <v/>
      </c>
      <c r="F30" s="2">
        <v>52.069780000000002</v>
      </c>
      <c r="G30" s="2">
        <v>51.741959999999999</v>
      </c>
      <c r="H30" s="3">
        <f t="shared" si="1"/>
        <v>-6.2957823136567947E-3</v>
      </c>
      <c r="I30" s="2">
        <v>3.9803600000000001</v>
      </c>
      <c r="J30" s="3">
        <f t="shared" si="2"/>
        <v>11.999316644725601</v>
      </c>
      <c r="K30" s="2">
        <v>149.79015999999999</v>
      </c>
      <c r="L30" s="2">
        <v>84.880160000000004</v>
      </c>
      <c r="M30" s="3">
        <f t="shared" si="3"/>
        <v>-0.43333954646954109</v>
      </c>
    </row>
    <row r="31" spans="1:13" x14ac:dyDescent="0.2">
      <c r="A31" s="6" t="s">
        <v>0</v>
      </c>
      <c r="B31" s="6" t="s">
        <v>107</v>
      </c>
      <c r="C31" s="5">
        <v>888.09595999999999</v>
      </c>
      <c r="D31" s="5">
        <v>0</v>
      </c>
      <c r="E31" s="4">
        <f t="shared" si="0"/>
        <v>-1</v>
      </c>
      <c r="F31" s="5">
        <v>132610.58189</v>
      </c>
      <c r="G31" s="5">
        <v>141794.59958000001</v>
      </c>
      <c r="H31" s="4">
        <f t="shared" si="1"/>
        <v>6.9255541745666394E-2</v>
      </c>
      <c r="I31" s="5">
        <v>147871.33895</v>
      </c>
      <c r="J31" s="4">
        <f t="shared" si="2"/>
        <v>-4.1094774776163634E-2</v>
      </c>
      <c r="K31" s="5">
        <v>507573.34159000003</v>
      </c>
      <c r="L31" s="5">
        <v>534997.44336000003</v>
      </c>
      <c r="M31" s="4">
        <f t="shared" si="3"/>
        <v>5.4029830810445212E-2</v>
      </c>
    </row>
    <row r="32" spans="1:13" x14ac:dyDescent="0.2">
      <c r="A32" s="1" t="s">
        <v>22</v>
      </c>
      <c r="B32" s="1" t="s">
        <v>106</v>
      </c>
      <c r="C32" s="2">
        <v>0</v>
      </c>
      <c r="D32" s="2">
        <v>0</v>
      </c>
      <c r="E32" s="3" t="str">
        <f t="shared" si="0"/>
        <v/>
      </c>
      <c r="F32" s="2">
        <v>8.1995000000000005</v>
      </c>
      <c r="G32" s="2">
        <v>0</v>
      </c>
      <c r="H32" s="3">
        <f t="shared" si="1"/>
        <v>-1</v>
      </c>
      <c r="I32" s="2">
        <v>0</v>
      </c>
      <c r="J32" s="3" t="str">
        <f t="shared" si="2"/>
        <v/>
      </c>
      <c r="K32" s="2">
        <v>12.118740000000001</v>
      </c>
      <c r="L32" s="2">
        <v>37.08231</v>
      </c>
      <c r="M32" s="3">
        <f t="shared" si="3"/>
        <v>2.0599146445917644</v>
      </c>
    </row>
    <row r="33" spans="1:13" x14ac:dyDescent="0.2">
      <c r="A33" s="1" t="s">
        <v>21</v>
      </c>
      <c r="B33" s="1" t="s">
        <v>106</v>
      </c>
      <c r="C33" s="2">
        <v>0</v>
      </c>
      <c r="D33" s="2">
        <v>0</v>
      </c>
      <c r="E33" s="3" t="str">
        <f t="shared" si="0"/>
        <v/>
      </c>
      <c r="F33" s="2">
        <v>1.3683000000000001</v>
      </c>
      <c r="G33" s="2">
        <v>0.74399999999999999</v>
      </c>
      <c r="H33" s="3">
        <f t="shared" si="1"/>
        <v>-0.45625959219469414</v>
      </c>
      <c r="I33" s="2">
        <v>0.29670000000000002</v>
      </c>
      <c r="J33" s="3">
        <f t="shared" si="2"/>
        <v>1.5075834175935285</v>
      </c>
      <c r="K33" s="2">
        <v>27.86008</v>
      </c>
      <c r="L33" s="2">
        <v>27.72831</v>
      </c>
      <c r="M33" s="3">
        <f t="shared" si="3"/>
        <v>-4.7297064473612593E-3</v>
      </c>
    </row>
    <row r="34" spans="1:13" x14ac:dyDescent="0.2">
      <c r="A34" s="1" t="s">
        <v>20</v>
      </c>
      <c r="B34" s="1" t="s">
        <v>106</v>
      </c>
      <c r="C34" s="2">
        <v>0.85938000000000003</v>
      </c>
      <c r="D34" s="2">
        <v>0</v>
      </c>
      <c r="E34" s="3">
        <f t="shared" si="0"/>
        <v>-1</v>
      </c>
      <c r="F34" s="2">
        <v>49.093319999999999</v>
      </c>
      <c r="G34" s="2">
        <v>0</v>
      </c>
      <c r="H34" s="3">
        <f t="shared" si="1"/>
        <v>-1</v>
      </c>
      <c r="I34" s="2">
        <v>1.12906</v>
      </c>
      <c r="J34" s="3">
        <f t="shared" si="2"/>
        <v>-1</v>
      </c>
      <c r="K34" s="2">
        <v>263.06500999999997</v>
      </c>
      <c r="L34" s="2">
        <v>15.34965</v>
      </c>
      <c r="M34" s="3">
        <f t="shared" si="3"/>
        <v>-0.94165073492670115</v>
      </c>
    </row>
    <row r="35" spans="1:13" x14ac:dyDescent="0.2">
      <c r="A35" s="1" t="s">
        <v>19</v>
      </c>
      <c r="B35" s="1" t="s">
        <v>106</v>
      </c>
      <c r="C35" s="2">
        <v>19.440639999999998</v>
      </c>
      <c r="D35" s="2">
        <v>0</v>
      </c>
      <c r="E35" s="3">
        <f t="shared" si="0"/>
        <v>-1</v>
      </c>
      <c r="F35" s="2">
        <v>563.00292000000002</v>
      </c>
      <c r="G35" s="2">
        <v>0</v>
      </c>
      <c r="H35" s="3">
        <f t="shared" si="1"/>
        <v>-1</v>
      </c>
      <c r="I35" s="2">
        <v>0</v>
      </c>
      <c r="J35" s="3" t="str">
        <f t="shared" si="2"/>
        <v/>
      </c>
      <c r="K35" s="2">
        <v>1268.1339499999999</v>
      </c>
      <c r="L35" s="2">
        <v>2.8520099999999999</v>
      </c>
      <c r="M35" s="3">
        <f t="shared" si="3"/>
        <v>-0.99775101833682478</v>
      </c>
    </row>
    <row r="36" spans="1:13" x14ac:dyDescent="0.2">
      <c r="A36" s="1" t="s">
        <v>18</v>
      </c>
      <c r="B36" s="1" t="s">
        <v>106</v>
      </c>
      <c r="C36" s="2">
        <v>0</v>
      </c>
      <c r="D36" s="2">
        <v>0</v>
      </c>
      <c r="E36" s="3" t="str">
        <f t="shared" si="0"/>
        <v/>
      </c>
      <c r="F36" s="2">
        <v>0.45294000000000001</v>
      </c>
      <c r="G36" s="2">
        <v>0</v>
      </c>
      <c r="H36" s="3">
        <f t="shared" si="1"/>
        <v>-1</v>
      </c>
      <c r="I36" s="2">
        <v>0</v>
      </c>
      <c r="J36" s="3" t="str">
        <f t="shared" si="2"/>
        <v/>
      </c>
      <c r="K36" s="2">
        <v>1.39924</v>
      </c>
      <c r="L36" s="2">
        <v>0</v>
      </c>
      <c r="M36" s="3">
        <f t="shared" si="3"/>
        <v>-1</v>
      </c>
    </row>
    <row r="37" spans="1:13" x14ac:dyDescent="0.2">
      <c r="A37" s="1" t="s">
        <v>17</v>
      </c>
      <c r="B37" s="1" t="s">
        <v>106</v>
      </c>
      <c r="C37" s="2">
        <v>1.1749499999999999</v>
      </c>
      <c r="D37" s="2">
        <v>0</v>
      </c>
      <c r="E37" s="3">
        <f t="shared" si="0"/>
        <v>-1</v>
      </c>
      <c r="F37" s="2">
        <v>1.9770300000000001</v>
      </c>
      <c r="G37" s="2">
        <v>2.585</v>
      </c>
      <c r="H37" s="3">
        <f t="shared" si="1"/>
        <v>0.30751683080175818</v>
      </c>
      <c r="I37" s="2">
        <v>10.141920000000001</v>
      </c>
      <c r="J37" s="3">
        <f t="shared" si="2"/>
        <v>-0.74511729534447135</v>
      </c>
      <c r="K37" s="2">
        <v>585.35771</v>
      </c>
      <c r="L37" s="2">
        <v>113.37297</v>
      </c>
      <c r="M37" s="3">
        <f t="shared" si="3"/>
        <v>-0.80631848173657783</v>
      </c>
    </row>
    <row r="38" spans="1:13" x14ac:dyDescent="0.2">
      <c r="A38" s="1" t="s">
        <v>14</v>
      </c>
      <c r="B38" s="1" t="s">
        <v>106</v>
      </c>
      <c r="C38" s="2">
        <v>0</v>
      </c>
      <c r="D38" s="2">
        <v>0</v>
      </c>
      <c r="E38" s="3" t="str">
        <f t="shared" si="0"/>
        <v/>
      </c>
      <c r="F38" s="2">
        <v>70.512010000000004</v>
      </c>
      <c r="G38" s="2">
        <v>104.15199</v>
      </c>
      <c r="H38" s="3">
        <f t="shared" si="1"/>
        <v>0.47708156383572087</v>
      </c>
      <c r="I38" s="2">
        <v>40.310549999999999</v>
      </c>
      <c r="J38" s="3">
        <f t="shared" si="2"/>
        <v>1.5837402367370328</v>
      </c>
      <c r="K38" s="2">
        <v>303.39908000000003</v>
      </c>
      <c r="L38" s="2">
        <v>185.57431</v>
      </c>
      <c r="M38" s="3">
        <f t="shared" si="3"/>
        <v>-0.3883491340843882</v>
      </c>
    </row>
    <row r="39" spans="1:13" x14ac:dyDescent="0.2">
      <c r="A39" s="1" t="s">
        <v>13</v>
      </c>
      <c r="B39" s="1" t="s">
        <v>106</v>
      </c>
      <c r="C39" s="2">
        <v>2635.10304</v>
      </c>
      <c r="D39" s="2">
        <v>0</v>
      </c>
      <c r="E39" s="3">
        <f t="shared" si="0"/>
        <v>-1</v>
      </c>
      <c r="F39" s="2">
        <v>49972.855530000001</v>
      </c>
      <c r="G39" s="2">
        <v>2514.1864599999999</v>
      </c>
      <c r="H39" s="3">
        <f t="shared" si="1"/>
        <v>-0.94968895746830662</v>
      </c>
      <c r="I39" s="2">
        <v>6196.9632799999999</v>
      </c>
      <c r="J39" s="3">
        <f t="shared" si="2"/>
        <v>-0.59428733939504641</v>
      </c>
      <c r="K39" s="2">
        <v>141134.77108999999</v>
      </c>
      <c r="L39" s="2">
        <v>17609.942930000001</v>
      </c>
      <c r="M39" s="3">
        <f t="shared" si="3"/>
        <v>-0.87522604958369654</v>
      </c>
    </row>
    <row r="40" spans="1:13" x14ac:dyDescent="0.2">
      <c r="A40" s="1" t="s">
        <v>12</v>
      </c>
      <c r="B40" s="1" t="s">
        <v>106</v>
      </c>
      <c r="C40" s="2">
        <v>0</v>
      </c>
      <c r="D40" s="2">
        <v>0</v>
      </c>
      <c r="E40" s="3" t="str">
        <f t="shared" si="0"/>
        <v/>
      </c>
      <c r="F40" s="2">
        <v>1269.5816600000001</v>
      </c>
      <c r="G40" s="2">
        <v>757.32162000000005</v>
      </c>
      <c r="H40" s="3">
        <f t="shared" si="1"/>
        <v>-0.40348727154738517</v>
      </c>
      <c r="I40" s="2">
        <v>773.07845999999995</v>
      </c>
      <c r="J40" s="3">
        <f t="shared" si="2"/>
        <v>-2.0381941569035389E-2</v>
      </c>
      <c r="K40" s="2">
        <v>3833.3181399999999</v>
      </c>
      <c r="L40" s="2">
        <v>8891.3752800000002</v>
      </c>
      <c r="M40" s="3">
        <f t="shared" si="3"/>
        <v>1.3194983967597329</v>
      </c>
    </row>
    <row r="41" spans="1:13" x14ac:dyDescent="0.2">
      <c r="A41" s="1" t="s">
        <v>11</v>
      </c>
      <c r="B41" s="1" t="s">
        <v>106</v>
      </c>
      <c r="C41" s="2">
        <v>0</v>
      </c>
      <c r="D41" s="2">
        <v>0</v>
      </c>
      <c r="E41" s="3" t="str">
        <f t="shared" si="0"/>
        <v/>
      </c>
      <c r="F41" s="2">
        <v>5.83371</v>
      </c>
      <c r="G41" s="2">
        <v>0</v>
      </c>
      <c r="H41" s="3">
        <f t="shared" si="1"/>
        <v>-1</v>
      </c>
      <c r="I41" s="2">
        <v>3.8715000000000002</v>
      </c>
      <c r="J41" s="3">
        <f t="shared" si="2"/>
        <v>-1</v>
      </c>
      <c r="K41" s="2">
        <v>8.8122100000000003</v>
      </c>
      <c r="L41" s="2">
        <v>4.9750199999999998</v>
      </c>
      <c r="M41" s="3">
        <f t="shared" si="3"/>
        <v>-0.43544014498065753</v>
      </c>
    </row>
    <row r="42" spans="1:13" x14ac:dyDescent="0.2">
      <c r="A42" s="1" t="s">
        <v>10</v>
      </c>
      <c r="B42" s="1" t="s">
        <v>106</v>
      </c>
      <c r="C42" s="2">
        <v>1.9244399999999999</v>
      </c>
      <c r="D42" s="2">
        <v>0</v>
      </c>
      <c r="E42" s="3">
        <f t="shared" si="0"/>
        <v>-1</v>
      </c>
      <c r="F42" s="2">
        <v>255.68566999999999</v>
      </c>
      <c r="G42" s="2">
        <v>303.88224000000002</v>
      </c>
      <c r="H42" s="3">
        <f t="shared" si="1"/>
        <v>0.18849930072342347</v>
      </c>
      <c r="I42" s="2">
        <v>78.975669999999994</v>
      </c>
      <c r="J42" s="3">
        <f t="shared" si="2"/>
        <v>2.8477956565610656</v>
      </c>
      <c r="K42" s="2">
        <v>1442.85535</v>
      </c>
      <c r="L42" s="2">
        <v>1172.4065599999999</v>
      </c>
      <c r="M42" s="3">
        <f t="shared" si="3"/>
        <v>-0.18743998835364895</v>
      </c>
    </row>
    <row r="43" spans="1:13" x14ac:dyDescent="0.2">
      <c r="A43" s="1" t="s">
        <v>27</v>
      </c>
      <c r="B43" s="1" t="s">
        <v>106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10.948449999999999</v>
      </c>
      <c r="J43" s="3">
        <f t="shared" si="2"/>
        <v>-1</v>
      </c>
      <c r="K43" s="2">
        <v>0</v>
      </c>
      <c r="L43" s="2">
        <v>11.666399999999999</v>
      </c>
      <c r="M43" s="3" t="str">
        <f t="shared" si="3"/>
        <v/>
      </c>
    </row>
    <row r="44" spans="1:13" x14ac:dyDescent="0.2">
      <c r="A44" s="1" t="s">
        <v>9</v>
      </c>
      <c r="B44" s="1" t="s">
        <v>106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45.660449999999997</v>
      </c>
      <c r="H44" s="3" t="str">
        <f t="shared" si="1"/>
        <v/>
      </c>
      <c r="I44" s="2">
        <v>0</v>
      </c>
      <c r="J44" s="3" t="str">
        <f t="shared" si="2"/>
        <v/>
      </c>
      <c r="K44" s="2">
        <v>22.438510000000001</v>
      </c>
      <c r="L44" s="2">
        <v>61.369459999999997</v>
      </c>
      <c r="M44" s="3">
        <f t="shared" si="3"/>
        <v>1.735006023127204</v>
      </c>
    </row>
    <row r="45" spans="1:13" x14ac:dyDescent="0.2">
      <c r="A45" s="1" t="s">
        <v>8</v>
      </c>
      <c r="B45" s="1" t="s">
        <v>106</v>
      </c>
      <c r="C45" s="2">
        <v>0</v>
      </c>
      <c r="D45" s="2">
        <v>0</v>
      </c>
      <c r="E45" s="3" t="str">
        <f t="shared" si="0"/>
        <v/>
      </c>
      <c r="F45" s="2">
        <v>2.3738700000000001</v>
      </c>
      <c r="G45" s="2">
        <v>10.5</v>
      </c>
      <c r="H45" s="3">
        <f t="shared" si="1"/>
        <v>3.4231571231786067</v>
      </c>
      <c r="I45" s="2">
        <v>6.3111600000000001</v>
      </c>
      <c r="J45" s="3">
        <f t="shared" si="2"/>
        <v>0.66371950639818977</v>
      </c>
      <c r="K45" s="2">
        <v>52.129280000000001</v>
      </c>
      <c r="L45" s="2">
        <v>50.864530000000002</v>
      </c>
      <c r="M45" s="3">
        <f t="shared" si="3"/>
        <v>-2.4261796825123971E-2</v>
      </c>
    </row>
    <row r="46" spans="1:13" x14ac:dyDescent="0.2">
      <c r="A46" s="1" t="s">
        <v>7</v>
      </c>
      <c r="B46" s="1" t="s">
        <v>106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4.7647599999999999</v>
      </c>
      <c r="H46" s="3" t="str">
        <f t="shared" si="1"/>
        <v/>
      </c>
      <c r="I46" s="2">
        <v>10.0092</v>
      </c>
      <c r="J46" s="3">
        <f t="shared" si="2"/>
        <v>-0.52396195500139875</v>
      </c>
      <c r="K46" s="2">
        <v>0</v>
      </c>
      <c r="L46" s="2">
        <v>15.30377</v>
      </c>
      <c r="M46" s="3" t="str">
        <f t="shared" si="3"/>
        <v/>
      </c>
    </row>
    <row r="47" spans="1:13" x14ac:dyDescent="0.2">
      <c r="A47" s="1" t="s">
        <v>6</v>
      </c>
      <c r="B47" s="1" t="s">
        <v>106</v>
      </c>
      <c r="C47" s="2">
        <v>1.2</v>
      </c>
      <c r="D47" s="2">
        <v>0</v>
      </c>
      <c r="E47" s="3">
        <f t="shared" si="0"/>
        <v>-1</v>
      </c>
      <c r="F47" s="2">
        <v>95.839619999999996</v>
      </c>
      <c r="G47" s="2">
        <v>452.83334000000002</v>
      </c>
      <c r="H47" s="3">
        <f t="shared" si="1"/>
        <v>3.7249075069371109</v>
      </c>
      <c r="I47" s="2">
        <v>480.23777999999999</v>
      </c>
      <c r="J47" s="3">
        <f t="shared" si="2"/>
        <v>-5.7064315098241503E-2</v>
      </c>
      <c r="K47" s="2">
        <v>921.23697000000004</v>
      </c>
      <c r="L47" s="2">
        <v>1779.3700100000001</v>
      </c>
      <c r="M47" s="3">
        <f t="shared" si="3"/>
        <v>0.93150087105166879</v>
      </c>
    </row>
    <row r="48" spans="1:13" x14ac:dyDescent="0.2">
      <c r="A48" s="1" t="s">
        <v>5</v>
      </c>
      <c r="B48" s="1" t="s">
        <v>106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0</v>
      </c>
      <c r="H48" s="3" t="str">
        <f t="shared" si="1"/>
        <v/>
      </c>
      <c r="I48" s="2">
        <v>0</v>
      </c>
      <c r="J48" s="3" t="str">
        <f t="shared" si="2"/>
        <v/>
      </c>
      <c r="K48" s="2">
        <v>0.23400000000000001</v>
      </c>
      <c r="L48" s="2">
        <v>0.11883000000000001</v>
      </c>
      <c r="M48" s="3">
        <f t="shared" si="3"/>
        <v>-0.49217948717948723</v>
      </c>
    </row>
    <row r="49" spans="1:13" x14ac:dyDescent="0.2">
      <c r="A49" s="1" t="s">
        <v>4</v>
      </c>
      <c r="B49" s="1" t="s">
        <v>106</v>
      </c>
      <c r="C49" s="2">
        <v>0</v>
      </c>
      <c r="D49" s="2">
        <v>0</v>
      </c>
      <c r="E49" s="3" t="str">
        <f t="shared" si="0"/>
        <v/>
      </c>
      <c r="F49" s="2">
        <v>3.1332499999999999</v>
      </c>
      <c r="G49" s="2">
        <v>133.57285999999999</v>
      </c>
      <c r="H49" s="3">
        <f t="shared" si="1"/>
        <v>41.630769967286362</v>
      </c>
      <c r="I49" s="2">
        <v>25.235700000000001</v>
      </c>
      <c r="J49" s="3">
        <f t="shared" si="2"/>
        <v>4.2930118839580427</v>
      </c>
      <c r="K49" s="2">
        <v>9.3334100000000007</v>
      </c>
      <c r="L49" s="2">
        <v>519.76423999999997</v>
      </c>
      <c r="M49" s="3">
        <f t="shared" si="3"/>
        <v>54.688568272474896</v>
      </c>
    </row>
    <row r="50" spans="1:13" x14ac:dyDescent="0.2">
      <c r="A50" s="1" t="s">
        <v>3</v>
      </c>
      <c r="B50" s="1" t="s">
        <v>106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</v>
      </c>
      <c r="L50" s="2">
        <v>13</v>
      </c>
      <c r="M50" s="3" t="str">
        <f t="shared" si="3"/>
        <v/>
      </c>
    </row>
    <row r="51" spans="1:13" x14ac:dyDescent="0.2">
      <c r="A51" s="1" t="s">
        <v>2</v>
      </c>
      <c r="B51" s="1" t="s">
        <v>106</v>
      </c>
      <c r="C51" s="2">
        <v>236.58857</v>
      </c>
      <c r="D51" s="2">
        <v>0</v>
      </c>
      <c r="E51" s="3">
        <f t="shared" si="0"/>
        <v>-1</v>
      </c>
      <c r="F51" s="2">
        <v>3445.5880999999999</v>
      </c>
      <c r="G51" s="2">
        <v>115.22877</v>
      </c>
      <c r="H51" s="3">
        <f t="shared" si="1"/>
        <v>-0.96655758998006758</v>
      </c>
      <c r="I51" s="2">
        <v>154.08233000000001</v>
      </c>
      <c r="J51" s="3">
        <f t="shared" si="2"/>
        <v>-0.25216103624601216</v>
      </c>
      <c r="K51" s="2">
        <v>5179.0623500000002</v>
      </c>
      <c r="L51" s="2">
        <v>420.58532000000002</v>
      </c>
      <c r="M51" s="3">
        <f t="shared" si="3"/>
        <v>-0.91879122289385062</v>
      </c>
    </row>
    <row r="52" spans="1:13" x14ac:dyDescent="0.2">
      <c r="A52" s="1" t="s">
        <v>33</v>
      </c>
      <c r="B52" s="1" t="s">
        <v>106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</v>
      </c>
      <c r="M52" s="3" t="str">
        <f t="shared" si="3"/>
        <v/>
      </c>
    </row>
    <row r="53" spans="1:13" x14ac:dyDescent="0.2">
      <c r="A53" s="1" t="s">
        <v>25</v>
      </c>
      <c r="B53" s="1" t="s">
        <v>106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0.29221999999999998</v>
      </c>
      <c r="J53" s="3">
        <f t="shared" si="2"/>
        <v>-1</v>
      </c>
      <c r="K53" s="2">
        <v>27.534829999999999</v>
      </c>
      <c r="L53" s="2">
        <v>0.29221999999999998</v>
      </c>
      <c r="M53" s="3">
        <f t="shared" si="3"/>
        <v>-0.98938725969980568</v>
      </c>
    </row>
    <row r="54" spans="1:13" x14ac:dyDescent="0.2">
      <c r="A54" s="1" t="s">
        <v>29</v>
      </c>
      <c r="B54" s="1" t="s">
        <v>106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</v>
      </c>
      <c r="M54" s="3" t="str">
        <f t="shared" si="3"/>
        <v/>
      </c>
    </row>
    <row r="55" spans="1:13" x14ac:dyDescent="0.2">
      <c r="A55" s="6" t="s">
        <v>0</v>
      </c>
      <c r="B55" s="6" t="s">
        <v>106</v>
      </c>
      <c r="C55" s="5">
        <v>2896.2910200000001</v>
      </c>
      <c r="D55" s="5">
        <v>0</v>
      </c>
      <c r="E55" s="4">
        <f t="shared" si="0"/>
        <v>-1</v>
      </c>
      <c r="F55" s="5">
        <v>55745.497430000003</v>
      </c>
      <c r="G55" s="5">
        <v>4445.4314899999999</v>
      </c>
      <c r="H55" s="4">
        <f t="shared" si="1"/>
        <v>-0.92025487806289363</v>
      </c>
      <c r="I55" s="5">
        <v>7791.8839799999996</v>
      </c>
      <c r="J55" s="4">
        <f t="shared" si="2"/>
        <v>-0.42947925028011003</v>
      </c>
      <c r="K55" s="5">
        <v>155093.05995</v>
      </c>
      <c r="L55" s="5">
        <v>30932.994129999999</v>
      </c>
      <c r="M55" s="4">
        <f t="shared" si="3"/>
        <v>-0.80055204185169604</v>
      </c>
    </row>
    <row r="56" spans="1:13" x14ac:dyDescent="0.2">
      <c r="A56" s="1" t="s">
        <v>22</v>
      </c>
      <c r="B56" s="1" t="s">
        <v>105</v>
      </c>
      <c r="C56" s="2">
        <v>0</v>
      </c>
      <c r="D56" s="2">
        <v>0</v>
      </c>
      <c r="E56" s="3" t="str">
        <f t="shared" si="0"/>
        <v/>
      </c>
      <c r="F56" s="2">
        <v>7.5019299999999998</v>
      </c>
      <c r="G56" s="2">
        <v>352.76902999999999</v>
      </c>
      <c r="H56" s="3">
        <f t="shared" si="1"/>
        <v>46.023769883216715</v>
      </c>
      <c r="I56" s="2">
        <v>14.273820000000001</v>
      </c>
      <c r="J56" s="3">
        <f t="shared" si="2"/>
        <v>23.714409317197497</v>
      </c>
      <c r="K56" s="2">
        <v>659.68722000000002</v>
      </c>
      <c r="L56" s="2">
        <v>693.43735000000004</v>
      </c>
      <c r="M56" s="3">
        <f t="shared" si="3"/>
        <v>5.1160806177206197E-2</v>
      </c>
    </row>
    <row r="57" spans="1:13" x14ac:dyDescent="0.2">
      <c r="A57" s="1" t="s">
        <v>21</v>
      </c>
      <c r="B57" s="1" t="s">
        <v>105</v>
      </c>
      <c r="C57" s="2">
        <v>0</v>
      </c>
      <c r="D57" s="2">
        <v>0</v>
      </c>
      <c r="E57" s="3" t="str">
        <f t="shared" si="0"/>
        <v/>
      </c>
      <c r="F57" s="2">
        <v>288.31157999999999</v>
      </c>
      <c r="G57" s="2">
        <v>357.09602000000001</v>
      </c>
      <c r="H57" s="3">
        <f t="shared" si="1"/>
        <v>0.23857675088874353</v>
      </c>
      <c r="I57" s="2">
        <v>337.27503999999999</v>
      </c>
      <c r="J57" s="3">
        <f t="shared" si="2"/>
        <v>5.8768001332087927E-2</v>
      </c>
      <c r="K57" s="2">
        <v>951.66489999999999</v>
      </c>
      <c r="L57" s="2">
        <v>1297.4073699999999</v>
      </c>
      <c r="M57" s="3">
        <f t="shared" si="3"/>
        <v>0.36330274448495459</v>
      </c>
    </row>
    <row r="58" spans="1:13" x14ac:dyDescent="0.2">
      <c r="A58" s="1" t="s">
        <v>20</v>
      </c>
      <c r="B58" s="1" t="s">
        <v>105</v>
      </c>
      <c r="C58" s="2">
        <v>8.9029199999999999</v>
      </c>
      <c r="D58" s="2">
        <v>0</v>
      </c>
      <c r="E58" s="3">
        <f t="shared" si="0"/>
        <v>-1</v>
      </c>
      <c r="F58" s="2">
        <v>465.16086999999999</v>
      </c>
      <c r="G58" s="2">
        <v>568.69372999999996</v>
      </c>
      <c r="H58" s="3">
        <f t="shared" si="1"/>
        <v>0.22257431068954703</v>
      </c>
      <c r="I58" s="2">
        <v>744.26864</v>
      </c>
      <c r="J58" s="3">
        <f t="shared" si="2"/>
        <v>-0.23590260366203264</v>
      </c>
      <c r="K58" s="2">
        <v>3048.3128999999999</v>
      </c>
      <c r="L58" s="2">
        <v>2801.18084</v>
      </c>
      <c r="M58" s="3">
        <f t="shared" si="3"/>
        <v>-8.1071749556943407E-2</v>
      </c>
    </row>
    <row r="59" spans="1:13" x14ac:dyDescent="0.2">
      <c r="A59" s="1" t="s">
        <v>19</v>
      </c>
      <c r="B59" s="1" t="s">
        <v>105</v>
      </c>
      <c r="C59" s="2">
        <v>0</v>
      </c>
      <c r="D59" s="2">
        <v>0</v>
      </c>
      <c r="E59" s="3" t="str">
        <f t="shared" si="0"/>
        <v/>
      </c>
      <c r="F59" s="2">
        <v>2.2610000000000002E-2</v>
      </c>
      <c r="G59" s="2">
        <v>0</v>
      </c>
      <c r="H59" s="3">
        <f t="shared" si="1"/>
        <v>-1</v>
      </c>
      <c r="I59" s="2">
        <v>0</v>
      </c>
      <c r="J59" s="3" t="str">
        <f t="shared" si="2"/>
        <v/>
      </c>
      <c r="K59" s="2">
        <v>2.2610000000000002E-2</v>
      </c>
      <c r="L59" s="2">
        <v>0</v>
      </c>
      <c r="M59" s="3">
        <f t="shared" si="3"/>
        <v>-1</v>
      </c>
    </row>
    <row r="60" spans="1:13" x14ac:dyDescent="0.2">
      <c r="A60" s="1" t="s">
        <v>18</v>
      </c>
      <c r="B60" s="1" t="s">
        <v>105</v>
      </c>
      <c r="C60" s="2">
        <v>0</v>
      </c>
      <c r="D60" s="2">
        <v>0</v>
      </c>
      <c r="E60" s="3" t="str">
        <f t="shared" si="0"/>
        <v/>
      </c>
      <c r="F60" s="2">
        <v>0.13900000000000001</v>
      </c>
      <c r="G60" s="2">
        <v>0</v>
      </c>
      <c r="H60" s="3">
        <f t="shared" si="1"/>
        <v>-1</v>
      </c>
      <c r="I60" s="2">
        <v>0</v>
      </c>
      <c r="J60" s="3" t="str">
        <f t="shared" si="2"/>
        <v/>
      </c>
      <c r="K60" s="2">
        <v>0.13900000000000001</v>
      </c>
      <c r="L60" s="2">
        <v>0</v>
      </c>
      <c r="M60" s="3">
        <f t="shared" si="3"/>
        <v>-1</v>
      </c>
    </row>
    <row r="61" spans="1:13" x14ac:dyDescent="0.2">
      <c r="A61" s="1" t="s">
        <v>17</v>
      </c>
      <c r="B61" s="1" t="s">
        <v>105</v>
      </c>
      <c r="C61" s="2">
        <v>0</v>
      </c>
      <c r="D61" s="2">
        <v>0</v>
      </c>
      <c r="E61" s="3" t="str">
        <f t="shared" si="0"/>
        <v/>
      </c>
      <c r="F61" s="2">
        <v>7.3067200000000003</v>
      </c>
      <c r="G61" s="2">
        <v>0.32</v>
      </c>
      <c r="H61" s="3">
        <f t="shared" si="1"/>
        <v>-0.956204699235772</v>
      </c>
      <c r="I61" s="2">
        <v>0.91069999999999995</v>
      </c>
      <c r="J61" s="3">
        <f t="shared" si="2"/>
        <v>-0.64862193916767319</v>
      </c>
      <c r="K61" s="2">
        <v>36.228839999999998</v>
      </c>
      <c r="L61" s="2">
        <v>1.2306999999999999</v>
      </c>
      <c r="M61" s="3">
        <f t="shared" si="3"/>
        <v>-0.96602982596185805</v>
      </c>
    </row>
    <row r="62" spans="1:13" x14ac:dyDescent="0.2">
      <c r="A62" s="1" t="s">
        <v>16</v>
      </c>
      <c r="B62" s="1" t="s">
        <v>105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151.24284</v>
      </c>
      <c r="L62" s="2">
        <v>0</v>
      </c>
      <c r="M62" s="3">
        <f t="shared" si="3"/>
        <v>-1</v>
      </c>
    </row>
    <row r="63" spans="1:13" x14ac:dyDescent="0.2">
      <c r="A63" s="1" t="s">
        <v>14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2.9635699999999998</v>
      </c>
      <c r="G63" s="2">
        <v>0</v>
      </c>
      <c r="H63" s="3">
        <f t="shared" si="1"/>
        <v>-1</v>
      </c>
      <c r="I63" s="2">
        <v>0</v>
      </c>
      <c r="J63" s="3" t="str">
        <f t="shared" si="2"/>
        <v/>
      </c>
      <c r="K63" s="2">
        <v>15.28861</v>
      </c>
      <c r="L63" s="2">
        <v>0</v>
      </c>
      <c r="M63" s="3">
        <f t="shared" si="3"/>
        <v>-1</v>
      </c>
    </row>
    <row r="64" spans="1:13" x14ac:dyDescent="0.2">
      <c r="A64" s="1" t="s">
        <v>13</v>
      </c>
      <c r="B64" s="1" t="s">
        <v>105</v>
      </c>
      <c r="C64" s="2">
        <v>0</v>
      </c>
      <c r="D64" s="2">
        <v>0</v>
      </c>
      <c r="E64" s="3" t="str">
        <f t="shared" si="0"/>
        <v/>
      </c>
      <c r="F64" s="2">
        <v>57.119169999999997</v>
      </c>
      <c r="G64" s="2">
        <v>74.640590000000003</v>
      </c>
      <c r="H64" s="3">
        <f t="shared" si="1"/>
        <v>0.30675200637544298</v>
      </c>
      <c r="I64" s="2">
        <v>1.40368</v>
      </c>
      <c r="J64" s="3">
        <f t="shared" si="2"/>
        <v>52.174933033169957</v>
      </c>
      <c r="K64" s="2">
        <v>206.32189</v>
      </c>
      <c r="L64" s="2">
        <v>209.18455</v>
      </c>
      <c r="M64" s="3">
        <f t="shared" si="3"/>
        <v>1.3874727494983752E-2</v>
      </c>
    </row>
    <row r="65" spans="1:13" x14ac:dyDescent="0.2">
      <c r="A65" s="1" t="s">
        <v>12</v>
      </c>
      <c r="B65" s="1" t="s">
        <v>105</v>
      </c>
      <c r="C65" s="2">
        <v>0</v>
      </c>
      <c r="D65" s="2">
        <v>0</v>
      </c>
      <c r="E65" s="3" t="str">
        <f t="shared" si="0"/>
        <v/>
      </c>
      <c r="F65" s="2">
        <v>6045.0853399999996</v>
      </c>
      <c r="G65" s="2">
        <v>379.55810000000002</v>
      </c>
      <c r="H65" s="3">
        <f t="shared" si="1"/>
        <v>-0.93721211882841671</v>
      </c>
      <c r="I65" s="2">
        <v>176.87763000000001</v>
      </c>
      <c r="J65" s="3">
        <f t="shared" si="2"/>
        <v>1.1458796117971506</v>
      </c>
      <c r="K65" s="2">
        <v>7006.6378500000001</v>
      </c>
      <c r="L65" s="2">
        <v>1070.0396599999999</v>
      </c>
      <c r="M65" s="3">
        <f t="shared" si="3"/>
        <v>-0.84728200844574841</v>
      </c>
    </row>
    <row r="66" spans="1:13" x14ac:dyDescent="0.2">
      <c r="A66" s="1" t="s">
        <v>11</v>
      </c>
      <c r="B66" s="1" t="s">
        <v>105</v>
      </c>
      <c r="C66" s="2">
        <v>0</v>
      </c>
      <c r="D66" s="2">
        <v>0</v>
      </c>
      <c r="E66" s="3" t="str">
        <f t="shared" si="0"/>
        <v/>
      </c>
      <c r="F66" s="2">
        <v>0.67893999999999999</v>
      </c>
      <c r="G66" s="2">
        <v>8.1317199999999996</v>
      </c>
      <c r="H66" s="3">
        <f t="shared" si="1"/>
        <v>10.977081921819305</v>
      </c>
      <c r="I66" s="2">
        <v>16.151039999999998</v>
      </c>
      <c r="J66" s="3">
        <f t="shared" si="2"/>
        <v>-0.49652034791567601</v>
      </c>
      <c r="K66" s="2">
        <v>25.59046</v>
      </c>
      <c r="L66" s="2">
        <v>32.569310000000002</v>
      </c>
      <c r="M66" s="3">
        <f t="shared" si="3"/>
        <v>0.27271295631262582</v>
      </c>
    </row>
    <row r="67" spans="1:13" x14ac:dyDescent="0.2">
      <c r="A67" s="1" t="s">
        <v>10</v>
      </c>
      <c r="B67" s="1" t="s">
        <v>105</v>
      </c>
      <c r="C67" s="2">
        <v>0</v>
      </c>
      <c r="D67" s="2">
        <v>0</v>
      </c>
      <c r="E67" s="3" t="str">
        <f t="shared" ref="E67:E127" si="4">IF(C67=0,"",(D67/C67-1))</f>
        <v/>
      </c>
      <c r="F67" s="2">
        <v>324.25912</v>
      </c>
      <c r="G67" s="2">
        <v>311.53694999999999</v>
      </c>
      <c r="H67" s="3">
        <f t="shared" ref="H67:H127" si="5">IF(F67=0,"",(G67/F67-1))</f>
        <v>-3.9234578814622112E-2</v>
      </c>
      <c r="I67" s="2">
        <v>477.21713999999997</v>
      </c>
      <c r="J67" s="3">
        <f t="shared" ref="J67:J127" si="6">IF(I67=0,"",(G67/I67-1))</f>
        <v>-0.34717988125908472</v>
      </c>
      <c r="K67" s="2">
        <v>1558.5821599999999</v>
      </c>
      <c r="L67" s="2">
        <v>1643.0852199999999</v>
      </c>
      <c r="M67" s="3">
        <f t="shared" ref="M67:M127" si="7">IF(K67=0,"",(L67/K67-1))</f>
        <v>5.4217905330059768E-2</v>
      </c>
    </row>
    <row r="68" spans="1:13" x14ac:dyDescent="0.2">
      <c r="A68" s="1" t="s">
        <v>27</v>
      </c>
      <c r="B68" s="1" t="s">
        <v>105</v>
      </c>
      <c r="C68" s="2">
        <v>0</v>
      </c>
      <c r="D68" s="2">
        <v>0</v>
      </c>
      <c r="E68" s="3" t="str">
        <f t="shared" si="4"/>
        <v/>
      </c>
      <c r="F68" s="2">
        <v>124.4042</v>
      </c>
      <c r="G68" s="2">
        <v>356.59185000000002</v>
      </c>
      <c r="H68" s="3">
        <f t="shared" si="5"/>
        <v>1.8663971955930752</v>
      </c>
      <c r="I68" s="2">
        <v>192.96258</v>
      </c>
      <c r="J68" s="3">
        <f t="shared" si="6"/>
        <v>0.84798446413807294</v>
      </c>
      <c r="K68" s="2">
        <v>429.96859999999998</v>
      </c>
      <c r="L68" s="2">
        <v>653.65508</v>
      </c>
      <c r="M68" s="3">
        <f t="shared" si="7"/>
        <v>0.52023910583237942</v>
      </c>
    </row>
    <row r="69" spans="1:13" x14ac:dyDescent="0.2">
      <c r="A69" s="1" t="s">
        <v>9</v>
      </c>
      <c r="B69" s="1" t="s">
        <v>105</v>
      </c>
      <c r="C69" s="2">
        <v>9.8349600000000006</v>
      </c>
      <c r="D69" s="2">
        <v>0</v>
      </c>
      <c r="E69" s="3">
        <f t="shared" si="4"/>
        <v>-1</v>
      </c>
      <c r="F69" s="2">
        <v>16601.438150000002</v>
      </c>
      <c r="G69" s="2">
        <v>17320.13221</v>
      </c>
      <c r="H69" s="3">
        <f t="shared" si="5"/>
        <v>4.3291072346042458E-2</v>
      </c>
      <c r="I69" s="2">
        <v>14198.158719999999</v>
      </c>
      <c r="J69" s="3">
        <f t="shared" si="6"/>
        <v>0.2198858000933801</v>
      </c>
      <c r="K69" s="2">
        <v>54300.120970000004</v>
      </c>
      <c r="L69" s="2">
        <v>56012.944029999999</v>
      </c>
      <c r="M69" s="3">
        <f t="shared" si="7"/>
        <v>3.1543632489259066E-2</v>
      </c>
    </row>
    <row r="70" spans="1:13" x14ac:dyDescent="0.2">
      <c r="A70" s="1" t="s">
        <v>8</v>
      </c>
      <c r="B70" s="1" t="s">
        <v>105</v>
      </c>
      <c r="C70" s="2">
        <v>0</v>
      </c>
      <c r="D70" s="2">
        <v>0</v>
      </c>
      <c r="E70" s="3" t="str">
        <f t="shared" si="4"/>
        <v/>
      </c>
      <c r="F70" s="2">
        <v>145.00111999999999</v>
      </c>
      <c r="G70" s="2">
        <v>115.3588</v>
      </c>
      <c r="H70" s="3">
        <f t="shared" si="5"/>
        <v>-0.20442821407172573</v>
      </c>
      <c r="I70" s="2">
        <v>95.933359999999993</v>
      </c>
      <c r="J70" s="3">
        <f t="shared" si="6"/>
        <v>0.20248889437417827</v>
      </c>
      <c r="K70" s="2">
        <v>292.40438999999998</v>
      </c>
      <c r="L70" s="2">
        <v>713.87645999999995</v>
      </c>
      <c r="M70" s="3">
        <f t="shared" si="7"/>
        <v>1.4414013072785945</v>
      </c>
    </row>
    <row r="71" spans="1:13" x14ac:dyDescent="0.2">
      <c r="A71" s="1" t="s">
        <v>7</v>
      </c>
      <c r="B71" s="1" t="s">
        <v>105</v>
      </c>
      <c r="C71" s="2">
        <v>0</v>
      </c>
      <c r="D71" s="2">
        <v>0</v>
      </c>
      <c r="E71" s="3" t="str">
        <f t="shared" si="4"/>
        <v/>
      </c>
      <c r="F71" s="2">
        <v>548.05740000000003</v>
      </c>
      <c r="G71" s="2">
        <v>332.44655</v>
      </c>
      <c r="H71" s="3">
        <f t="shared" si="5"/>
        <v>-0.39340924873927441</v>
      </c>
      <c r="I71" s="2">
        <v>609.03898000000004</v>
      </c>
      <c r="J71" s="3">
        <f t="shared" si="6"/>
        <v>-0.45414569359747714</v>
      </c>
      <c r="K71" s="2">
        <v>2335.4061400000001</v>
      </c>
      <c r="L71" s="2">
        <v>1543.9462100000001</v>
      </c>
      <c r="M71" s="3">
        <f t="shared" si="7"/>
        <v>-0.33889605599820849</v>
      </c>
    </row>
    <row r="72" spans="1:13" x14ac:dyDescent="0.2">
      <c r="A72" s="1" t="s">
        <v>6</v>
      </c>
      <c r="B72" s="1" t="s">
        <v>105</v>
      </c>
      <c r="C72" s="2">
        <v>0</v>
      </c>
      <c r="D72" s="2">
        <v>0</v>
      </c>
      <c r="E72" s="3" t="str">
        <f t="shared" si="4"/>
        <v/>
      </c>
      <c r="F72" s="2">
        <v>20.715160000000001</v>
      </c>
      <c r="G72" s="2">
        <v>87.831609999999998</v>
      </c>
      <c r="H72" s="3">
        <f t="shared" si="5"/>
        <v>3.2399677337756501</v>
      </c>
      <c r="I72" s="2">
        <v>83.896690000000007</v>
      </c>
      <c r="J72" s="3">
        <f t="shared" si="6"/>
        <v>4.6901969553268419E-2</v>
      </c>
      <c r="K72" s="2">
        <v>135.63216</v>
      </c>
      <c r="L72" s="2">
        <v>234.24553</v>
      </c>
      <c r="M72" s="3">
        <f t="shared" si="7"/>
        <v>0.72706480527921991</v>
      </c>
    </row>
    <row r="73" spans="1:13" x14ac:dyDescent="0.2">
      <c r="A73" s="1" t="s">
        <v>4</v>
      </c>
      <c r="B73" s="1" t="s">
        <v>105</v>
      </c>
      <c r="C73" s="2">
        <v>0</v>
      </c>
      <c r="D73" s="2">
        <v>0</v>
      </c>
      <c r="E73" s="3" t="str">
        <f t="shared" si="4"/>
        <v/>
      </c>
      <c r="F73" s="2">
        <v>3.3979400000000002</v>
      </c>
      <c r="G73" s="2">
        <v>2.0111300000000001</v>
      </c>
      <c r="H73" s="3">
        <f t="shared" si="5"/>
        <v>-0.408132574442162</v>
      </c>
      <c r="I73" s="2">
        <v>1.29745</v>
      </c>
      <c r="J73" s="3">
        <f t="shared" si="6"/>
        <v>0.55006358626536667</v>
      </c>
      <c r="K73" s="2">
        <v>188.06889000000001</v>
      </c>
      <c r="L73" s="2">
        <v>4.5080299999999998</v>
      </c>
      <c r="M73" s="3">
        <f t="shared" si="7"/>
        <v>-0.97602990053272498</v>
      </c>
    </row>
    <row r="74" spans="1:13" x14ac:dyDescent="0.2">
      <c r="A74" s="1" t="s">
        <v>3</v>
      </c>
      <c r="B74" s="1" t="s">
        <v>105</v>
      </c>
      <c r="C74" s="2">
        <v>0</v>
      </c>
      <c r="D74" s="2">
        <v>0</v>
      </c>
      <c r="E74" s="3" t="str">
        <f t="shared" si="4"/>
        <v/>
      </c>
      <c r="F74" s="2">
        <v>4671.93253</v>
      </c>
      <c r="G74" s="2">
        <v>5261.1850800000002</v>
      </c>
      <c r="H74" s="3">
        <f t="shared" si="5"/>
        <v>0.12612608298947325</v>
      </c>
      <c r="I74" s="2">
        <v>7121.7713100000001</v>
      </c>
      <c r="J74" s="3">
        <f t="shared" si="6"/>
        <v>-0.26125329626738603</v>
      </c>
      <c r="K74" s="2">
        <v>21842.857329999999</v>
      </c>
      <c r="L74" s="2">
        <v>28175.109850000001</v>
      </c>
      <c r="M74" s="3">
        <f t="shared" si="7"/>
        <v>0.28990037449464046</v>
      </c>
    </row>
    <row r="75" spans="1:13" x14ac:dyDescent="0.2">
      <c r="A75" s="1" t="s">
        <v>26</v>
      </c>
      <c r="B75" s="1" t="s">
        <v>105</v>
      </c>
      <c r="C75" s="2">
        <v>0</v>
      </c>
      <c r="D75" s="2">
        <v>0</v>
      </c>
      <c r="E75" s="3" t="str">
        <f t="shared" si="4"/>
        <v/>
      </c>
      <c r="F75" s="2">
        <v>0</v>
      </c>
      <c r="G75" s="2">
        <v>196.85849999999999</v>
      </c>
      <c r="H75" s="3" t="str">
        <f t="shared" si="5"/>
        <v/>
      </c>
      <c r="I75" s="2">
        <v>93.905000000000001</v>
      </c>
      <c r="J75" s="3">
        <f t="shared" si="6"/>
        <v>1.0963580214046109</v>
      </c>
      <c r="K75" s="2">
        <v>0</v>
      </c>
      <c r="L75" s="2">
        <v>290.76350000000002</v>
      </c>
      <c r="M75" s="3" t="str">
        <f t="shared" si="7"/>
        <v/>
      </c>
    </row>
    <row r="76" spans="1:13" x14ac:dyDescent="0.2">
      <c r="A76" s="1" t="s">
        <v>2</v>
      </c>
      <c r="B76" s="1" t="s">
        <v>105</v>
      </c>
      <c r="C76" s="2">
        <v>0</v>
      </c>
      <c r="D76" s="2">
        <v>0</v>
      </c>
      <c r="E76" s="3" t="str">
        <f t="shared" si="4"/>
        <v/>
      </c>
      <c r="F76" s="2">
        <v>14.42679</v>
      </c>
      <c r="G76" s="2">
        <v>7.1147799999999997</v>
      </c>
      <c r="H76" s="3">
        <f t="shared" si="5"/>
        <v>-0.50683554692346666</v>
      </c>
      <c r="I76" s="2">
        <v>0.82199999999999995</v>
      </c>
      <c r="J76" s="3">
        <f t="shared" si="6"/>
        <v>7.6554501216545017</v>
      </c>
      <c r="K76" s="2">
        <v>60.25741</v>
      </c>
      <c r="L76" s="2">
        <v>28.679659999999998</v>
      </c>
      <c r="M76" s="3">
        <f t="shared" si="7"/>
        <v>-0.5240475818658652</v>
      </c>
    </row>
    <row r="77" spans="1:13" x14ac:dyDescent="0.2">
      <c r="A77" s="1" t="s">
        <v>25</v>
      </c>
      <c r="B77" s="1" t="s">
        <v>105</v>
      </c>
      <c r="C77" s="2">
        <v>0</v>
      </c>
      <c r="D77" s="2">
        <v>0</v>
      </c>
      <c r="E77" s="3" t="str">
        <f t="shared" si="4"/>
        <v/>
      </c>
      <c r="F77" s="2">
        <v>17.784790000000001</v>
      </c>
      <c r="G77" s="2">
        <v>0</v>
      </c>
      <c r="H77" s="3">
        <f t="shared" si="5"/>
        <v>-1</v>
      </c>
      <c r="I77" s="2">
        <v>0</v>
      </c>
      <c r="J77" s="3" t="str">
        <f t="shared" si="6"/>
        <v/>
      </c>
      <c r="K77" s="2">
        <v>472.45182999999997</v>
      </c>
      <c r="L77" s="2">
        <v>127.03818</v>
      </c>
      <c r="M77" s="3">
        <f t="shared" si="7"/>
        <v>-0.73110871430003765</v>
      </c>
    </row>
    <row r="78" spans="1:13" x14ac:dyDescent="0.2">
      <c r="A78" s="1" t="s">
        <v>29</v>
      </c>
      <c r="B78" s="1" t="s">
        <v>105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0</v>
      </c>
      <c r="H78" s="3" t="str">
        <f t="shared" si="5"/>
        <v/>
      </c>
      <c r="I78" s="2">
        <v>0</v>
      </c>
      <c r="J78" s="3" t="str">
        <f t="shared" si="6"/>
        <v/>
      </c>
      <c r="K78" s="2">
        <v>0</v>
      </c>
      <c r="L78" s="2">
        <v>0</v>
      </c>
      <c r="M78" s="3" t="str">
        <f t="shared" si="7"/>
        <v/>
      </c>
    </row>
    <row r="79" spans="1:13" x14ac:dyDescent="0.2">
      <c r="A79" s="6" t="s">
        <v>0</v>
      </c>
      <c r="B79" s="6" t="s">
        <v>105</v>
      </c>
      <c r="C79" s="5">
        <v>18.737880000000001</v>
      </c>
      <c r="D79" s="5">
        <v>0</v>
      </c>
      <c r="E79" s="4">
        <f t="shared" si="4"/>
        <v>-1</v>
      </c>
      <c r="F79" s="5">
        <v>29382.74624</v>
      </c>
      <c r="G79" s="5">
        <v>25751.466649999998</v>
      </c>
      <c r="H79" s="4">
        <f t="shared" si="5"/>
        <v>-0.12358543889463214</v>
      </c>
      <c r="I79" s="5">
        <v>24230.15898</v>
      </c>
      <c r="J79" s="4">
        <f t="shared" si="6"/>
        <v>6.278570731854094E-2</v>
      </c>
      <c r="K79" s="5">
        <v>93753.926309999995</v>
      </c>
      <c r="L79" s="5">
        <v>95718.011929999993</v>
      </c>
      <c r="M79" s="4">
        <f t="shared" si="7"/>
        <v>2.0949369240341964E-2</v>
      </c>
    </row>
    <row r="80" spans="1:13" x14ac:dyDescent="0.2">
      <c r="A80" s="1" t="s">
        <v>22</v>
      </c>
      <c r="B80" s="1" t="s">
        <v>104</v>
      </c>
      <c r="C80" s="2">
        <v>0</v>
      </c>
      <c r="D80" s="2">
        <v>0</v>
      </c>
      <c r="E80" s="3" t="str">
        <f t="shared" si="4"/>
        <v/>
      </c>
      <c r="F80" s="2">
        <v>8.8177299999999992</v>
      </c>
      <c r="G80" s="2">
        <v>5.9364999999999997</v>
      </c>
      <c r="H80" s="3">
        <f t="shared" si="5"/>
        <v>-0.32675416462059959</v>
      </c>
      <c r="I80" s="2">
        <v>4.3292299999999999</v>
      </c>
      <c r="J80" s="3">
        <f t="shared" si="6"/>
        <v>0.37126001621535454</v>
      </c>
      <c r="K80" s="2">
        <v>61.889989999999997</v>
      </c>
      <c r="L80" s="2">
        <v>48.770310000000002</v>
      </c>
      <c r="M80" s="3">
        <f t="shared" si="7"/>
        <v>-0.21198387655257334</v>
      </c>
    </row>
    <row r="81" spans="1:13" x14ac:dyDescent="0.2">
      <c r="A81" s="1" t="s">
        <v>21</v>
      </c>
      <c r="B81" s="1" t="s">
        <v>104</v>
      </c>
      <c r="C81" s="2">
        <v>6.4342800000000002</v>
      </c>
      <c r="D81" s="2">
        <v>0</v>
      </c>
      <c r="E81" s="3">
        <f t="shared" si="4"/>
        <v>-1</v>
      </c>
      <c r="F81" s="2">
        <v>36.028109999999998</v>
      </c>
      <c r="G81" s="2">
        <v>37.170639999999999</v>
      </c>
      <c r="H81" s="3">
        <f t="shared" si="5"/>
        <v>3.1712182515263754E-2</v>
      </c>
      <c r="I81" s="2">
        <v>60.625819999999997</v>
      </c>
      <c r="J81" s="3">
        <f t="shared" si="6"/>
        <v>-0.38688433410055323</v>
      </c>
      <c r="K81" s="2">
        <v>172.03833</v>
      </c>
      <c r="L81" s="2">
        <v>345.07022000000001</v>
      </c>
      <c r="M81" s="3">
        <f t="shared" si="7"/>
        <v>1.0057752246258147</v>
      </c>
    </row>
    <row r="82" spans="1:13" x14ac:dyDescent="0.2">
      <c r="A82" s="1" t="s">
        <v>20</v>
      </c>
      <c r="B82" s="1" t="s">
        <v>104</v>
      </c>
      <c r="C82" s="2">
        <v>0</v>
      </c>
      <c r="D82" s="2">
        <v>0</v>
      </c>
      <c r="E82" s="3" t="str">
        <f t="shared" si="4"/>
        <v/>
      </c>
      <c r="F82" s="2">
        <v>133.92216999999999</v>
      </c>
      <c r="G82" s="2">
        <v>239.38575</v>
      </c>
      <c r="H82" s="3">
        <f t="shared" si="5"/>
        <v>0.78749903768733742</v>
      </c>
      <c r="I82" s="2">
        <v>152.30953</v>
      </c>
      <c r="J82" s="3">
        <f t="shared" si="6"/>
        <v>0.57170565755143499</v>
      </c>
      <c r="K82" s="2">
        <v>583.08509000000004</v>
      </c>
      <c r="L82" s="2">
        <v>855.34491000000003</v>
      </c>
      <c r="M82" s="3">
        <f t="shared" si="7"/>
        <v>0.46692982665703209</v>
      </c>
    </row>
    <row r="83" spans="1:13" x14ac:dyDescent="0.2">
      <c r="A83" s="1" t="s">
        <v>19</v>
      </c>
      <c r="B83" s="1" t="s">
        <v>104</v>
      </c>
      <c r="C83" s="2">
        <v>0.30235000000000001</v>
      </c>
      <c r="D83" s="2">
        <v>0</v>
      </c>
      <c r="E83" s="3">
        <f t="shared" si="4"/>
        <v>-1</v>
      </c>
      <c r="F83" s="2">
        <v>147.37501</v>
      </c>
      <c r="G83" s="2">
        <v>135.16726</v>
      </c>
      <c r="H83" s="3">
        <f t="shared" si="5"/>
        <v>-8.2834599977296031E-2</v>
      </c>
      <c r="I83" s="2">
        <v>95.432810000000003</v>
      </c>
      <c r="J83" s="3">
        <f t="shared" si="6"/>
        <v>0.41636047392924924</v>
      </c>
      <c r="K83" s="2">
        <v>706.52769000000001</v>
      </c>
      <c r="L83" s="2">
        <v>669.43754000000001</v>
      </c>
      <c r="M83" s="3">
        <f t="shared" si="7"/>
        <v>-5.2496385527366907E-2</v>
      </c>
    </row>
    <row r="84" spans="1:13" x14ac:dyDescent="0.2">
      <c r="A84" s="1" t="s">
        <v>18</v>
      </c>
      <c r="B84" s="1" t="s">
        <v>104</v>
      </c>
      <c r="C84" s="2">
        <v>0</v>
      </c>
      <c r="D84" s="2">
        <v>0</v>
      </c>
      <c r="E84" s="3" t="str">
        <f t="shared" si="4"/>
        <v/>
      </c>
      <c r="F84" s="2">
        <v>13.97269</v>
      </c>
      <c r="G84" s="2">
        <v>7.9634900000000002</v>
      </c>
      <c r="H84" s="3">
        <f t="shared" si="5"/>
        <v>-0.43006751026466628</v>
      </c>
      <c r="I84" s="2">
        <v>8.2731899999999996</v>
      </c>
      <c r="J84" s="3">
        <f t="shared" si="6"/>
        <v>-3.7434169890936841E-2</v>
      </c>
      <c r="K84" s="2">
        <v>52.920029999999997</v>
      </c>
      <c r="L84" s="2">
        <v>45.46893</v>
      </c>
      <c r="M84" s="3">
        <f t="shared" si="7"/>
        <v>-0.14079923990972787</v>
      </c>
    </row>
    <row r="85" spans="1:13" x14ac:dyDescent="0.2">
      <c r="A85" s="1" t="s">
        <v>17</v>
      </c>
      <c r="B85" s="1" t="s">
        <v>104</v>
      </c>
      <c r="C85" s="2">
        <v>0</v>
      </c>
      <c r="D85" s="2">
        <v>0</v>
      </c>
      <c r="E85" s="3" t="str">
        <f t="shared" si="4"/>
        <v/>
      </c>
      <c r="F85" s="2">
        <v>251.27856</v>
      </c>
      <c r="G85" s="2">
        <v>386.70929000000001</v>
      </c>
      <c r="H85" s="3">
        <f t="shared" si="5"/>
        <v>0.53896651588579636</v>
      </c>
      <c r="I85" s="2">
        <v>173.08292</v>
      </c>
      <c r="J85" s="3">
        <f t="shared" si="6"/>
        <v>1.2342429281872529</v>
      </c>
      <c r="K85" s="2">
        <v>1188.08509</v>
      </c>
      <c r="L85" s="2">
        <v>1439.4975400000001</v>
      </c>
      <c r="M85" s="3">
        <f t="shared" si="7"/>
        <v>0.21161148483060255</v>
      </c>
    </row>
    <row r="86" spans="1:13" x14ac:dyDescent="0.2">
      <c r="A86" s="1" t="s">
        <v>16</v>
      </c>
      <c r="B86" s="1" t="s">
        <v>104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0</v>
      </c>
      <c r="L86" s="2">
        <v>0</v>
      </c>
      <c r="M86" s="3" t="str">
        <f t="shared" si="7"/>
        <v/>
      </c>
    </row>
    <row r="87" spans="1:13" x14ac:dyDescent="0.2">
      <c r="A87" s="1" t="s">
        <v>15</v>
      </c>
      <c r="B87" s="1" t="s">
        <v>104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0.55235000000000001</v>
      </c>
      <c r="J87" s="3">
        <f t="shared" si="6"/>
        <v>-1</v>
      </c>
      <c r="K87" s="2">
        <v>0</v>
      </c>
      <c r="L87" s="2">
        <v>0.55235000000000001</v>
      </c>
      <c r="M87" s="3" t="str">
        <f t="shared" si="7"/>
        <v/>
      </c>
    </row>
    <row r="88" spans="1:13" x14ac:dyDescent="0.2">
      <c r="A88" s="1" t="s">
        <v>14</v>
      </c>
      <c r="B88" s="1" t="s">
        <v>104</v>
      </c>
      <c r="C88" s="2">
        <v>0</v>
      </c>
      <c r="D88" s="2">
        <v>0</v>
      </c>
      <c r="E88" s="3" t="str">
        <f t="shared" si="4"/>
        <v/>
      </c>
      <c r="F88" s="2">
        <v>8.5416699999999999</v>
      </c>
      <c r="G88" s="2">
        <v>0</v>
      </c>
      <c r="H88" s="3">
        <f t="shared" si="5"/>
        <v>-1</v>
      </c>
      <c r="I88" s="2">
        <v>4.9592799999999997</v>
      </c>
      <c r="J88" s="3">
        <f t="shared" si="6"/>
        <v>-1</v>
      </c>
      <c r="K88" s="2">
        <v>9.9535400000000003</v>
      </c>
      <c r="L88" s="2">
        <v>64.638769999999994</v>
      </c>
      <c r="M88" s="3">
        <f t="shared" si="7"/>
        <v>5.4940483486277234</v>
      </c>
    </row>
    <row r="89" spans="1:13" x14ac:dyDescent="0.2">
      <c r="A89" s="1" t="s">
        <v>13</v>
      </c>
      <c r="B89" s="1" t="s">
        <v>104</v>
      </c>
      <c r="C89" s="2">
        <v>68.363900000000001</v>
      </c>
      <c r="D89" s="2">
        <v>0</v>
      </c>
      <c r="E89" s="3">
        <f t="shared" si="4"/>
        <v>-1</v>
      </c>
      <c r="F89" s="2">
        <v>1093.8058799999999</v>
      </c>
      <c r="G89" s="2">
        <v>452.34296999999998</v>
      </c>
      <c r="H89" s="3">
        <f t="shared" si="5"/>
        <v>-0.58645041293798861</v>
      </c>
      <c r="I89" s="2">
        <v>797.56169999999997</v>
      </c>
      <c r="J89" s="3">
        <f t="shared" si="6"/>
        <v>-0.43284266283097594</v>
      </c>
      <c r="K89" s="2">
        <v>4022.4338499999999</v>
      </c>
      <c r="L89" s="2">
        <v>3146.9122299999999</v>
      </c>
      <c r="M89" s="3">
        <f t="shared" si="7"/>
        <v>-0.21765966890916055</v>
      </c>
    </row>
    <row r="90" spans="1:13" x14ac:dyDescent="0.2">
      <c r="A90" s="1" t="s">
        <v>12</v>
      </c>
      <c r="B90" s="1" t="s">
        <v>104</v>
      </c>
      <c r="C90" s="2">
        <v>0</v>
      </c>
      <c r="D90" s="2">
        <v>0</v>
      </c>
      <c r="E90" s="3" t="str">
        <f t="shared" si="4"/>
        <v/>
      </c>
      <c r="F90" s="2">
        <v>127.96911</v>
      </c>
      <c r="G90" s="2">
        <v>145.02667</v>
      </c>
      <c r="H90" s="3">
        <f t="shared" si="5"/>
        <v>0.13329435517680777</v>
      </c>
      <c r="I90" s="2">
        <v>109.78172000000001</v>
      </c>
      <c r="J90" s="3">
        <f t="shared" si="6"/>
        <v>0.32104570779178898</v>
      </c>
      <c r="K90" s="2">
        <v>3671.46542</v>
      </c>
      <c r="L90" s="2">
        <v>1352.7203</v>
      </c>
      <c r="M90" s="3">
        <f t="shared" si="7"/>
        <v>-0.63155847999243853</v>
      </c>
    </row>
    <row r="91" spans="1:13" x14ac:dyDescent="0.2">
      <c r="A91" s="1" t="s">
        <v>11</v>
      </c>
      <c r="B91" s="1" t="s">
        <v>104</v>
      </c>
      <c r="C91" s="2">
        <v>51.918889999999998</v>
      </c>
      <c r="D91" s="2">
        <v>0</v>
      </c>
      <c r="E91" s="3">
        <f t="shared" si="4"/>
        <v>-1</v>
      </c>
      <c r="F91" s="2">
        <v>236.49468999999999</v>
      </c>
      <c r="G91" s="2">
        <v>96.566959999999995</v>
      </c>
      <c r="H91" s="3">
        <f t="shared" si="5"/>
        <v>-0.591673876483231</v>
      </c>
      <c r="I91" s="2">
        <v>96.265550000000005</v>
      </c>
      <c r="J91" s="3">
        <f t="shared" si="6"/>
        <v>3.1310266237505324E-3</v>
      </c>
      <c r="K91" s="2">
        <v>1105.4016300000001</v>
      </c>
      <c r="L91" s="2">
        <v>418.01638000000003</v>
      </c>
      <c r="M91" s="3">
        <f t="shared" si="7"/>
        <v>-0.62184208105428618</v>
      </c>
    </row>
    <row r="92" spans="1:13" x14ac:dyDescent="0.2">
      <c r="A92" s="1" t="s">
        <v>10</v>
      </c>
      <c r="B92" s="1" t="s">
        <v>104</v>
      </c>
      <c r="C92" s="2">
        <v>4.6841600000000003</v>
      </c>
      <c r="D92" s="2">
        <v>0</v>
      </c>
      <c r="E92" s="3">
        <f t="shared" si="4"/>
        <v>-1</v>
      </c>
      <c r="F92" s="2">
        <v>319.56912</v>
      </c>
      <c r="G92" s="2">
        <v>417.43410999999998</v>
      </c>
      <c r="H92" s="3">
        <f t="shared" si="5"/>
        <v>0.30624044651122739</v>
      </c>
      <c r="I92" s="2">
        <v>264.88866000000002</v>
      </c>
      <c r="J92" s="3">
        <f t="shared" si="6"/>
        <v>0.57588516624305464</v>
      </c>
      <c r="K92" s="2">
        <v>1459.6625799999999</v>
      </c>
      <c r="L92" s="2">
        <v>1624.09159</v>
      </c>
      <c r="M92" s="3">
        <f t="shared" si="7"/>
        <v>0.11264864377080896</v>
      </c>
    </row>
    <row r="93" spans="1:13" x14ac:dyDescent="0.2">
      <c r="A93" s="1" t="s">
        <v>27</v>
      </c>
      <c r="B93" s="1" t="s">
        <v>104</v>
      </c>
      <c r="C93" s="2">
        <v>0</v>
      </c>
      <c r="D93" s="2">
        <v>0</v>
      </c>
      <c r="E93" s="3" t="str">
        <f t="shared" si="4"/>
        <v/>
      </c>
      <c r="F93" s="2">
        <v>501.67113999999998</v>
      </c>
      <c r="G93" s="2">
        <v>238.08</v>
      </c>
      <c r="H93" s="3">
        <f t="shared" si="5"/>
        <v>-0.525426158658439</v>
      </c>
      <c r="I93" s="2">
        <v>0</v>
      </c>
      <c r="J93" s="3" t="str">
        <f t="shared" si="6"/>
        <v/>
      </c>
      <c r="K93" s="2">
        <v>1100.7411400000001</v>
      </c>
      <c r="L93" s="2">
        <v>238.08</v>
      </c>
      <c r="M93" s="3">
        <f t="shared" si="7"/>
        <v>-0.78370936512829892</v>
      </c>
    </row>
    <row r="94" spans="1:13" x14ac:dyDescent="0.2">
      <c r="A94" s="1" t="s">
        <v>9</v>
      </c>
      <c r="B94" s="1" t="s">
        <v>104</v>
      </c>
      <c r="C94" s="2">
        <v>0</v>
      </c>
      <c r="D94" s="2">
        <v>0</v>
      </c>
      <c r="E94" s="3" t="str">
        <f t="shared" si="4"/>
        <v/>
      </c>
      <c r="F94" s="2">
        <v>2.2442199999999999</v>
      </c>
      <c r="G94" s="2">
        <v>6.1268099999999999</v>
      </c>
      <c r="H94" s="3">
        <f t="shared" si="5"/>
        <v>1.730039835666735</v>
      </c>
      <c r="I94" s="2">
        <v>0</v>
      </c>
      <c r="J94" s="3" t="str">
        <f t="shared" si="6"/>
        <v/>
      </c>
      <c r="K94" s="2">
        <v>69.226299999999995</v>
      </c>
      <c r="L94" s="2">
        <v>14.01726</v>
      </c>
      <c r="M94" s="3">
        <f t="shared" si="7"/>
        <v>-0.79751539516050984</v>
      </c>
    </row>
    <row r="95" spans="1:13" x14ac:dyDescent="0.2">
      <c r="A95" s="1" t="s">
        <v>8</v>
      </c>
      <c r="B95" s="1" t="s">
        <v>104</v>
      </c>
      <c r="C95" s="2">
        <v>0</v>
      </c>
      <c r="D95" s="2">
        <v>0</v>
      </c>
      <c r="E95" s="3" t="str">
        <f t="shared" si="4"/>
        <v/>
      </c>
      <c r="F95" s="2">
        <v>330.58600000000001</v>
      </c>
      <c r="G95" s="2">
        <v>177.32207</v>
      </c>
      <c r="H95" s="3">
        <f t="shared" si="5"/>
        <v>-0.46361288741810003</v>
      </c>
      <c r="I95" s="2">
        <v>214.60929999999999</v>
      </c>
      <c r="J95" s="3">
        <f t="shared" si="6"/>
        <v>-0.17374470724241675</v>
      </c>
      <c r="K95" s="2">
        <v>1039.2414000000001</v>
      </c>
      <c r="L95" s="2">
        <v>999.60915999999997</v>
      </c>
      <c r="M95" s="3">
        <f t="shared" si="7"/>
        <v>-3.8135740165855747E-2</v>
      </c>
    </row>
    <row r="96" spans="1:13" x14ac:dyDescent="0.2">
      <c r="A96" s="1" t="s">
        <v>7</v>
      </c>
      <c r="B96" s="1" t="s">
        <v>104</v>
      </c>
      <c r="C96" s="2">
        <v>0</v>
      </c>
      <c r="D96" s="2">
        <v>0</v>
      </c>
      <c r="E96" s="3" t="str">
        <f t="shared" si="4"/>
        <v/>
      </c>
      <c r="F96" s="2">
        <v>396.93446999999998</v>
      </c>
      <c r="G96" s="2">
        <v>78.695599999999999</v>
      </c>
      <c r="H96" s="3">
        <f t="shared" si="5"/>
        <v>-0.80174158218105873</v>
      </c>
      <c r="I96" s="2">
        <v>25.335809999999999</v>
      </c>
      <c r="J96" s="3">
        <f t="shared" si="6"/>
        <v>2.1061016008566531</v>
      </c>
      <c r="K96" s="2">
        <v>513.28115000000003</v>
      </c>
      <c r="L96" s="2">
        <v>116.04873000000001</v>
      </c>
      <c r="M96" s="3">
        <f t="shared" si="7"/>
        <v>-0.77390806188771988</v>
      </c>
    </row>
    <row r="97" spans="1:13" x14ac:dyDescent="0.2">
      <c r="A97" s="1" t="s">
        <v>6</v>
      </c>
      <c r="B97" s="1" t="s">
        <v>104</v>
      </c>
      <c r="C97" s="2">
        <v>5.0689999999999999E-2</v>
      </c>
      <c r="D97" s="2">
        <v>0</v>
      </c>
      <c r="E97" s="3">
        <f t="shared" si="4"/>
        <v>-1</v>
      </c>
      <c r="F97" s="2">
        <v>70.055899999999994</v>
      </c>
      <c r="G97" s="2">
        <v>128.24341999999999</v>
      </c>
      <c r="H97" s="3">
        <f t="shared" si="5"/>
        <v>0.83058700266501462</v>
      </c>
      <c r="I97" s="2">
        <v>43.767629999999997</v>
      </c>
      <c r="J97" s="3">
        <f t="shared" si="6"/>
        <v>1.9300974258830097</v>
      </c>
      <c r="K97" s="2">
        <v>382.06925000000001</v>
      </c>
      <c r="L97" s="2">
        <v>885.36009999999999</v>
      </c>
      <c r="M97" s="3">
        <f t="shared" si="7"/>
        <v>1.317276514663245</v>
      </c>
    </row>
    <row r="98" spans="1:13" x14ac:dyDescent="0.2">
      <c r="A98" s="1" t="s">
        <v>5</v>
      </c>
      <c r="B98" s="1" t="s">
        <v>104</v>
      </c>
      <c r="C98" s="2">
        <v>0</v>
      </c>
      <c r="D98" s="2">
        <v>0</v>
      </c>
      <c r="E98" s="3" t="str">
        <f t="shared" si="4"/>
        <v/>
      </c>
      <c r="F98" s="2">
        <v>2.6112799999999998</v>
      </c>
      <c r="G98" s="2">
        <v>2.5527799999999998</v>
      </c>
      <c r="H98" s="3">
        <f t="shared" si="5"/>
        <v>-2.2402806286572097E-2</v>
      </c>
      <c r="I98" s="2">
        <v>2.0501399999999999</v>
      </c>
      <c r="J98" s="3">
        <f t="shared" si="6"/>
        <v>0.2451735003463178</v>
      </c>
      <c r="K98" s="2">
        <v>21.732890000000001</v>
      </c>
      <c r="L98" s="2">
        <v>7.1442800000000002</v>
      </c>
      <c r="M98" s="3">
        <f t="shared" si="7"/>
        <v>-0.67126875440864053</v>
      </c>
    </row>
    <row r="99" spans="1:13" x14ac:dyDescent="0.2">
      <c r="A99" s="1" t="s">
        <v>4</v>
      </c>
      <c r="B99" s="1" t="s">
        <v>104</v>
      </c>
      <c r="C99" s="2">
        <v>0</v>
      </c>
      <c r="D99" s="2">
        <v>0</v>
      </c>
      <c r="E99" s="3" t="str">
        <f t="shared" si="4"/>
        <v/>
      </c>
      <c r="F99" s="2">
        <v>419.86867000000001</v>
      </c>
      <c r="G99" s="2">
        <v>467.62252000000001</v>
      </c>
      <c r="H99" s="3">
        <f t="shared" si="5"/>
        <v>0.11373520677310833</v>
      </c>
      <c r="I99" s="2">
        <v>110.10420999999999</v>
      </c>
      <c r="J99" s="3">
        <f t="shared" si="6"/>
        <v>3.2470902792908651</v>
      </c>
      <c r="K99" s="2">
        <v>1319.67238</v>
      </c>
      <c r="L99" s="2">
        <v>1136.28692</v>
      </c>
      <c r="M99" s="3">
        <f t="shared" si="7"/>
        <v>-0.13896286895085275</v>
      </c>
    </row>
    <row r="100" spans="1:13" x14ac:dyDescent="0.2">
      <c r="A100" s="1" t="s">
        <v>3</v>
      </c>
      <c r="B100" s="1" t="s">
        <v>104</v>
      </c>
      <c r="C100" s="2">
        <v>0</v>
      </c>
      <c r="D100" s="2">
        <v>0</v>
      </c>
      <c r="E100" s="3" t="str">
        <f t="shared" si="4"/>
        <v/>
      </c>
      <c r="F100" s="2">
        <v>15.77895</v>
      </c>
      <c r="G100" s="2">
        <v>1.1523699999999999</v>
      </c>
      <c r="H100" s="3">
        <f t="shared" si="5"/>
        <v>-0.92696789076586217</v>
      </c>
      <c r="I100" s="2">
        <v>41.791150000000002</v>
      </c>
      <c r="J100" s="3">
        <f t="shared" si="6"/>
        <v>-0.97242550157150498</v>
      </c>
      <c r="K100" s="2">
        <v>44.932490000000001</v>
      </c>
      <c r="L100" s="2">
        <v>46.870989999999999</v>
      </c>
      <c r="M100" s="3">
        <f t="shared" si="7"/>
        <v>4.314250111667528E-2</v>
      </c>
    </row>
    <row r="101" spans="1:13" x14ac:dyDescent="0.2">
      <c r="A101" s="1" t="s">
        <v>2</v>
      </c>
      <c r="B101" s="1" t="s">
        <v>104</v>
      </c>
      <c r="C101" s="2">
        <v>4.6754699999999998</v>
      </c>
      <c r="D101" s="2">
        <v>0</v>
      </c>
      <c r="E101" s="3">
        <f t="shared" si="4"/>
        <v>-1</v>
      </c>
      <c r="F101" s="2">
        <v>560.68380000000002</v>
      </c>
      <c r="G101" s="2">
        <v>239.24495999999999</v>
      </c>
      <c r="H101" s="3">
        <f t="shared" si="5"/>
        <v>-0.57329789089679428</v>
      </c>
      <c r="I101" s="2">
        <v>132.31514000000001</v>
      </c>
      <c r="J101" s="3">
        <f t="shared" si="6"/>
        <v>0.80814500895362373</v>
      </c>
      <c r="K101" s="2">
        <v>1718.36032</v>
      </c>
      <c r="L101" s="2">
        <v>1037.1277500000001</v>
      </c>
      <c r="M101" s="3">
        <f t="shared" si="7"/>
        <v>-0.39644337806869279</v>
      </c>
    </row>
    <row r="102" spans="1:13" x14ac:dyDescent="0.2">
      <c r="A102" s="1" t="s">
        <v>25</v>
      </c>
      <c r="B102" s="1" t="s">
        <v>104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4.34605</v>
      </c>
      <c r="H102" s="3" t="str">
        <f t="shared" si="5"/>
        <v/>
      </c>
      <c r="I102" s="2">
        <v>0</v>
      </c>
      <c r="J102" s="3" t="str">
        <f t="shared" si="6"/>
        <v/>
      </c>
      <c r="K102" s="2">
        <v>36.304029999999997</v>
      </c>
      <c r="L102" s="2">
        <v>9.2162199999999999</v>
      </c>
      <c r="M102" s="3">
        <f t="shared" si="7"/>
        <v>-0.7461378254700648</v>
      </c>
    </row>
    <row r="103" spans="1:13" x14ac:dyDescent="0.2">
      <c r="A103" s="1" t="s">
        <v>29</v>
      </c>
      <c r="B103" s="1" t="s">
        <v>104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9.6092200000000005</v>
      </c>
      <c r="J103" s="3">
        <f t="shared" si="6"/>
        <v>-1</v>
      </c>
      <c r="K103" s="2">
        <v>0</v>
      </c>
      <c r="L103" s="2">
        <v>9.6092200000000005</v>
      </c>
      <c r="M103" s="3" t="str">
        <f t="shared" si="7"/>
        <v/>
      </c>
    </row>
    <row r="104" spans="1:13" x14ac:dyDescent="0.2">
      <c r="A104" s="6" t="s">
        <v>0</v>
      </c>
      <c r="B104" s="6" t="s">
        <v>104</v>
      </c>
      <c r="C104" s="5">
        <v>136.42974000000001</v>
      </c>
      <c r="D104" s="5">
        <v>0</v>
      </c>
      <c r="E104" s="4">
        <f t="shared" si="4"/>
        <v>-1</v>
      </c>
      <c r="F104" s="5">
        <v>4680.6319100000001</v>
      </c>
      <c r="G104" s="5">
        <v>3271.0126500000001</v>
      </c>
      <c r="H104" s="4">
        <f t="shared" si="5"/>
        <v>-0.30116003289820747</v>
      </c>
      <c r="I104" s="5">
        <v>2348.5830099999998</v>
      </c>
      <c r="J104" s="4">
        <f t="shared" si="6"/>
        <v>0.39276007536135604</v>
      </c>
      <c r="K104" s="5">
        <v>19292.76323</v>
      </c>
      <c r="L104" s="5">
        <v>14525.801810000001</v>
      </c>
      <c r="M104" s="4">
        <f t="shared" si="7"/>
        <v>-0.24708546739367199</v>
      </c>
    </row>
    <row r="105" spans="1:13" x14ac:dyDescent="0.2">
      <c r="A105" s="1" t="s">
        <v>22</v>
      </c>
      <c r="B105" s="1" t="s">
        <v>103</v>
      </c>
      <c r="C105" s="2">
        <v>0</v>
      </c>
      <c r="D105" s="2">
        <v>0</v>
      </c>
      <c r="E105" s="3" t="str">
        <f t="shared" si="4"/>
        <v/>
      </c>
      <c r="F105" s="2">
        <v>1317.58484</v>
      </c>
      <c r="G105" s="2">
        <v>2799.5928800000002</v>
      </c>
      <c r="H105" s="3">
        <f t="shared" si="5"/>
        <v>1.1247913568890184</v>
      </c>
      <c r="I105" s="2">
        <v>3922.8222000000001</v>
      </c>
      <c r="J105" s="3">
        <f t="shared" si="6"/>
        <v>-0.28633194744334833</v>
      </c>
      <c r="K105" s="2">
        <v>5038.0176700000002</v>
      </c>
      <c r="L105" s="2">
        <v>10482.063270000001</v>
      </c>
      <c r="M105" s="3">
        <f t="shared" si="7"/>
        <v>1.0805927959359458</v>
      </c>
    </row>
    <row r="106" spans="1:13" x14ac:dyDescent="0.2">
      <c r="A106" s="1" t="s">
        <v>21</v>
      </c>
      <c r="B106" s="1" t="s">
        <v>103</v>
      </c>
      <c r="C106" s="2">
        <v>0</v>
      </c>
      <c r="D106" s="2">
        <v>0</v>
      </c>
      <c r="E106" s="3" t="str">
        <f t="shared" si="4"/>
        <v/>
      </c>
      <c r="F106" s="2">
        <v>42.144820000000003</v>
      </c>
      <c r="G106" s="2">
        <v>56.209820000000001</v>
      </c>
      <c r="H106" s="3">
        <f t="shared" si="5"/>
        <v>0.33373021880269027</v>
      </c>
      <c r="I106" s="2">
        <v>41.385809999999999</v>
      </c>
      <c r="J106" s="3">
        <f t="shared" si="6"/>
        <v>0.35819064553768554</v>
      </c>
      <c r="K106" s="2">
        <v>152.64319</v>
      </c>
      <c r="L106" s="2">
        <v>201.07437999999999</v>
      </c>
      <c r="M106" s="3">
        <f t="shared" si="7"/>
        <v>0.31728366001784947</v>
      </c>
    </row>
    <row r="107" spans="1:13" x14ac:dyDescent="0.2">
      <c r="A107" s="1" t="s">
        <v>20</v>
      </c>
      <c r="B107" s="1" t="s">
        <v>103</v>
      </c>
      <c r="C107" s="2">
        <v>0</v>
      </c>
      <c r="D107" s="2">
        <v>0</v>
      </c>
      <c r="E107" s="3" t="str">
        <f t="shared" si="4"/>
        <v/>
      </c>
      <c r="F107" s="2">
        <v>153.19117</v>
      </c>
      <c r="G107" s="2">
        <v>217.89857000000001</v>
      </c>
      <c r="H107" s="3">
        <f t="shared" si="5"/>
        <v>0.42239640835695691</v>
      </c>
      <c r="I107" s="2">
        <v>218.28834000000001</v>
      </c>
      <c r="J107" s="3">
        <f t="shared" si="6"/>
        <v>-1.7855740714323165E-3</v>
      </c>
      <c r="K107" s="2">
        <v>706.00058999999999</v>
      </c>
      <c r="L107" s="2">
        <v>762.63022000000001</v>
      </c>
      <c r="M107" s="3">
        <f t="shared" si="7"/>
        <v>8.0211873477329609E-2</v>
      </c>
    </row>
    <row r="108" spans="1:13" x14ac:dyDescent="0.2">
      <c r="A108" s="1" t="s">
        <v>19</v>
      </c>
      <c r="B108" s="1" t="s">
        <v>103</v>
      </c>
      <c r="C108" s="2">
        <v>0</v>
      </c>
      <c r="D108" s="2">
        <v>0</v>
      </c>
      <c r="E108" s="3" t="str">
        <f t="shared" si="4"/>
        <v/>
      </c>
      <c r="F108" s="2">
        <v>0</v>
      </c>
      <c r="G108" s="2">
        <v>0.13625999999999999</v>
      </c>
      <c r="H108" s="3" t="str">
        <f t="shared" si="5"/>
        <v/>
      </c>
      <c r="I108" s="2">
        <v>4.9470000000000001</v>
      </c>
      <c r="J108" s="3">
        <f t="shared" si="6"/>
        <v>-0.97245603395997571</v>
      </c>
      <c r="K108" s="2">
        <v>0</v>
      </c>
      <c r="L108" s="2">
        <v>5.1362199999999998</v>
      </c>
      <c r="M108" s="3" t="str">
        <f t="shared" si="7"/>
        <v/>
      </c>
    </row>
    <row r="109" spans="1:13" x14ac:dyDescent="0.2">
      <c r="A109" s="1" t="s">
        <v>18</v>
      </c>
      <c r="B109" s="1" t="s">
        <v>103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1.01753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0</v>
      </c>
      <c r="L109" s="2">
        <v>1.0228299999999999</v>
      </c>
      <c r="M109" s="3" t="str">
        <f t="shared" si="7"/>
        <v/>
      </c>
    </row>
    <row r="110" spans="1:13" x14ac:dyDescent="0.2">
      <c r="A110" s="1" t="s">
        <v>17</v>
      </c>
      <c r="B110" s="1" t="s">
        <v>103</v>
      </c>
      <c r="C110" s="2">
        <v>0</v>
      </c>
      <c r="D110" s="2">
        <v>0</v>
      </c>
      <c r="E110" s="3" t="str">
        <f t="shared" si="4"/>
        <v/>
      </c>
      <c r="F110" s="2">
        <v>90.418980000000005</v>
      </c>
      <c r="G110" s="2">
        <v>91.10275</v>
      </c>
      <c r="H110" s="3">
        <f t="shared" si="5"/>
        <v>7.5622396979040385E-3</v>
      </c>
      <c r="I110" s="2">
        <v>114.23402</v>
      </c>
      <c r="J110" s="3">
        <f t="shared" si="6"/>
        <v>-0.20249020388147065</v>
      </c>
      <c r="K110" s="2">
        <v>334.88391999999999</v>
      </c>
      <c r="L110" s="2">
        <v>460.80207999999999</v>
      </c>
      <c r="M110" s="3">
        <f t="shared" si="7"/>
        <v>0.37600539315234971</v>
      </c>
    </row>
    <row r="111" spans="1:13" x14ac:dyDescent="0.2">
      <c r="A111" s="1" t="s">
        <v>14</v>
      </c>
      <c r="B111" s="1" t="s">
        <v>103</v>
      </c>
      <c r="C111" s="2">
        <v>0</v>
      </c>
      <c r="D111" s="2">
        <v>0</v>
      </c>
      <c r="E111" s="3" t="str">
        <f t="shared" si="4"/>
        <v/>
      </c>
      <c r="F111" s="2">
        <v>281.13362999999998</v>
      </c>
      <c r="G111" s="2">
        <v>152.07028</v>
      </c>
      <c r="H111" s="3">
        <f t="shared" si="5"/>
        <v>-0.45908186082184477</v>
      </c>
      <c r="I111" s="2">
        <v>426.43212999999997</v>
      </c>
      <c r="J111" s="3">
        <f t="shared" si="6"/>
        <v>-0.64338925399453362</v>
      </c>
      <c r="K111" s="2">
        <v>843.52677000000006</v>
      </c>
      <c r="L111" s="2">
        <v>1369.2271800000001</v>
      </c>
      <c r="M111" s="3">
        <f t="shared" si="7"/>
        <v>0.62321722166565019</v>
      </c>
    </row>
    <row r="112" spans="1:13" x14ac:dyDescent="0.2">
      <c r="A112" s="1" t="s">
        <v>13</v>
      </c>
      <c r="B112" s="1" t="s">
        <v>103</v>
      </c>
      <c r="C112" s="2">
        <v>0</v>
      </c>
      <c r="D112" s="2">
        <v>0</v>
      </c>
      <c r="E112" s="3" t="str">
        <f t="shared" si="4"/>
        <v/>
      </c>
      <c r="F112" s="2">
        <v>126.60275</v>
      </c>
      <c r="G112" s="2">
        <v>54.064599999999999</v>
      </c>
      <c r="H112" s="3">
        <f t="shared" si="5"/>
        <v>-0.57295872325048225</v>
      </c>
      <c r="I112" s="2">
        <v>136.20985999999999</v>
      </c>
      <c r="J112" s="3">
        <f t="shared" si="6"/>
        <v>-0.6030786611189527</v>
      </c>
      <c r="K112" s="2">
        <v>251.04902000000001</v>
      </c>
      <c r="L112" s="2">
        <v>309.14771000000002</v>
      </c>
      <c r="M112" s="3">
        <f t="shared" si="7"/>
        <v>0.23142368769254706</v>
      </c>
    </row>
    <row r="113" spans="1:13" x14ac:dyDescent="0.2">
      <c r="A113" s="1" t="s">
        <v>12</v>
      </c>
      <c r="B113" s="1" t="s">
        <v>103</v>
      </c>
      <c r="C113" s="2">
        <v>0</v>
      </c>
      <c r="D113" s="2">
        <v>0</v>
      </c>
      <c r="E113" s="3" t="str">
        <f t="shared" si="4"/>
        <v/>
      </c>
      <c r="F113" s="2">
        <v>0</v>
      </c>
      <c r="G113" s="2">
        <v>9.0479699999999994</v>
      </c>
      <c r="H113" s="3" t="str">
        <f t="shared" si="5"/>
        <v/>
      </c>
      <c r="I113" s="2">
        <v>6.1019899999999998</v>
      </c>
      <c r="J113" s="3">
        <f t="shared" si="6"/>
        <v>0.48279004062609077</v>
      </c>
      <c r="K113" s="2">
        <v>0</v>
      </c>
      <c r="L113" s="2">
        <v>30.266439999999999</v>
      </c>
      <c r="M113" s="3" t="str">
        <f t="shared" si="7"/>
        <v/>
      </c>
    </row>
    <row r="114" spans="1:13" x14ac:dyDescent="0.2">
      <c r="A114" s="1" t="s">
        <v>11</v>
      </c>
      <c r="B114" s="1" t="s">
        <v>103</v>
      </c>
      <c r="C114" s="2">
        <v>0</v>
      </c>
      <c r="D114" s="2">
        <v>0</v>
      </c>
      <c r="E114" s="3" t="str">
        <f t="shared" si="4"/>
        <v/>
      </c>
      <c r="F114" s="2">
        <v>115.58687</v>
      </c>
      <c r="G114" s="2">
        <v>54.284820000000003</v>
      </c>
      <c r="H114" s="3">
        <f t="shared" si="5"/>
        <v>-0.53035478856724816</v>
      </c>
      <c r="I114" s="2">
        <v>135.66703000000001</v>
      </c>
      <c r="J114" s="3">
        <f t="shared" si="6"/>
        <v>-0.59986726325474948</v>
      </c>
      <c r="K114" s="2">
        <v>406.12009999999998</v>
      </c>
      <c r="L114" s="2">
        <v>434.41242</v>
      </c>
      <c r="M114" s="3">
        <f t="shared" si="7"/>
        <v>6.9664909468898584E-2</v>
      </c>
    </row>
    <row r="115" spans="1:13" x14ac:dyDescent="0.2">
      <c r="A115" s="1" t="s">
        <v>10</v>
      </c>
      <c r="B115" s="1" t="s">
        <v>103</v>
      </c>
      <c r="C115" s="2">
        <v>0</v>
      </c>
      <c r="D115" s="2">
        <v>0</v>
      </c>
      <c r="E115" s="3" t="str">
        <f t="shared" si="4"/>
        <v/>
      </c>
      <c r="F115" s="2">
        <v>243.19125</v>
      </c>
      <c r="G115" s="2">
        <v>419.79611999999997</v>
      </c>
      <c r="H115" s="3">
        <f t="shared" si="5"/>
        <v>0.72619746804212726</v>
      </c>
      <c r="I115" s="2">
        <v>1343.3026500000001</v>
      </c>
      <c r="J115" s="3">
        <f t="shared" si="6"/>
        <v>-0.68748954675255058</v>
      </c>
      <c r="K115" s="2">
        <v>809.16813999999999</v>
      </c>
      <c r="L115" s="2">
        <v>2672.1468599999998</v>
      </c>
      <c r="M115" s="3">
        <f t="shared" si="7"/>
        <v>2.302338201303872</v>
      </c>
    </row>
    <row r="116" spans="1:13" x14ac:dyDescent="0.2">
      <c r="A116" s="1" t="s">
        <v>9</v>
      </c>
      <c r="B116" s="1" t="s">
        <v>103</v>
      </c>
      <c r="C116" s="2">
        <v>0</v>
      </c>
      <c r="D116" s="2">
        <v>0</v>
      </c>
      <c r="E116" s="3" t="str">
        <f t="shared" si="4"/>
        <v/>
      </c>
      <c r="F116" s="2">
        <v>113.30705</v>
      </c>
      <c r="G116" s="2">
        <v>47.50808</v>
      </c>
      <c r="H116" s="3">
        <f t="shared" si="5"/>
        <v>-0.58071382142593952</v>
      </c>
      <c r="I116" s="2">
        <v>88.963909999999998</v>
      </c>
      <c r="J116" s="3">
        <f t="shared" si="6"/>
        <v>-0.46598480215179394</v>
      </c>
      <c r="K116" s="2">
        <v>308.71060999999997</v>
      </c>
      <c r="L116" s="2">
        <v>267.94161000000003</v>
      </c>
      <c r="M116" s="3">
        <f t="shared" si="7"/>
        <v>-0.1320621924850589</v>
      </c>
    </row>
    <row r="117" spans="1:13" x14ac:dyDescent="0.2">
      <c r="A117" s="1" t="s">
        <v>8</v>
      </c>
      <c r="B117" s="1" t="s">
        <v>103</v>
      </c>
      <c r="C117" s="2">
        <v>0</v>
      </c>
      <c r="D117" s="2">
        <v>0</v>
      </c>
      <c r="E117" s="3" t="str">
        <f t="shared" si="4"/>
        <v/>
      </c>
      <c r="F117" s="2">
        <v>4559.11042</v>
      </c>
      <c r="G117" s="2">
        <v>4766.1691799999999</v>
      </c>
      <c r="H117" s="3">
        <f t="shared" si="5"/>
        <v>4.5416482805871627E-2</v>
      </c>
      <c r="I117" s="2">
        <v>4051.2237599999999</v>
      </c>
      <c r="J117" s="3">
        <f t="shared" si="6"/>
        <v>0.17647640869878778</v>
      </c>
      <c r="K117" s="2">
        <v>9542.9725400000007</v>
      </c>
      <c r="L117" s="2">
        <v>14173.9609</v>
      </c>
      <c r="M117" s="3">
        <f t="shared" si="7"/>
        <v>0.48527734315370874</v>
      </c>
    </row>
    <row r="118" spans="1:13" x14ac:dyDescent="0.2">
      <c r="A118" s="1" t="s">
        <v>7</v>
      </c>
      <c r="B118" s="1" t="s">
        <v>103</v>
      </c>
      <c r="C118" s="2">
        <v>0</v>
      </c>
      <c r="D118" s="2">
        <v>0</v>
      </c>
      <c r="E118" s="3" t="str">
        <f t="shared" si="4"/>
        <v/>
      </c>
      <c r="F118" s="2">
        <v>0</v>
      </c>
      <c r="G118" s="2">
        <v>0</v>
      </c>
      <c r="H118" s="3" t="str">
        <f t="shared" si="5"/>
        <v/>
      </c>
      <c r="I118" s="2">
        <v>0</v>
      </c>
      <c r="J118" s="3" t="str">
        <f t="shared" si="6"/>
        <v/>
      </c>
      <c r="K118" s="2">
        <v>10.40183</v>
      </c>
      <c r="L118" s="2">
        <v>0</v>
      </c>
      <c r="M118" s="3">
        <f t="shared" si="7"/>
        <v>-1</v>
      </c>
    </row>
    <row r="119" spans="1:13" x14ac:dyDescent="0.2">
      <c r="A119" s="1" t="s">
        <v>6</v>
      </c>
      <c r="B119" s="1" t="s">
        <v>103</v>
      </c>
      <c r="C119" s="2">
        <v>0</v>
      </c>
      <c r="D119" s="2">
        <v>0</v>
      </c>
      <c r="E119" s="3" t="str">
        <f t="shared" si="4"/>
        <v/>
      </c>
      <c r="F119" s="2">
        <v>35.960039999999999</v>
      </c>
      <c r="G119" s="2">
        <v>48.74051</v>
      </c>
      <c r="H119" s="3">
        <f t="shared" si="5"/>
        <v>0.35540755794487433</v>
      </c>
      <c r="I119" s="2">
        <v>7.6255499999999996</v>
      </c>
      <c r="J119" s="3">
        <f t="shared" si="6"/>
        <v>5.3917369894630554</v>
      </c>
      <c r="K119" s="2">
        <v>59.827330000000003</v>
      </c>
      <c r="L119" s="2">
        <v>193.48446000000001</v>
      </c>
      <c r="M119" s="3">
        <f t="shared" si="7"/>
        <v>2.2340480512835859</v>
      </c>
    </row>
    <row r="120" spans="1:13" x14ac:dyDescent="0.2">
      <c r="A120" s="1" t="s">
        <v>4</v>
      </c>
      <c r="B120" s="1" t="s">
        <v>103</v>
      </c>
      <c r="C120" s="2">
        <v>0</v>
      </c>
      <c r="D120" s="2">
        <v>0</v>
      </c>
      <c r="E120" s="3" t="str">
        <f t="shared" si="4"/>
        <v/>
      </c>
      <c r="F120" s="2">
        <v>819.02943000000005</v>
      </c>
      <c r="G120" s="2">
        <v>721.36509000000001</v>
      </c>
      <c r="H120" s="3">
        <f t="shared" si="5"/>
        <v>-0.11924399346675496</v>
      </c>
      <c r="I120" s="2">
        <v>673.50454999999999</v>
      </c>
      <c r="J120" s="3">
        <f t="shared" si="6"/>
        <v>7.1061940116069033E-2</v>
      </c>
      <c r="K120" s="2">
        <v>3904.8137000000002</v>
      </c>
      <c r="L120" s="2">
        <v>2277.53069</v>
      </c>
      <c r="M120" s="3">
        <f t="shared" si="7"/>
        <v>-0.41673768200516204</v>
      </c>
    </row>
    <row r="121" spans="1:13" x14ac:dyDescent="0.2">
      <c r="A121" s="1" t="s">
        <v>3</v>
      </c>
      <c r="B121" s="1" t="s">
        <v>103</v>
      </c>
      <c r="C121" s="2">
        <v>0</v>
      </c>
      <c r="D121" s="2">
        <v>0</v>
      </c>
      <c r="E121" s="3" t="str">
        <f t="shared" si="4"/>
        <v/>
      </c>
      <c r="F121" s="2">
        <v>160.46375</v>
      </c>
      <c r="G121" s="2">
        <v>232.1</v>
      </c>
      <c r="H121" s="3">
        <f t="shared" si="5"/>
        <v>0.44643260549501051</v>
      </c>
      <c r="I121" s="2">
        <v>408.45499999999998</v>
      </c>
      <c r="J121" s="3">
        <f t="shared" si="6"/>
        <v>-0.4317611487189531</v>
      </c>
      <c r="K121" s="2">
        <v>287.04874999999998</v>
      </c>
      <c r="L121" s="2">
        <v>1502.8050000000001</v>
      </c>
      <c r="M121" s="3">
        <f t="shared" si="7"/>
        <v>4.2353650730058927</v>
      </c>
    </row>
    <row r="122" spans="1:13" x14ac:dyDescent="0.2">
      <c r="A122" s="1" t="s">
        <v>2</v>
      </c>
      <c r="B122" s="1" t="s">
        <v>103</v>
      </c>
      <c r="C122" s="2">
        <v>0</v>
      </c>
      <c r="D122" s="2">
        <v>0</v>
      </c>
      <c r="E122" s="3" t="str">
        <f t="shared" si="4"/>
        <v/>
      </c>
      <c r="F122" s="2">
        <v>5.7629700000000001</v>
      </c>
      <c r="G122" s="2">
        <v>2.1914899999999999</v>
      </c>
      <c r="H122" s="3">
        <f t="shared" si="5"/>
        <v>-0.6197290633128405</v>
      </c>
      <c r="I122" s="2">
        <v>0.43684000000000001</v>
      </c>
      <c r="J122" s="3">
        <f t="shared" si="6"/>
        <v>4.0166880322314809</v>
      </c>
      <c r="K122" s="2">
        <v>12.54949</v>
      </c>
      <c r="L122" s="2">
        <v>6.2475300000000002</v>
      </c>
      <c r="M122" s="3">
        <f t="shared" si="7"/>
        <v>-0.50216861402335877</v>
      </c>
    </row>
    <row r="123" spans="1:13" x14ac:dyDescent="0.2">
      <c r="A123" s="1" t="s">
        <v>25</v>
      </c>
      <c r="B123" s="1" t="s">
        <v>103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</v>
      </c>
      <c r="H123" s="3" t="str">
        <f t="shared" si="5"/>
        <v/>
      </c>
      <c r="I123" s="2">
        <v>0</v>
      </c>
      <c r="J123" s="3" t="str">
        <f t="shared" si="6"/>
        <v/>
      </c>
      <c r="K123" s="2">
        <v>0</v>
      </c>
      <c r="L123" s="2">
        <v>0</v>
      </c>
      <c r="M123" s="3" t="str">
        <f t="shared" si="7"/>
        <v/>
      </c>
    </row>
    <row r="124" spans="1:13" x14ac:dyDescent="0.2">
      <c r="A124" s="1" t="s">
        <v>29</v>
      </c>
      <c r="B124" s="1" t="s">
        <v>103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0</v>
      </c>
      <c r="M124" s="3" t="str">
        <f t="shared" si="7"/>
        <v/>
      </c>
    </row>
    <row r="125" spans="1:13" x14ac:dyDescent="0.2">
      <c r="A125" s="6" t="s">
        <v>0</v>
      </c>
      <c r="B125" s="6" t="s">
        <v>103</v>
      </c>
      <c r="C125" s="5">
        <v>0</v>
      </c>
      <c r="D125" s="5">
        <v>0</v>
      </c>
      <c r="E125" s="4" t="str">
        <f t="shared" si="4"/>
        <v/>
      </c>
      <c r="F125" s="5">
        <v>8063.4879700000001</v>
      </c>
      <c r="G125" s="5">
        <v>9673.2959499999997</v>
      </c>
      <c r="H125" s="4">
        <f t="shared" si="5"/>
        <v>0.19964164217634472</v>
      </c>
      <c r="I125" s="5">
        <v>11656.614219999999</v>
      </c>
      <c r="J125" s="4">
        <f t="shared" si="6"/>
        <v>-0.17014531257259025</v>
      </c>
      <c r="K125" s="5">
        <v>22667.733649999998</v>
      </c>
      <c r="L125" s="5">
        <v>35232.625780000002</v>
      </c>
      <c r="M125" s="4">
        <f t="shared" si="7"/>
        <v>0.55430738352618691</v>
      </c>
    </row>
    <row r="126" spans="1:13" x14ac:dyDescent="0.2">
      <c r="A126" s="1" t="s">
        <v>22</v>
      </c>
      <c r="B126" s="1" t="s">
        <v>102</v>
      </c>
      <c r="C126" s="2">
        <v>0</v>
      </c>
      <c r="D126" s="2">
        <v>0</v>
      </c>
      <c r="E126" s="3" t="str">
        <f t="shared" si="4"/>
        <v/>
      </c>
      <c r="F126" s="2">
        <v>5.4473900000000004</v>
      </c>
      <c r="G126" s="2">
        <v>0</v>
      </c>
      <c r="H126" s="3">
        <f t="shared" si="5"/>
        <v>-1</v>
      </c>
      <c r="I126" s="2">
        <v>0</v>
      </c>
      <c r="J126" s="3" t="str">
        <f t="shared" si="6"/>
        <v/>
      </c>
      <c r="K126" s="2">
        <v>8.3386499999999995</v>
      </c>
      <c r="L126" s="2">
        <v>0</v>
      </c>
      <c r="M126" s="3">
        <f t="shared" si="7"/>
        <v>-1</v>
      </c>
    </row>
    <row r="127" spans="1:13" x14ac:dyDescent="0.2">
      <c r="A127" s="1" t="s">
        <v>21</v>
      </c>
      <c r="B127" s="1" t="s">
        <v>102</v>
      </c>
      <c r="C127" s="2">
        <v>0</v>
      </c>
      <c r="D127" s="2">
        <v>0</v>
      </c>
      <c r="E127" s="3" t="str">
        <f t="shared" si="4"/>
        <v/>
      </c>
      <c r="F127" s="2">
        <v>35.361800000000002</v>
      </c>
      <c r="G127" s="2">
        <v>0</v>
      </c>
      <c r="H127" s="3">
        <f t="shared" si="5"/>
        <v>-1</v>
      </c>
      <c r="I127" s="2">
        <v>0.43319999999999997</v>
      </c>
      <c r="J127" s="3">
        <f t="shared" si="6"/>
        <v>-1</v>
      </c>
      <c r="K127" s="2">
        <v>207.91938999999999</v>
      </c>
      <c r="L127" s="2">
        <v>2.7184200000000001</v>
      </c>
      <c r="M127" s="3">
        <f t="shared" si="7"/>
        <v>-0.98692560612071822</v>
      </c>
    </row>
    <row r="128" spans="1:13" x14ac:dyDescent="0.2">
      <c r="A128" s="1" t="s">
        <v>20</v>
      </c>
      <c r="B128" s="1" t="s">
        <v>102</v>
      </c>
      <c r="C128" s="2">
        <v>0</v>
      </c>
      <c r="D128" s="2">
        <v>0</v>
      </c>
      <c r="E128" s="3" t="str">
        <f t="shared" ref="E128:E189" si="8">IF(C128=0,"",(D128/C128-1))</f>
        <v/>
      </c>
      <c r="F128" s="2">
        <v>293.76011999999997</v>
      </c>
      <c r="G128" s="2">
        <v>417.34517</v>
      </c>
      <c r="H128" s="3">
        <f t="shared" ref="H128:H189" si="9">IF(F128=0,"",(G128/F128-1))</f>
        <v>0.42070057024758856</v>
      </c>
      <c r="I128" s="2">
        <v>569.33290999999997</v>
      </c>
      <c r="J128" s="3">
        <f t="shared" ref="J128:J189" si="10">IF(I128=0,"",(G128/I128-1))</f>
        <v>-0.2669575872576907</v>
      </c>
      <c r="K128" s="2">
        <v>1679.4064100000001</v>
      </c>
      <c r="L128" s="2">
        <v>1858.1323199999999</v>
      </c>
      <c r="M128" s="3">
        <f t="shared" ref="M128:M189" si="11">IF(K128=0,"",(L128/K128-1))</f>
        <v>0.10642207207009524</v>
      </c>
    </row>
    <row r="129" spans="1:13" x14ac:dyDescent="0.2">
      <c r="A129" s="1" t="s">
        <v>17</v>
      </c>
      <c r="B129" s="1" t="s">
        <v>102</v>
      </c>
      <c r="C129" s="2">
        <v>0</v>
      </c>
      <c r="D129" s="2">
        <v>0</v>
      </c>
      <c r="E129" s="3" t="str">
        <f t="shared" si="8"/>
        <v/>
      </c>
      <c r="F129" s="2">
        <v>246.61062000000001</v>
      </c>
      <c r="G129" s="2">
        <v>245.96548000000001</v>
      </c>
      <c r="H129" s="3">
        <f t="shared" si="9"/>
        <v>-2.616026836151697E-3</v>
      </c>
      <c r="I129" s="2">
        <v>260.21181999999999</v>
      </c>
      <c r="J129" s="3">
        <f t="shared" si="10"/>
        <v>-5.4749011785859558E-2</v>
      </c>
      <c r="K129" s="2">
        <v>1457.6792600000001</v>
      </c>
      <c r="L129" s="2">
        <v>1146.28079</v>
      </c>
      <c r="M129" s="3">
        <f t="shared" si="11"/>
        <v>-0.21362619236278357</v>
      </c>
    </row>
    <row r="130" spans="1:13" x14ac:dyDescent="0.2">
      <c r="A130" s="1" t="s">
        <v>14</v>
      </c>
      <c r="B130" s="1" t="s">
        <v>102</v>
      </c>
      <c r="C130" s="2">
        <v>0</v>
      </c>
      <c r="D130" s="2">
        <v>0</v>
      </c>
      <c r="E130" s="3" t="str">
        <f t="shared" si="8"/>
        <v/>
      </c>
      <c r="F130" s="2">
        <v>0</v>
      </c>
      <c r="G130" s="2">
        <v>0</v>
      </c>
      <c r="H130" s="3" t="str">
        <f t="shared" si="9"/>
        <v/>
      </c>
      <c r="I130" s="2">
        <v>0.57018999999999997</v>
      </c>
      <c r="J130" s="3">
        <f t="shared" si="10"/>
        <v>-1</v>
      </c>
      <c r="K130" s="2">
        <v>0.3271</v>
      </c>
      <c r="L130" s="2">
        <v>1.03356</v>
      </c>
      <c r="M130" s="3">
        <f t="shared" si="11"/>
        <v>2.1597676551513301</v>
      </c>
    </row>
    <row r="131" spans="1:13" x14ac:dyDescent="0.2">
      <c r="A131" s="1" t="s">
        <v>13</v>
      </c>
      <c r="B131" s="1" t="s">
        <v>102</v>
      </c>
      <c r="C131" s="2">
        <v>0</v>
      </c>
      <c r="D131" s="2">
        <v>0</v>
      </c>
      <c r="E131" s="3" t="str">
        <f t="shared" si="8"/>
        <v/>
      </c>
      <c r="F131" s="2">
        <v>430.57956999999999</v>
      </c>
      <c r="G131" s="2">
        <v>875.94669999999996</v>
      </c>
      <c r="H131" s="3">
        <f t="shared" si="9"/>
        <v>1.0343433851262382</v>
      </c>
      <c r="I131" s="2">
        <v>1138.5893900000001</v>
      </c>
      <c r="J131" s="3">
        <f t="shared" si="10"/>
        <v>-0.2306737550048662</v>
      </c>
      <c r="K131" s="2">
        <v>2410.0672399999999</v>
      </c>
      <c r="L131" s="2">
        <v>3411.1071700000002</v>
      </c>
      <c r="M131" s="3">
        <f t="shared" si="11"/>
        <v>0.4153576769086329</v>
      </c>
    </row>
    <row r="132" spans="1:13" x14ac:dyDescent="0.2">
      <c r="A132" s="1" t="s">
        <v>12</v>
      </c>
      <c r="B132" s="1" t="s">
        <v>102</v>
      </c>
      <c r="C132" s="2">
        <v>0</v>
      </c>
      <c r="D132" s="2">
        <v>0</v>
      </c>
      <c r="E132" s="3" t="str">
        <f t="shared" si="8"/>
        <v/>
      </c>
      <c r="F132" s="2">
        <v>271.91214000000002</v>
      </c>
      <c r="G132" s="2">
        <v>148.70779999999999</v>
      </c>
      <c r="H132" s="3">
        <f t="shared" si="9"/>
        <v>-0.45310349144396433</v>
      </c>
      <c r="I132" s="2">
        <v>533.25350000000003</v>
      </c>
      <c r="J132" s="3">
        <f t="shared" si="10"/>
        <v>-0.72113113181629385</v>
      </c>
      <c r="K132" s="2">
        <v>2755.9359399999998</v>
      </c>
      <c r="L132" s="2">
        <v>1574.7380499999999</v>
      </c>
      <c r="M132" s="3">
        <f t="shared" si="11"/>
        <v>-0.42860135928994048</v>
      </c>
    </row>
    <row r="133" spans="1:13" x14ac:dyDescent="0.2">
      <c r="A133" s="1" t="s">
        <v>11</v>
      </c>
      <c r="B133" s="1" t="s">
        <v>102</v>
      </c>
      <c r="C133" s="2">
        <v>0</v>
      </c>
      <c r="D133" s="2">
        <v>0</v>
      </c>
      <c r="E133" s="3" t="str">
        <f t="shared" si="8"/>
        <v/>
      </c>
      <c r="F133" s="2">
        <v>131.44083000000001</v>
      </c>
      <c r="G133" s="2">
        <v>186.77855</v>
      </c>
      <c r="H133" s="3">
        <f t="shared" si="9"/>
        <v>0.42100860136077944</v>
      </c>
      <c r="I133" s="2">
        <v>272.30345999999997</v>
      </c>
      <c r="J133" s="3">
        <f t="shared" si="10"/>
        <v>-0.31407940978788884</v>
      </c>
      <c r="K133" s="2">
        <v>675.78066000000001</v>
      </c>
      <c r="L133" s="2">
        <v>1049.7284500000001</v>
      </c>
      <c r="M133" s="3">
        <f t="shared" si="11"/>
        <v>0.55335675039886478</v>
      </c>
    </row>
    <row r="134" spans="1:13" x14ac:dyDescent="0.2">
      <c r="A134" s="1" t="s">
        <v>10</v>
      </c>
      <c r="B134" s="1" t="s">
        <v>102</v>
      </c>
      <c r="C134" s="2">
        <v>0</v>
      </c>
      <c r="D134" s="2">
        <v>0</v>
      </c>
      <c r="E134" s="3" t="str">
        <f t="shared" si="8"/>
        <v/>
      </c>
      <c r="F134" s="2">
        <v>1.7732399999999999</v>
      </c>
      <c r="G134" s="2">
        <v>83.52</v>
      </c>
      <c r="H134" s="3">
        <f t="shared" si="9"/>
        <v>46.100223320024362</v>
      </c>
      <c r="I134" s="2">
        <v>8.18</v>
      </c>
      <c r="J134" s="3">
        <f t="shared" si="10"/>
        <v>9.2102689486552567</v>
      </c>
      <c r="K134" s="2">
        <v>139.70514</v>
      </c>
      <c r="L134" s="2">
        <v>305.30387999999999</v>
      </c>
      <c r="M134" s="3">
        <f t="shared" si="11"/>
        <v>1.1853446480208243</v>
      </c>
    </row>
    <row r="135" spans="1:13" x14ac:dyDescent="0.2">
      <c r="A135" s="1" t="s">
        <v>9</v>
      </c>
      <c r="B135" s="1" t="s">
        <v>102</v>
      </c>
      <c r="C135" s="2">
        <v>0</v>
      </c>
      <c r="D135" s="2">
        <v>0</v>
      </c>
      <c r="E135" s="3" t="str">
        <f t="shared" si="8"/>
        <v/>
      </c>
      <c r="F135" s="2">
        <v>441.03084999999999</v>
      </c>
      <c r="G135" s="2">
        <v>176.77589</v>
      </c>
      <c r="H135" s="3">
        <f t="shared" si="9"/>
        <v>-0.59917568124769494</v>
      </c>
      <c r="I135" s="2">
        <v>237.02231</v>
      </c>
      <c r="J135" s="3">
        <f t="shared" si="10"/>
        <v>-0.25418037652236192</v>
      </c>
      <c r="K135" s="2">
        <v>1928.2566899999999</v>
      </c>
      <c r="L135" s="2">
        <v>923.22766000000001</v>
      </c>
      <c r="M135" s="3">
        <f t="shared" si="11"/>
        <v>-0.52121122421724875</v>
      </c>
    </row>
    <row r="136" spans="1:13" x14ac:dyDescent="0.2">
      <c r="A136" s="1" t="s">
        <v>8</v>
      </c>
      <c r="B136" s="1" t="s">
        <v>102</v>
      </c>
      <c r="C136" s="2">
        <v>0</v>
      </c>
      <c r="D136" s="2">
        <v>0</v>
      </c>
      <c r="E136" s="3" t="str">
        <f t="shared" si="8"/>
        <v/>
      </c>
      <c r="F136" s="2">
        <v>5.2350000000000003</v>
      </c>
      <c r="G136" s="2">
        <v>11.882999999999999</v>
      </c>
      <c r="H136" s="3">
        <f t="shared" si="9"/>
        <v>1.269914040114613</v>
      </c>
      <c r="I136" s="2">
        <v>5.2714999999999996</v>
      </c>
      <c r="J136" s="3">
        <f t="shared" si="10"/>
        <v>1.2541970976003034</v>
      </c>
      <c r="K136" s="2">
        <v>20.1465</v>
      </c>
      <c r="L136" s="2">
        <v>66.844499999999996</v>
      </c>
      <c r="M136" s="3">
        <f t="shared" si="11"/>
        <v>2.3179212270121359</v>
      </c>
    </row>
    <row r="137" spans="1:13" x14ac:dyDescent="0.2">
      <c r="A137" s="1" t="s">
        <v>7</v>
      </c>
      <c r="B137" s="1" t="s">
        <v>102</v>
      </c>
      <c r="C137" s="2">
        <v>0</v>
      </c>
      <c r="D137" s="2">
        <v>0</v>
      </c>
      <c r="E137" s="3" t="str">
        <f t="shared" si="8"/>
        <v/>
      </c>
      <c r="F137" s="2">
        <v>0</v>
      </c>
      <c r="G137" s="2">
        <v>0</v>
      </c>
      <c r="H137" s="3" t="str">
        <f t="shared" si="9"/>
        <v/>
      </c>
      <c r="I137" s="2">
        <v>0</v>
      </c>
      <c r="J137" s="3" t="str">
        <f t="shared" si="10"/>
        <v/>
      </c>
      <c r="K137" s="2">
        <v>0</v>
      </c>
      <c r="L137" s="2">
        <v>0</v>
      </c>
      <c r="M137" s="3" t="str">
        <f t="shared" si="11"/>
        <v/>
      </c>
    </row>
    <row r="138" spans="1:13" x14ac:dyDescent="0.2">
      <c r="A138" s="1" t="s">
        <v>6</v>
      </c>
      <c r="B138" s="1" t="s">
        <v>102</v>
      </c>
      <c r="C138" s="2">
        <v>0</v>
      </c>
      <c r="D138" s="2">
        <v>0</v>
      </c>
      <c r="E138" s="3" t="str">
        <f t="shared" si="8"/>
        <v/>
      </c>
      <c r="F138" s="2">
        <v>15.190759999999999</v>
      </c>
      <c r="G138" s="2">
        <v>26.821899999999999</v>
      </c>
      <c r="H138" s="3">
        <f t="shared" si="9"/>
        <v>0.76567202694269421</v>
      </c>
      <c r="I138" s="2">
        <v>69.361249999999998</v>
      </c>
      <c r="J138" s="3">
        <f t="shared" si="10"/>
        <v>-0.61330137504730664</v>
      </c>
      <c r="K138" s="2">
        <v>88.776790000000005</v>
      </c>
      <c r="L138" s="2">
        <v>271.16005000000001</v>
      </c>
      <c r="M138" s="3">
        <f t="shared" si="11"/>
        <v>2.0544025076824695</v>
      </c>
    </row>
    <row r="139" spans="1:13" x14ac:dyDescent="0.2">
      <c r="A139" s="1" t="s">
        <v>4</v>
      </c>
      <c r="B139" s="1" t="s">
        <v>102</v>
      </c>
      <c r="C139" s="2">
        <v>0</v>
      </c>
      <c r="D139" s="2">
        <v>0</v>
      </c>
      <c r="E139" s="3" t="str">
        <f t="shared" si="8"/>
        <v/>
      </c>
      <c r="F139" s="2">
        <v>0</v>
      </c>
      <c r="G139" s="2">
        <v>0</v>
      </c>
      <c r="H139" s="3" t="str">
        <f t="shared" si="9"/>
        <v/>
      </c>
      <c r="I139" s="2">
        <v>15.75</v>
      </c>
      <c r="J139" s="3">
        <f t="shared" si="10"/>
        <v>-1</v>
      </c>
      <c r="K139" s="2">
        <v>0.67935000000000001</v>
      </c>
      <c r="L139" s="2">
        <v>20.582660000000001</v>
      </c>
      <c r="M139" s="3">
        <f t="shared" si="11"/>
        <v>29.297578567748584</v>
      </c>
    </row>
    <row r="140" spans="1:13" x14ac:dyDescent="0.2">
      <c r="A140" s="1" t="s">
        <v>3</v>
      </c>
      <c r="B140" s="1" t="s">
        <v>102</v>
      </c>
      <c r="C140" s="2">
        <v>0</v>
      </c>
      <c r="D140" s="2">
        <v>0</v>
      </c>
      <c r="E140" s="3" t="str">
        <f t="shared" si="8"/>
        <v/>
      </c>
      <c r="F140" s="2">
        <v>72.664559999999994</v>
      </c>
      <c r="G140" s="2">
        <v>30.259930000000001</v>
      </c>
      <c r="H140" s="3">
        <f t="shared" si="9"/>
        <v>-0.58356687221391002</v>
      </c>
      <c r="I140" s="2">
        <v>29.0442</v>
      </c>
      <c r="J140" s="3">
        <f t="shared" si="10"/>
        <v>4.1857926883852814E-2</v>
      </c>
      <c r="K140" s="2">
        <v>321.09285999999997</v>
      </c>
      <c r="L140" s="2">
        <v>151.26906</v>
      </c>
      <c r="M140" s="3">
        <f t="shared" si="11"/>
        <v>-0.52889310587597615</v>
      </c>
    </row>
    <row r="141" spans="1:13" x14ac:dyDescent="0.2">
      <c r="A141" s="1" t="s">
        <v>2</v>
      </c>
      <c r="B141" s="1" t="s">
        <v>102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0</v>
      </c>
      <c r="H141" s="3" t="str">
        <f t="shared" si="9"/>
        <v/>
      </c>
      <c r="I141" s="2">
        <v>9.7935700000000008</v>
      </c>
      <c r="J141" s="3">
        <f t="shared" si="10"/>
        <v>-1</v>
      </c>
      <c r="K141" s="2">
        <v>0</v>
      </c>
      <c r="L141" s="2">
        <v>26.146799999999999</v>
      </c>
      <c r="M141" s="3" t="str">
        <f t="shared" si="11"/>
        <v/>
      </c>
    </row>
    <row r="142" spans="1:13" x14ac:dyDescent="0.2">
      <c r="A142" s="1" t="s">
        <v>25</v>
      </c>
      <c r="B142" s="1" t="s">
        <v>102</v>
      </c>
      <c r="C142" s="2">
        <v>0</v>
      </c>
      <c r="D142" s="2">
        <v>0</v>
      </c>
      <c r="E142" s="3" t="str">
        <f t="shared" si="8"/>
        <v/>
      </c>
      <c r="F142" s="2">
        <v>23.424969999999998</v>
      </c>
      <c r="G142" s="2">
        <v>54.585479999999997</v>
      </c>
      <c r="H142" s="3">
        <f t="shared" si="9"/>
        <v>1.3302262500229456</v>
      </c>
      <c r="I142" s="2">
        <v>24.308389999999999</v>
      </c>
      <c r="J142" s="3">
        <f t="shared" si="10"/>
        <v>1.2455407371693474</v>
      </c>
      <c r="K142" s="2">
        <v>45.47625</v>
      </c>
      <c r="L142" s="2">
        <v>162.12375</v>
      </c>
      <c r="M142" s="3">
        <f t="shared" si="11"/>
        <v>2.5650202028531375</v>
      </c>
    </row>
    <row r="143" spans="1:13" x14ac:dyDescent="0.2">
      <c r="A143" s="1" t="s">
        <v>29</v>
      </c>
      <c r="B143" s="1" t="s">
        <v>102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0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0</v>
      </c>
      <c r="L143" s="2">
        <v>0</v>
      </c>
      <c r="M143" s="3" t="str">
        <f t="shared" si="11"/>
        <v/>
      </c>
    </row>
    <row r="144" spans="1:13" x14ac:dyDescent="0.2">
      <c r="A144" s="6" t="s">
        <v>0</v>
      </c>
      <c r="B144" s="6" t="s">
        <v>102</v>
      </c>
      <c r="C144" s="5">
        <v>0</v>
      </c>
      <c r="D144" s="5">
        <v>0</v>
      </c>
      <c r="E144" s="4" t="str">
        <f t="shared" si="8"/>
        <v/>
      </c>
      <c r="F144" s="5">
        <v>1974.4318499999999</v>
      </c>
      <c r="G144" s="5">
        <v>2258.5898999999999</v>
      </c>
      <c r="H144" s="4">
        <f t="shared" si="9"/>
        <v>0.14391889494691856</v>
      </c>
      <c r="I144" s="5">
        <v>3173.42569</v>
      </c>
      <c r="J144" s="4">
        <f t="shared" si="10"/>
        <v>-0.28828019918121983</v>
      </c>
      <c r="K144" s="5">
        <v>11740.329659999999</v>
      </c>
      <c r="L144" s="5">
        <v>10970.39712</v>
      </c>
      <c r="M144" s="4">
        <f t="shared" si="11"/>
        <v>-6.5580146579972576E-2</v>
      </c>
    </row>
    <row r="145" spans="1:13" x14ac:dyDescent="0.2">
      <c r="A145" s="1" t="s">
        <v>22</v>
      </c>
      <c r="B145" s="1" t="s">
        <v>101</v>
      </c>
      <c r="C145" s="2">
        <v>123.55306</v>
      </c>
      <c r="D145" s="2">
        <v>0</v>
      </c>
      <c r="E145" s="3">
        <f t="shared" si="8"/>
        <v>-1</v>
      </c>
      <c r="F145" s="2">
        <v>37063.369030000002</v>
      </c>
      <c r="G145" s="2">
        <v>44217.777600000001</v>
      </c>
      <c r="H145" s="3">
        <f t="shared" si="9"/>
        <v>0.19303179277116023</v>
      </c>
      <c r="I145" s="2">
        <v>47522.535839999997</v>
      </c>
      <c r="J145" s="3">
        <f t="shared" si="10"/>
        <v>-6.954086480415389E-2</v>
      </c>
      <c r="K145" s="2">
        <v>150478.36421999999</v>
      </c>
      <c r="L145" s="2">
        <v>166951.06341999999</v>
      </c>
      <c r="M145" s="3">
        <f t="shared" si="11"/>
        <v>0.10946888800516774</v>
      </c>
    </row>
    <row r="146" spans="1:13" x14ac:dyDescent="0.2">
      <c r="A146" s="1" t="s">
        <v>21</v>
      </c>
      <c r="B146" s="1" t="s">
        <v>101</v>
      </c>
      <c r="C146" s="2">
        <v>29.049800000000001</v>
      </c>
      <c r="D146" s="2">
        <v>0</v>
      </c>
      <c r="E146" s="3">
        <f t="shared" si="8"/>
        <v>-1</v>
      </c>
      <c r="F146" s="2">
        <v>12464.903249999999</v>
      </c>
      <c r="G146" s="2">
        <v>8850.8854300000003</v>
      </c>
      <c r="H146" s="3">
        <f t="shared" si="9"/>
        <v>-0.2899354890700816</v>
      </c>
      <c r="I146" s="2">
        <v>10056.399670000001</v>
      </c>
      <c r="J146" s="3">
        <f t="shared" si="10"/>
        <v>-0.11987533108854653</v>
      </c>
      <c r="K146" s="2">
        <v>45383.699220000002</v>
      </c>
      <c r="L146" s="2">
        <v>33678.732550000001</v>
      </c>
      <c r="M146" s="3">
        <f t="shared" si="11"/>
        <v>-0.25791125164256723</v>
      </c>
    </row>
    <row r="147" spans="1:13" x14ac:dyDescent="0.2">
      <c r="A147" s="1" t="s">
        <v>20</v>
      </c>
      <c r="B147" s="1" t="s">
        <v>101</v>
      </c>
      <c r="C147" s="2">
        <v>355.20179000000002</v>
      </c>
      <c r="D147" s="2">
        <v>0</v>
      </c>
      <c r="E147" s="3">
        <f t="shared" si="8"/>
        <v>-1</v>
      </c>
      <c r="F147" s="2">
        <v>33208.268450000003</v>
      </c>
      <c r="G147" s="2">
        <v>33583.77233</v>
      </c>
      <c r="H147" s="3">
        <f t="shared" si="9"/>
        <v>1.1307541691472744E-2</v>
      </c>
      <c r="I147" s="2">
        <v>30212.784759999999</v>
      </c>
      <c r="J147" s="3">
        <f t="shared" si="10"/>
        <v>0.11157487125989785</v>
      </c>
      <c r="K147" s="2">
        <v>138416.26725999999</v>
      </c>
      <c r="L147" s="2">
        <v>107322.5751</v>
      </c>
      <c r="M147" s="3">
        <f t="shared" si="11"/>
        <v>-0.22463900216001242</v>
      </c>
    </row>
    <row r="148" spans="1:13" x14ac:dyDescent="0.2">
      <c r="A148" s="1" t="s">
        <v>19</v>
      </c>
      <c r="B148" s="1" t="s">
        <v>101</v>
      </c>
      <c r="C148" s="2">
        <v>0.33560000000000001</v>
      </c>
      <c r="D148" s="2">
        <v>0</v>
      </c>
      <c r="E148" s="3">
        <f t="shared" si="8"/>
        <v>-1</v>
      </c>
      <c r="F148" s="2">
        <v>3959.42236</v>
      </c>
      <c r="G148" s="2">
        <v>3347.3136399999999</v>
      </c>
      <c r="H148" s="3">
        <f t="shared" si="9"/>
        <v>-0.15459545972761546</v>
      </c>
      <c r="I148" s="2">
        <v>2357.6206200000001</v>
      </c>
      <c r="J148" s="3">
        <f t="shared" si="10"/>
        <v>0.41978468104847155</v>
      </c>
      <c r="K148" s="2">
        <v>14362.59773</v>
      </c>
      <c r="L148" s="2">
        <v>10431.079669999999</v>
      </c>
      <c r="M148" s="3">
        <f t="shared" si="11"/>
        <v>-0.27373307627964882</v>
      </c>
    </row>
    <row r="149" spans="1:13" x14ac:dyDescent="0.2">
      <c r="A149" s="1" t="s">
        <v>18</v>
      </c>
      <c r="B149" s="1" t="s">
        <v>101</v>
      </c>
      <c r="C149" s="2">
        <v>0</v>
      </c>
      <c r="D149" s="2">
        <v>0</v>
      </c>
      <c r="E149" s="3" t="str">
        <f t="shared" si="8"/>
        <v/>
      </c>
      <c r="F149" s="2">
        <v>439.33796999999998</v>
      </c>
      <c r="G149" s="2">
        <v>280.50562000000002</v>
      </c>
      <c r="H149" s="3">
        <f t="shared" si="9"/>
        <v>-0.36152657144566847</v>
      </c>
      <c r="I149" s="2">
        <v>297.58553999999998</v>
      </c>
      <c r="J149" s="3">
        <f t="shared" si="10"/>
        <v>-5.7394993049729393E-2</v>
      </c>
      <c r="K149" s="2">
        <v>1263.5939599999999</v>
      </c>
      <c r="L149" s="2">
        <v>1030.57068</v>
      </c>
      <c r="M149" s="3">
        <f t="shared" si="11"/>
        <v>-0.1844131005501165</v>
      </c>
    </row>
    <row r="150" spans="1:13" x14ac:dyDescent="0.2">
      <c r="A150" s="1" t="s">
        <v>17</v>
      </c>
      <c r="B150" s="1" t="s">
        <v>101</v>
      </c>
      <c r="C150" s="2">
        <v>218.03980000000001</v>
      </c>
      <c r="D150" s="2">
        <v>0</v>
      </c>
      <c r="E150" s="3">
        <f t="shared" si="8"/>
        <v>-1</v>
      </c>
      <c r="F150" s="2">
        <v>36343.725129999999</v>
      </c>
      <c r="G150" s="2">
        <v>37058.637000000002</v>
      </c>
      <c r="H150" s="3">
        <f t="shared" si="9"/>
        <v>1.9670847373041589E-2</v>
      </c>
      <c r="I150" s="2">
        <v>47152.647859999997</v>
      </c>
      <c r="J150" s="3">
        <f t="shared" si="10"/>
        <v>-0.21407092322725807</v>
      </c>
      <c r="K150" s="2">
        <v>137439.0937</v>
      </c>
      <c r="L150" s="2">
        <v>144705.18694000001</v>
      </c>
      <c r="M150" s="3">
        <f t="shared" si="11"/>
        <v>5.2867732494368269E-2</v>
      </c>
    </row>
    <row r="151" spans="1:13" x14ac:dyDescent="0.2">
      <c r="A151" s="1" t="s">
        <v>16</v>
      </c>
      <c r="B151" s="1" t="s">
        <v>101</v>
      </c>
      <c r="C151" s="2">
        <v>0</v>
      </c>
      <c r="D151" s="2">
        <v>0</v>
      </c>
      <c r="E151" s="3" t="str">
        <f t="shared" si="8"/>
        <v/>
      </c>
      <c r="F151" s="2">
        <v>0.75468999999999997</v>
      </c>
      <c r="G151" s="2">
        <v>6.7685599999999999</v>
      </c>
      <c r="H151" s="3">
        <f t="shared" si="9"/>
        <v>7.9686626296890122</v>
      </c>
      <c r="I151" s="2">
        <v>11.46021</v>
      </c>
      <c r="J151" s="3">
        <f t="shared" si="10"/>
        <v>-0.40938604091897091</v>
      </c>
      <c r="K151" s="2">
        <v>29.77956</v>
      </c>
      <c r="L151" s="2">
        <v>41.782690000000002</v>
      </c>
      <c r="M151" s="3">
        <f t="shared" si="11"/>
        <v>0.40306606276251244</v>
      </c>
    </row>
    <row r="152" spans="1:13" x14ac:dyDescent="0.2">
      <c r="A152" s="1" t="s">
        <v>15</v>
      </c>
      <c r="B152" s="1" t="s">
        <v>101</v>
      </c>
      <c r="C152" s="2">
        <v>0</v>
      </c>
      <c r="D152" s="2">
        <v>0</v>
      </c>
      <c r="E152" s="3" t="str">
        <f t="shared" si="8"/>
        <v/>
      </c>
      <c r="F152" s="2">
        <v>156.62414999999999</v>
      </c>
      <c r="G152" s="2">
        <v>61.004280000000001</v>
      </c>
      <c r="H152" s="3">
        <f t="shared" si="9"/>
        <v>-0.61050527648513975</v>
      </c>
      <c r="I152" s="2">
        <v>61.774630000000002</v>
      </c>
      <c r="J152" s="3">
        <f t="shared" si="10"/>
        <v>-1.2470329648271439E-2</v>
      </c>
      <c r="K152" s="2">
        <v>512.73731999999995</v>
      </c>
      <c r="L152" s="2">
        <v>194.71491</v>
      </c>
      <c r="M152" s="3">
        <f t="shared" si="11"/>
        <v>-0.62024431925493539</v>
      </c>
    </row>
    <row r="153" spans="1:13" x14ac:dyDescent="0.2">
      <c r="A153" s="1" t="s">
        <v>14</v>
      </c>
      <c r="B153" s="1" t="s">
        <v>101</v>
      </c>
      <c r="C153" s="2">
        <v>0</v>
      </c>
      <c r="D153" s="2">
        <v>0</v>
      </c>
      <c r="E153" s="3" t="str">
        <f t="shared" si="8"/>
        <v/>
      </c>
      <c r="F153" s="2">
        <v>1103.4616900000001</v>
      </c>
      <c r="G153" s="2">
        <v>838.33235999999999</v>
      </c>
      <c r="H153" s="3">
        <f t="shared" si="9"/>
        <v>-0.24027053444873114</v>
      </c>
      <c r="I153" s="2">
        <v>1026.59322</v>
      </c>
      <c r="J153" s="3">
        <f t="shared" si="10"/>
        <v>-0.18338408663949679</v>
      </c>
      <c r="K153" s="2">
        <v>4369.85437</v>
      </c>
      <c r="L153" s="2">
        <v>3008.3805200000002</v>
      </c>
      <c r="M153" s="3">
        <f t="shared" si="11"/>
        <v>-0.31156046282613303</v>
      </c>
    </row>
    <row r="154" spans="1:13" x14ac:dyDescent="0.2">
      <c r="A154" s="1" t="s">
        <v>13</v>
      </c>
      <c r="B154" s="1" t="s">
        <v>101</v>
      </c>
      <c r="C154" s="2">
        <v>197.35576</v>
      </c>
      <c r="D154" s="2">
        <v>0</v>
      </c>
      <c r="E154" s="3">
        <f t="shared" si="8"/>
        <v>-1</v>
      </c>
      <c r="F154" s="2">
        <v>8181.5725499999999</v>
      </c>
      <c r="G154" s="2">
        <v>4733.0403699999997</v>
      </c>
      <c r="H154" s="3">
        <f t="shared" si="9"/>
        <v>-0.42149992057455998</v>
      </c>
      <c r="I154" s="2">
        <v>6625.0647600000002</v>
      </c>
      <c r="J154" s="3">
        <f t="shared" si="10"/>
        <v>-0.28558579554171792</v>
      </c>
      <c r="K154" s="2">
        <v>33334.516360000001</v>
      </c>
      <c r="L154" s="2">
        <v>21528.477320000002</v>
      </c>
      <c r="M154" s="3">
        <f t="shared" si="11"/>
        <v>-0.35416860147299878</v>
      </c>
    </row>
    <row r="155" spans="1:13" x14ac:dyDescent="0.2">
      <c r="A155" s="1" t="s">
        <v>12</v>
      </c>
      <c r="B155" s="1" t="s">
        <v>101</v>
      </c>
      <c r="C155" s="2">
        <v>5.1929999999999997E-2</v>
      </c>
      <c r="D155" s="2">
        <v>11.05</v>
      </c>
      <c r="E155" s="3">
        <f t="shared" si="8"/>
        <v>211.78644328904298</v>
      </c>
      <c r="F155" s="2">
        <v>12657.221250000001</v>
      </c>
      <c r="G155" s="2">
        <v>14161.008459999999</v>
      </c>
      <c r="H155" s="3">
        <f t="shared" si="9"/>
        <v>0.11880863740135683</v>
      </c>
      <c r="I155" s="2">
        <v>16534.620879999999</v>
      </c>
      <c r="J155" s="3">
        <f t="shared" si="10"/>
        <v>-0.14355408794834124</v>
      </c>
      <c r="K155" s="2">
        <v>46428.279719999999</v>
      </c>
      <c r="L155" s="2">
        <v>57804.710449999999</v>
      </c>
      <c r="M155" s="3">
        <f t="shared" si="11"/>
        <v>0.24503235525005573</v>
      </c>
    </row>
    <row r="156" spans="1:13" x14ac:dyDescent="0.2">
      <c r="A156" s="1" t="s">
        <v>11</v>
      </c>
      <c r="B156" s="1" t="s">
        <v>101</v>
      </c>
      <c r="C156" s="2">
        <v>46.214320000000001</v>
      </c>
      <c r="D156" s="2">
        <v>0</v>
      </c>
      <c r="E156" s="3">
        <f t="shared" si="8"/>
        <v>-1</v>
      </c>
      <c r="F156" s="2">
        <v>18183.62599</v>
      </c>
      <c r="G156" s="2">
        <v>15377.31272</v>
      </c>
      <c r="H156" s="3">
        <f t="shared" si="9"/>
        <v>-0.15433188471558534</v>
      </c>
      <c r="I156" s="2">
        <v>15258.608850000001</v>
      </c>
      <c r="J156" s="3">
        <f t="shared" si="10"/>
        <v>7.779468703006831E-3</v>
      </c>
      <c r="K156" s="2">
        <v>65573.197690000001</v>
      </c>
      <c r="L156" s="2">
        <v>55430.75705</v>
      </c>
      <c r="M156" s="3">
        <f t="shared" si="11"/>
        <v>-0.15467357086882982</v>
      </c>
    </row>
    <row r="157" spans="1:13" x14ac:dyDescent="0.2">
      <c r="A157" s="1" t="s">
        <v>10</v>
      </c>
      <c r="B157" s="1" t="s">
        <v>101</v>
      </c>
      <c r="C157" s="2">
        <v>6702.7384599999996</v>
      </c>
      <c r="D157" s="2">
        <v>0</v>
      </c>
      <c r="E157" s="3">
        <f t="shared" si="8"/>
        <v>-1</v>
      </c>
      <c r="F157" s="2">
        <v>86655.626839999997</v>
      </c>
      <c r="G157" s="2">
        <v>56887.696150000003</v>
      </c>
      <c r="H157" s="3">
        <f t="shared" si="9"/>
        <v>-0.343519881807135</v>
      </c>
      <c r="I157" s="2">
        <v>91608.209019999995</v>
      </c>
      <c r="J157" s="3">
        <f t="shared" si="10"/>
        <v>-0.37901093407927855</v>
      </c>
      <c r="K157" s="2">
        <v>276793.67330999998</v>
      </c>
      <c r="L157" s="2">
        <v>302862.42157000001</v>
      </c>
      <c r="M157" s="3">
        <f t="shared" si="11"/>
        <v>9.4181156484757667E-2</v>
      </c>
    </row>
    <row r="158" spans="1:13" x14ac:dyDescent="0.2">
      <c r="A158" s="1" t="s">
        <v>27</v>
      </c>
      <c r="B158" s="1" t="s">
        <v>101</v>
      </c>
      <c r="C158" s="2">
        <v>0</v>
      </c>
      <c r="D158" s="2">
        <v>0</v>
      </c>
      <c r="E158" s="3" t="str">
        <f t="shared" si="8"/>
        <v/>
      </c>
      <c r="F158" s="2">
        <v>99.539450000000002</v>
      </c>
      <c r="G158" s="2">
        <v>28.962769999999999</v>
      </c>
      <c r="H158" s="3">
        <f t="shared" si="9"/>
        <v>-0.70903224801824805</v>
      </c>
      <c r="I158" s="2">
        <v>275.14598999999998</v>
      </c>
      <c r="J158" s="3">
        <f t="shared" si="10"/>
        <v>-0.89473671776935582</v>
      </c>
      <c r="K158" s="2">
        <v>470.68142999999998</v>
      </c>
      <c r="L158" s="2">
        <v>527.77908000000002</v>
      </c>
      <c r="M158" s="3">
        <f t="shared" si="11"/>
        <v>0.12130848246976744</v>
      </c>
    </row>
    <row r="159" spans="1:13" x14ac:dyDescent="0.2">
      <c r="A159" s="1" t="s">
        <v>9</v>
      </c>
      <c r="B159" s="1" t="s">
        <v>101</v>
      </c>
      <c r="C159" s="2">
        <v>2992.2172399999999</v>
      </c>
      <c r="D159" s="2">
        <v>0</v>
      </c>
      <c r="E159" s="3">
        <f t="shared" si="8"/>
        <v>-1</v>
      </c>
      <c r="F159" s="2">
        <v>65867.110629999996</v>
      </c>
      <c r="G159" s="2">
        <v>49174.966829999998</v>
      </c>
      <c r="H159" s="3">
        <f t="shared" si="9"/>
        <v>-0.25342152768421811</v>
      </c>
      <c r="I159" s="2">
        <v>65169.423569999999</v>
      </c>
      <c r="J159" s="3">
        <f t="shared" si="10"/>
        <v>-0.24542885089078592</v>
      </c>
      <c r="K159" s="2">
        <v>186501.09340000001</v>
      </c>
      <c r="L159" s="2">
        <v>205578.84839</v>
      </c>
      <c r="M159" s="3">
        <f t="shared" si="11"/>
        <v>0.10229299272301207</v>
      </c>
    </row>
    <row r="160" spans="1:13" x14ac:dyDescent="0.2">
      <c r="A160" s="1" t="s">
        <v>8</v>
      </c>
      <c r="B160" s="1" t="s">
        <v>101</v>
      </c>
      <c r="C160" s="2">
        <v>162.89443</v>
      </c>
      <c r="D160" s="2">
        <v>0</v>
      </c>
      <c r="E160" s="3">
        <f t="shared" si="8"/>
        <v>-1</v>
      </c>
      <c r="F160" s="2">
        <v>90225.563519999996</v>
      </c>
      <c r="G160" s="2">
        <v>78586.422340000005</v>
      </c>
      <c r="H160" s="3">
        <f t="shared" si="9"/>
        <v>-0.12900048196894864</v>
      </c>
      <c r="I160" s="2">
        <v>95533.266369999998</v>
      </c>
      <c r="J160" s="3">
        <f t="shared" si="10"/>
        <v>-0.17739207162000437</v>
      </c>
      <c r="K160" s="2">
        <v>329381.11297999998</v>
      </c>
      <c r="L160" s="2">
        <v>309405.41308999999</v>
      </c>
      <c r="M160" s="3">
        <f t="shared" si="11"/>
        <v>-6.0646160641314339E-2</v>
      </c>
    </row>
    <row r="161" spans="1:13" x14ac:dyDescent="0.2">
      <c r="A161" s="1" t="s">
        <v>7</v>
      </c>
      <c r="B161" s="1" t="s">
        <v>101</v>
      </c>
      <c r="C161" s="2">
        <v>0</v>
      </c>
      <c r="D161" s="2">
        <v>0</v>
      </c>
      <c r="E161" s="3" t="str">
        <f t="shared" si="8"/>
        <v/>
      </c>
      <c r="F161" s="2">
        <v>4354.6067199999998</v>
      </c>
      <c r="G161" s="2">
        <v>5259.2347099999997</v>
      </c>
      <c r="H161" s="3">
        <f t="shared" si="9"/>
        <v>0.20774045698436794</v>
      </c>
      <c r="I161" s="2">
        <v>8340.1026199999997</v>
      </c>
      <c r="J161" s="3">
        <f t="shared" si="10"/>
        <v>-0.36940407694887578</v>
      </c>
      <c r="K161" s="2">
        <v>20070.107950000001</v>
      </c>
      <c r="L161" s="2">
        <v>25674.414799999999</v>
      </c>
      <c r="M161" s="3">
        <f t="shared" si="11"/>
        <v>0.27923650754454443</v>
      </c>
    </row>
    <row r="162" spans="1:13" x14ac:dyDescent="0.2">
      <c r="A162" s="1" t="s">
        <v>6</v>
      </c>
      <c r="B162" s="1" t="s">
        <v>101</v>
      </c>
      <c r="C162" s="2">
        <v>181.33568</v>
      </c>
      <c r="D162" s="2">
        <v>0</v>
      </c>
      <c r="E162" s="3">
        <f t="shared" si="8"/>
        <v>-1</v>
      </c>
      <c r="F162" s="2">
        <v>16152.040360000001</v>
      </c>
      <c r="G162" s="2">
        <v>13571.28622</v>
      </c>
      <c r="H162" s="3">
        <f t="shared" si="9"/>
        <v>-0.15977883180574226</v>
      </c>
      <c r="I162" s="2">
        <v>14126.567059999999</v>
      </c>
      <c r="J162" s="3">
        <f t="shared" si="10"/>
        <v>-3.9307557005289873E-2</v>
      </c>
      <c r="K162" s="2">
        <v>60829.768669999998</v>
      </c>
      <c r="L162" s="2">
        <v>47495.69857</v>
      </c>
      <c r="M162" s="3">
        <f t="shared" si="11"/>
        <v>-0.21920303811012332</v>
      </c>
    </row>
    <row r="163" spans="1:13" x14ac:dyDescent="0.2">
      <c r="A163" s="1" t="s">
        <v>5</v>
      </c>
      <c r="B163" s="1" t="s">
        <v>101</v>
      </c>
      <c r="C163" s="2">
        <v>0</v>
      </c>
      <c r="D163" s="2">
        <v>0</v>
      </c>
      <c r="E163" s="3" t="str">
        <f t="shared" si="8"/>
        <v/>
      </c>
      <c r="F163" s="2">
        <v>550.05138999999997</v>
      </c>
      <c r="G163" s="2">
        <v>1142.3864599999999</v>
      </c>
      <c r="H163" s="3">
        <f t="shared" si="9"/>
        <v>1.0768722355196667</v>
      </c>
      <c r="I163" s="2">
        <v>986.88719000000003</v>
      </c>
      <c r="J163" s="3">
        <f t="shared" si="10"/>
        <v>0.15756539508836864</v>
      </c>
      <c r="K163" s="2">
        <v>2185.96585</v>
      </c>
      <c r="L163" s="2">
        <v>3784.8699700000002</v>
      </c>
      <c r="M163" s="3">
        <f t="shared" si="11"/>
        <v>0.73144057579856514</v>
      </c>
    </row>
    <row r="164" spans="1:13" x14ac:dyDescent="0.2">
      <c r="A164" s="1" t="s">
        <v>4</v>
      </c>
      <c r="B164" s="1" t="s">
        <v>101</v>
      </c>
      <c r="C164" s="2">
        <v>27.459230000000002</v>
      </c>
      <c r="D164" s="2">
        <v>0</v>
      </c>
      <c r="E164" s="3">
        <f t="shared" si="8"/>
        <v>-1</v>
      </c>
      <c r="F164" s="2">
        <v>84487.808210000003</v>
      </c>
      <c r="G164" s="2">
        <v>75857.091060000006</v>
      </c>
      <c r="H164" s="3">
        <f t="shared" si="9"/>
        <v>-0.10215340334723544</v>
      </c>
      <c r="I164" s="2">
        <v>80386.94442</v>
      </c>
      <c r="J164" s="3">
        <f t="shared" si="10"/>
        <v>-5.63506100733564E-2</v>
      </c>
      <c r="K164" s="2">
        <v>342057.74273</v>
      </c>
      <c r="L164" s="2">
        <v>295380.31482999999</v>
      </c>
      <c r="M164" s="3">
        <f t="shared" si="11"/>
        <v>-0.1364606675102934</v>
      </c>
    </row>
    <row r="165" spans="1:13" x14ac:dyDescent="0.2">
      <c r="A165" s="1" t="s">
        <v>3</v>
      </c>
      <c r="B165" s="1" t="s">
        <v>101</v>
      </c>
      <c r="C165" s="2">
        <v>0</v>
      </c>
      <c r="D165" s="2">
        <v>0</v>
      </c>
      <c r="E165" s="3" t="str">
        <f t="shared" si="8"/>
        <v/>
      </c>
      <c r="F165" s="2">
        <v>3991.42146</v>
      </c>
      <c r="G165" s="2">
        <v>3917.65733</v>
      </c>
      <c r="H165" s="3">
        <f t="shared" si="9"/>
        <v>-1.8480666784810085E-2</v>
      </c>
      <c r="I165" s="2">
        <v>4616.9117900000001</v>
      </c>
      <c r="J165" s="3">
        <f t="shared" si="10"/>
        <v>-0.15145501837712172</v>
      </c>
      <c r="K165" s="2">
        <v>16755.139500000001</v>
      </c>
      <c r="L165" s="2">
        <v>16962.85773</v>
      </c>
      <c r="M165" s="3">
        <f t="shared" si="11"/>
        <v>1.2397284427264843E-2</v>
      </c>
    </row>
    <row r="166" spans="1:13" x14ac:dyDescent="0.2">
      <c r="A166" s="1" t="s">
        <v>26</v>
      </c>
      <c r="B166" s="1" t="s">
        <v>101</v>
      </c>
      <c r="C166" s="2">
        <v>0</v>
      </c>
      <c r="D166" s="2">
        <v>0</v>
      </c>
      <c r="E166" s="3" t="str">
        <f t="shared" si="8"/>
        <v/>
      </c>
      <c r="F166" s="2">
        <v>106.02865</v>
      </c>
      <c r="G166" s="2">
        <v>340.68518999999998</v>
      </c>
      <c r="H166" s="3">
        <f t="shared" si="9"/>
        <v>2.2131427684875735</v>
      </c>
      <c r="I166" s="2">
        <v>547.08117000000004</v>
      </c>
      <c r="J166" s="3">
        <f t="shared" si="10"/>
        <v>-0.37726756342207879</v>
      </c>
      <c r="K166" s="2">
        <v>251.63543999999999</v>
      </c>
      <c r="L166" s="2">
        <v>907.76635999999996</v>
      </c>
      <c r="M166" s="3">
        <f t="shared" si="11"/>
        <v>2.60746626150911</v>
      </c>
    </row>
    <row r="167" spans="1:13" x14ac:dyDescent="0.2">
      <c r="A167" s="1" t="s">
        <v>2</v>
      </c>
      <c r="B167" s="1" t="s">
        <v>101</v>
      </c>
      <c r="C167" s="2">
        <v>2.2393999999999998</v>
      </c>
      <c r="D167" s="2">
        <v>0</v>
      </c>
      <c r="E167" s="3">
        <f t="shared" si="8"/>
        <v>-1</v>
      </c>
      <c r="F167" s="2">
        <v>899.25112999999999</v>
      </c>
      <c r="G167" s="2">
        <v>748.68258000000003</v>
      </c>
      <c r="H167" s="3">
        <f t="shared" si="9"/>
        <v>-0.1674377100866139</v>
      </c>
      <c r="I167" s="2">
        <v>771.64739999999995</v>
      </c>
      <c r="J167" s="3">
        <f t="shared" si="10"/>
        <v>-2.9760768972978968E-2</v>
      </c>
      <c r="K167" s="2">
        <v>3154.6945900000001</v>
      </c>
      <c r="L167" s="2">
        <v>2911.2221</v>
      </c>
      <c r="M167" s="3">
        <f t="shared" si="11"/>
        <v>-7.7177832292158577E-2</v>
      </c>
    </row>
    <row r="168" spans="1:13" x14ac:dyDescent="0.2">
      <c r="A168" s="1" t="s">
        <v>33</v>
      </c>
      <c r="B168" s="1" t="s">
        <v>101</v>
      </c>
      <c r="C168" s="2">
        <v>0</v>
      </c>
      <c r="D168" s="2">
        <v>0</v>
      </c>
      <c r="E168" s="3" t="str">
        <f t="shared" si="8"/>
        <v/>
      </c>
      <c r="F168" s="2">
        <v>0</v>
      </c>
      <c r="G168" s="2">
        <v>73.706509999999994</v>
      </c>
      <c r="H168" s="3" t="str">
        <f t="shared" si="9"/>
        <v/>
      </c>
      <c r="I168" s="2">
        <v>0</v>
      </c>
      <c r="J168" s="3" t="str">
        <f t="shared" si="10"/>
        <v/>
      </c>
      <c r="K168" s="2">
        <v>0</v>
      </c>
      <c r="L168" s="2">
        <v>240.50912</v>
      </c>
      <c r="M168" s="3" t="str">
        <f t="shared" si="11"/>
        <v/>
      </c>
    </row>
    <row r="169" spans="1:13" x14ac:dyDescent="0.2">
      <c r="A169" s="1" t="s">
        <v>25</v>
      </c>
      <c r="B169" s="1" t="s">
        <v>101</v>
      </c>
      <c r="C169" s="2">
        <v>0</v>
      </c>
      <c r="D169" s="2">
        <v>0</v>
      </c>
      <c r="E169" s="3" t="str">
        <f t="shared" si="8"/>
        <v/>
      </c>
      <c r="F169" s="2">
        <v>412.29467</v>
      </c>
      <c r="G169" s="2">
        <v>510.16131000000001</v>
      </c>
      <c r="H169" s="3">
        <f t="shared" si="9"/>
        <v>0.23737061650590841</v>
      </c>
      <c r="I169" s="2">
        <v>595.79962</v>
      </c>
      <c r="J169" s="3">
        <f t="shared" si="10"/>
        <v>-0.1437367650553385</v>
      </c>
      <c r="K169" s="2">
        <v>1934.8416099999999</v>
      </c>
      <c r="L169" s="2">
        <v>3542.4740900000002</v>
      </c>
      <c r="M169" s="3">
        <f t="shared" si="11"/>
        <v>0.83088583152809092</v>
      </c>
    </row>
    <row r="170" spans="1:13" x14ac:dyDescent="0.2">
      <c r="A170" s="1" t="s">
        <v>29</v>
      </c>
      <c r="B170" s="1" t="s">
        <v>101</v>
      </c>
      <c r="C170" s="2">
        <v>0</v>
      </c>
      <c r="D170" s="2">
        <v>0</v>
      </c>
      <c r="E170" s="3" t="str">
        <f t="shared" si="8"/>
        <v/>
      </c>
      <c r="F170" s="2">
        <v>132.29741000000001</v>
      </c>
      <c r="G170" s="2">
        <v>122.32249</v>
      </c>
      <c r="H170" s="3">
        <f t="shared" si="9"/>
        <v>-7.5397696750072463E-2</v>
      </c>
      <c r="I170" s="2">
        <v>120.68134000000001</v>
      </c>
      <c r="J170" s="3">
        <f t="shared" si="10"/>
        <v>1.3599036934790476E-2</v>
      </c>
      <c r="K170" s="2">
        <v>405.93957</v>
      </c>
      <c r="L170" s="2">
        <v>422.51661000000001</v>
      </c>
      <c r="M170" s="3">
        <f t="shared" si="11"/>
        <v>4.0836225943679194E-2</v>
      </c>
    </row>
    <row r="171" spans="1:13" x14ac:dyDescent="0.2">
      <c r="A171" s="6" t="s">
        <v>0</v>
      </c>
      <c r="B171" s="6" t="s">
        <v>101</v>
      </c>
      <c r="C171" s="5">
        <v>11038.6865</v>
      </c>
      <c r="D171" s="5">
        <v>11.05</v>
      </c>
      <c r="E171" s="4">
        <f t="shared" si="8"/>
        <v>-0.99899897510451086</v>
      </c>
      <c r="F171" s="5">
        <v>592587.63754999998</v>
      </c>
      <c r="G171" s="5">
        <v>512087.86846000003</v>
      </c>
      <c r="H171" s="4">
        <f t="shared" si="9"/>
        <v>-0.13584449622138417</v>
      </c>
      <c r="I171" s="5">
        <v>601597.20851999999</v>
      </c>
      <c r="J171" s="4">
        <f t="shared" si="10"/>
        <v>-0.14878616255584609</v>
      </c>
      <c r="K171" s="5">
        <v>2203957.1288899998</v>
      </c>
      <c r="L171" s="5">
        <v>2040930.7969599999</v>
      </c>
      <c r="M171" s="4">
        <f t="shared" si="11"/>
        <v>-7.3969828992139441E-2</v>
      </c>
    </row>
    <row r="172" spans="1:13" x14ac:dyDescent="0.2">
      <c r="A172" s="1" t="s">
        <v>22</v>
      </c>
      <c r="B172" s="1" t="s">
        <v>100</v>
      </c>
      <c r="C172" s="2">
        <v>1.6911799999999999</v>
      </c>
      <c r="D172" s="2">
        <v>0</v>
      </c>
      <c r="E172" s="3">
        <f t="shared" si="8"/>
        <v>-1</v>
      </c>
      <c r="F172" s="2">
        <v>684.80561999999998</v>
      </c>
      <c r="G172" s="2">
        <v>991.83408999999995</v>
      </c>
      <c r="H172" s="3">
        <f t="shared" si="9"/>
        <v>0.44834396949020361</v>
      </c>
      <c r="I172" s="2">
        <v>968.08660999999995</v>
      </c>
      <c r="J172" s="3">
        <f t="shared" si="10"/>
        <v>2.4530325855865343E-2</v>
      </c>
      <c r="K172" s="2">
        <v>3063.0063300000002</v>
      </c>
      <c r="L172" s="2">
        <v>3285.29628</v>
      </c>
      <c r="M172" s="3">
        <f t="shared" si="11"/>
        <v>7.2572474899194717E-2</v>
      </c>
    </row>
    <row r="173" spans="1:13" x14ac:dyDescent="0.2">
      <c r="A173" s="1" t="s">
        <v>21</v>
      </c>
      <c r="B173" s="1" t="s">
        <v>100</v>
      </c>
      <c r="C173" s="2">
        <v>3.8494999999999999</v>
      </c>
      <c r="D173" s="2">
        <v>0</v>
      </c>
      <c r="E173" s="3">
        <f t="shared" si="8"/>
        <v>-1</v>
      </c>
      <c r="F173" s="2">
        <v>712.44713000000002</v>
      </c>
      <c r="G173" s="2">
        <v>1119.8609100000001</v>
      </c>
      <c r="H173" s="3">
        <f t="shared" si="9"/>
        <v>0.57185124740414084</v>
      </c>
      <c r="I173" s="2">
        <v>576.58136000000002</v>
      </c>
      <c r="J173" s="3">
        <f t="shared" si="10"/>
        <v>0.94224265245064465</v>
      </c>
      <c r="K173" s="2">
        <v>2893.9514100000001</v>
      </c>
      <c r="L173" s="2">
        <v>3336.2567899999999</v>
      </c>
      <c r="M173" s="3">
        <f t="shared" si="11"/>
        <v>0.1528378736669942</v>
      </c>
    </row>
    <row r="174" spans="1:13" x14ac:dyDescent="0.2">
      <c r="A174" s="1" t="s">
        <v>20</v>
      </c>
      <c r="B174" s="1" t="s">
        <v>100</v>
      </c>
      <c r="C174" s="2">
        <v>11.138030000000001</v>
      </c>
      <c r="D174" s="2">
        <v>0</v>
      </c>
      <c r="E174" s="3">
        <f t="shared" si="8"/>
        <v>-1</v>
      </c>
      <c r="F174" s="2">
        <v>1643.5711899999999</v>
      </c>
      <c r="G174" s="2">
        <v>3002.2804700000002</v>
      </c>
      <c r="H174" s="3">
        <f t="shared" si="9"/>
        <v>0.82668112477683442</v>
      </c>
      <c r="I174" s="2">
        <v>2377.0826999999999</v>
      </c>
      <c r="J174" s="3">
        <f t="shared" si="10"/>
        <v>0.26301052546467996</v>
      </c>
      <c r="K174" s="2">
        <v>8364.6545399999995</v>
      </c>
      <c r="L174" s="2">
        <v>9346.2667299999994</v>
      </c>
      <c r="M174" s="3">
        <f t="shared" si="11"/>
        <v>0.11735238859009711</v>
      </c>
    </row>
    <row r="175" spans="1:13" x14ac:dyDescent="0.2">
      <c r="A175" s="1" t="s">
        <v>19</v>
      </c>
      <c r="B175" s="1" t="s">
        <v>100</v>
      </c>
      <c r="C175" s="2">
        <v>0</v>
      </c>
      <c r="D175" s="2">
        <v>0</v>
      </c>
      <c r="E175" s="3" t="str">
        <f t="shared" si="8"/>
        <v/>
      </c>
      <c r="F175" s="2">
        <v>1201.0132000000001</v>
      </c>
      <c r="G175" s="2">
        <v>73.368549999999999</v>
      </c>
      <c r="H175" s="3">
        <f t="shared" si="9"/>
        <v>-0.93891112104346564</v>
      </c>
      <c r="I175" s="2">
        <v>148.21062000000001</v>
      </c>
      <c r="J175" s="3">
        <f t="shared" si="10"/>
        <v>-0.5049710337896165</v>
      </c>
      <c r="K175" s="2">
        <v>8400.2322499999991</v>
      </c>
      <c r="L175" s="2">
        <v>854.05295999999998</v>
      </c>
      <c r="M175" s="3">
        <f t="shared" si="11"/>
        <v>-0.89832983963032687</v>
      </c>
    </row>
    <row r="176" spans="1:13" x14ac:dyDescent="0.2">
      <c r="A176" s="1" t="s">
        <v>18</v>
      </c>
      <c r="B176" s="1" t="s">
        <v>100</v>
      </c>
      <c r="C176" s="2">
        <v>36.068240000000003</v>
      </c>
      <c r="D176" s="2">
        <v>0</v>
      </c>
      <c r="E176" s="3">
        <f t="shared" si="8"/>
        <v>-1</v>
      </c>
      <c r="F176" s="2">
        <v>329.80079999999998</v>
      </c>
      <c r="G176" s="2">
        <v>239.97612000000001</v>
      </c>
      <c r="H176" s="3">
        <f t="shared" si="9"/>
        <v>-0.2723604066454659</v>
      </c>
      <c r="I176" s="2">
        <v>198.07185999999999</v>
      </c>
      <c r="J176" s="3">
        <f t="shared" si="10"/>
        <v>0.21156089512159881</v>
      </c>
      <c r="K176" s="2">
        <v>1125.36402</v>
      </c>
      <c r="L176" s="2">
        <v>787.64813000000004</v>
      </c>
      <c r="M176" s="3">
        <f t="shared" si="11"/>
        <v>-0.30009479954761653</v>
      </c>
    </row>
    <row r="177" spans="1:13" x14ac:dyDescent="0.2">
      <c r="A177" s="1" t="s">
        <v>17</v>
      </c>
      <c r="B177" s="1" t="s">
        <v>100</v>
      </c>
      <c r="C177" s="2">
        <v>34.058129999999998</v>
      </c>
      <c r="D177" s="2">
        <v>0</v>
      </c>
      <c r="E177" s="3">
        <f t="shared" si="8"/>
        <v>-1</v>
      </c>
      <c r="F177" s="2">
        <v>647.38278000000003</v>
      </c>
      <c r="G177" s="2">
        <v>1426.73974</v>
      </c>
      <c r="H177" s="3">
        <f t="shared" si="9"/>
        <v>1.2038580328009343</v>
      </c>
      <c r="I177" s="2">
        <v>1015.00478</v>
      </c>
      <c r="J177" s="3">
        <f t="shared" si="10"/>
        <v>0.40564829655284984</v>
      </c>
      <c r="K177" s="2">
        <v>2569.3095699999999</v>
      </c>
      <c r="L177" s="2">
        <v>4689.6442200000001</v>
      </c>
      <c r="M177" s="3">
        <f t="shared" si="11"/>
        <v>0.82525464224227374</v>
      </c>
    </row>
    <row r="178" spans="1:13" x14ac:dyDescent="0.2">
      <c r="A178" s="1" t="s">
        <v>16</v>
      </c>
      <c r="B178" s="1" t="s">
        <v>100</v>
      </c>
      <c r="C178" s="2">
        <v>0</v>
      </c>
      <c r="D178" s="2">
        <v>0</v>
      </c>
      <c r="E178" s="3" t="str">
        <f t="shared" si="8"/>
        <v/>
      </c>
      <c r="F178" s="2">
        <v>3.1980300000000002</v>
      </c>
      <c r="G178" s="2">
        <v>3.5257800000000001</v>
      </c>
      <c r="H178" s="3">
        <f t="shared" si="9"/>
        <v>0.10248496730799905</v>
      </c>
      <c r="I178" s="2">
        <v>0</v>
      </c>
      <c r="J178" s="3" t="str">
        <f t="shared" si="10"/>
        <v/>
      </c>
      <c r="K178" s="2">
        <v>64.972219999999993</v>
      </c>
      <c r="L178" s="2">
        <v>41.265590000000003</v>
      </c>
      <c r="M178" s="3">
        <f t="shared" si="11"/>
        <v>-0.36487332586142185</v>
      </c>
    </row>
    <row r="179" spans="1:13" x14ac:dyDescent="0.2">
      <c r="A179" s="1" t="s">
        <v>15</v>
      </c>
      <c r="B179" s="1" t="s">
        <v>100</v>
      </c>
      <c r="C179" s="2">
        <v>0</v>
      </c>
      <c r="D179" s="2">
        <v>0</v>
      </c>
      <c r="E179" s="3" t="str">
        <f t="shared" si="8"/>
        <v/>
      </c>
      <c r="F179" s="2">
        <v>85.908940000000001</v>
      </c>
      <c r="G179" s="2">
        <v>423.49783000000002</v>
      </c>
      <c r="H179" s="3">
        <f t="shared" si="9"/>
        <v>3.9296130297964336</v>
      </c>
      <c r="I179" s="2">
        <v>166.76053999999999</v>
      </c>
      <c r="J179" s="3">
        <f t="shared" si="10"/>
        <v>1.539556600140537</v>
      </c>
      <c r="K179" s="2">
        <v>264.1771</v>
      </c>
      <c r="L179" s="2">
        <v>705.63770999999997</v>
      </c>
      <c r="M179" s="3">
        <f t="shared" si="11"/>
        <v>1.671078265300058</v>
      </c>
    </row>
    <row r="180" spans="1:13" x14ac:dyDescent="0.2">
      <c r="A180" s="1" t="s">
        <v>14</v>
      </c>
      <c r="B180" s="1" t="s">
        <v>100</v>
      </c>
      <c r="C180" s="2">
        <v>0</v>
      </c>
      <c r="D180" s="2">
        <v>0</v>
      </c>
      <c r="E180" s="3" t="str">
        <f t="shared" si="8"/>
        <v/>
      </c>
      <c r="F180" s="2">
        <v>115.69544999999999</v>
      </c>
      <c r="G180" s="2">
        <v>223.13036</v>
      </c>
      <c r="H180" s="3">
        <f t="shared" si="9"/>
        <v>0.92860099511259953</v>
      </c>
      <c r="I180" s="2">
        <v>361.01040999999998</v>
      </c>
      <c r="J180" s="3">
        <f t="shared" si="10"/>
        <v>-0.38192818317898369</v>
      </c>
      <c r="K180" s="2">
        <v>306.4991</v>
      </c>
      <c r="L180" s="2">
        <v>675.70375000000001</v>
      </c>
      <c r="M180" s="3">
        <f t="shared" si="11"/>
        <v>1.2045864082472022</v>
      </c>
    </row>
    <row r="181" spans="1:13" x14ac:dyDescent="0.2">
      <c r="A181" s="1" t="s">
        <v>13</v>
      </c>
      <c r="B181" s="1" t="s">
        <v>100</v>
      </c>
      <c r="C181" s="2">
        <v>0</v>
      </c>
      <c r="D181" s="2">
        <v>0</v>
      </c>
      <c r="E181" s="3" t="str">
        <f t="shared" si="8"/>
        <v/>
      </c>
      <c r="F181" s="2">
        <v>1523.3718100000001</v>
      </c>
      <c r="G181" s="2">
        <v>1274.98822</v>
      </c>
      <c r="H181" s="3">
        <f t="shared" si="9"/>
        <v>-0.1630485665872996</v>
      </c>
      <c r="I181" s="2">
        <v>1495.10295</v>
      </c>
      <c r="J181" s="3">
        <f t="shared" si="10"/>
        <v>-0.14722379485640102</v>
      </c>
      <c r="K181" s="2">
        <v>5182.4938899999997</v>
      </c>
      <c r="L181" s="2">
        <v>4746.1279100000002</v>
      </c>
      <c r="M181" s="3">
        <f t="shared" si="11"/>
        <v>-8.4199998931402398E-2</v>
      </c>
    </row>
    <row r="182" spans="1:13" x14ac:dyDescent="0.2">
      <c r="A182" s="1" t="s">
        <v>12</v>
      </c>
      <c r="B182" s="1" t="s">
        <v>100</v>
      </c>
      <c r="C182" s="2">
        <v>0</v>
      </c>
      <c r="D182" s="2">
        <v>0</v>
      </c>
      <c r="E182" s="3" t="str">
        <f t="shared" si="8"/>
        <v/>
      </c>
      <c r="F182" s="2">
        <v>2001.1907699999999</v>
      </c>
      <c r="G182" s="2">
        <v>3077.6459199999999</v>
      </c>
      <c r="H182" s="3">
        <f t="shared" si="9"/>
        <v>0.53790731305441719</v>
      </c>
      <c r="I182" s="2">
        <v>2062.8196499999999</v>
      </c>
      <c r="J182" s="3">
        <f t="shared" si="10"/>
        <v>0.49196073442484423</v>
      </c>
      <c r="K182" s="2">
        <v>8257.7978700000003</v>
      </c>
      <c r="L182" s="2">
        <v>8591.7851599999995</v>
      </c>
      <c r="M182" s="3">
        <f t="shared" si="11"/>
        <v>4.0445079336871581E-2</v>
      </c>
    </row>
    <row r="183" spans="1:13" x14ac:dyDescent="0.2">
      <c r="A183" s="1" t="s">
        <v>11</v>
      </c>
      <c r="B183" s="1" t="s">
        <v>100</v>
      </c>
      <c r="C183" s="2">
        <v>11.516489999999999</v>
      </c>
      <c r="D183" s="2">
        <v>0</v>
      </c>
      <c r="E183" s="3">
        <f t="shared" si="8"/>
        <v>-1</v>
      </c>
      <c r="F183" s="2">
        <v>1614.0046199999999</v>
      </c>
      <c r="G183" s="2">
        <v>1854.8889799999999</v>
      </c>
      <c r="H183" s="3">
        <f t="shared" si="9"/>
        <v>0.14924638815470059</v>
      </c>
      <c r="I183" s="2">
        <v>1615.95093</v>
      </c>
      <c r="J183" s="3">
        <f t="shared" si="10"/>
        <v>0.1478621940580831</v>
      </c>
      <c r="K183" s="2">
        <v>6799.0244199999997</v>
      </c>
      <c r="L183" s="2">
        <v>7109.0387899999996</v>
      </c>
      <c r="M183" s="3">
        <f t="shared" si="11"/>
        <v>4.5596890207963092E-2</v>
      </c>
    </row>
    <row r="184" spans="1:13" x14ac:dyDescent="0.2">
      <c r="A184" s="1" t="s">
        <v>10</v>
      </c>
      <c r="B184" s="1" t="s">
        <v>100</v>
      </c>
      <c r="C184" s="2">
        <v>23.13739</v>
      </c>
      <c r="D184" s="2">
        <v>0</v>
      </c>
      <c r="E184" s="3">
        <f t="shared" si="8"/>
        <v>-1</v>
      </c>
      <c r="F184" s="2">
        <v>8212.6477099999993</v>
      </c>
      <c r="G184" s="2">
        <v>11512.7585</v>
      </c>
      <c r="H184" s="3">
        <f t="shared" si="9"/>
        <v>0.40183274706665828</v>
      </c>
      <c r="I184" s="2">
        <v>12017.834500000001</v>
      </c>
      <c r="J184" s="3">
        <f t="shared" si="10"/>
        <v>-4.2027205483650243E-2</v>
      </c>
      <c r="K184" s="2">
        <v>31686.92123</v>
      </c>
      <c r="L184" s="2">
        <v>40933.243589999998</v>
      </c>
      <c r="M184" s="3">
        <f t="shared" si="11"/>
        <v>0.29180248509741369</v>
      </c>
    </row>
    <row r="185" spans="1:13" x14ac:dyDescent="0.2">
      <c r="A185" s="1" t="s">
        <v>27</v>
      </c>
      <c r="B185" s="1" t="s">
        <v>100</v>
      </c>
      <c r="C185" s="2">
        <v>0</v>
      </c>
      <c r="D185" s="2">
        <v>0</v>
      </c>
      <c r="E185" s="3" t="str">
        <f t="shared" si="8"/>
        <v/>
      </c>
      <c r="F185" s="2">
        <v>77.962440000000001</v>
      </c>
      <c r="G185" s="2">
        <v>43.961199999999998</v>
      </c>
      <c r="H185" s="3">
        <f t="shared" si="9"/>
        <v>-0.43612334349720205</v>
      </c>
      <c r="I185" s="2">
        <v>41.34301</v>
      </c>
      <c r="J185" s="3">
        <f t="shared" si="10"/>
        <v>6.332848043720074E-2</v>
      </c>
      <c r="K185" s="2">
        <v>441.49874999999997</v>
      </c>
      <c r="L185" s="2">
        <v>321.20800000000003</v>
      </c>
      <c r="M185" s="3">
        <f t="shared" si="11"/>
        <v>-0.27246000130238179</v>
      </c>
    </row>
    <row r="186" spans="1:13" x14ac:dyDescent="0.2">
      <c r="A186" s="1" t="s">
        <v>9</v>
      </c>
      <c r="B186" s="1" t="s">
        <v>100</v>
      </c>
      <c r="C186" s="2">
        <v>36.034829999999999</v>
      </c>
      <c r="D186" s="2">
        <v>0</v>
      </c>
      <c r="E186" s="3">
        <f t="shared" si="8"/>
        <v>-1</v>
      </c>
      <c r="F186" s="2">
        <v>15628.50937</v>
      </c>
      <c r="G186" s="2">
        <v>21760.034670000001</v>
      </c>
      <c r="H186" s="3">
        <f t="shared" si="9"/>
        <v>0.39232950211936957</v>
      </c>
      <c r="I186" s="2">
        <v>19679.710309999999</v>
      </c>
      <c r="J186" s="3">
        <f t="shared" si="10"/>
        <v>0.10570909465790823</v>
      </c>
      <c r="K186" s="2">
        <v>61459.235639999999</v>
      </c>
      <c r="L186" s="2">
        <v>80727.262180000005</v>
      </c>
      <c r="M186" s="3">
        <f t="shared" si="11"/>
        <v>0.31350904936181223</v>
      </c>
    </row>
    <row r="187" spans="1:13" x14ac:dyDescent="0.2">
      <c r="A187" s="1" t="s">
        <v>8</v>
      </c>
      <c r="B187" s="1" t="s">
        <v>100</v>
      </c>
      <c r="C187" s="2">
        <v>24.514720000000001</v>
      </c>
      <c r="D187" s="2">
        <v>0</v>
      </c>
      <c r="E187" s="3">
        <f t="shared" si="8"/>
        <v>-1</v>
      </c>
      <c r="F187" s="2">
        <v>1266.97209</v>
      </c>
      <c r="G187" s="2">
        <v>3105.8612899999998</v>
      </c>
      <c r="H187" s="3">
        <f t="shared" si="9"/>
        <v>1.4514046635391944</v>
      </c>
      <c r="I187" s="2">
        <v>2999.52477</v>
      </c>
      <c r="J187" s="3">
        <f t="shared" si="10"/>
        <v>3.5451122478978414E-2</v>
      </c>
      <c r="K187" s="2">
        <v>5097.6913299999997</v>
      </c>
      <c r="L187" s="2">
        <v>12075.00812</v>
      </c>
      <c r="M187" s="3">
        <f t="shared" si="11"/>
        <v>1.3687209244974041</v>
      </c>
    </row>
    <row r="188" spans="1:13" x14ac:dyDescent="0.2">
      <c r="A188" s="1" t="s">
        <v>7</v>
      </c>
      <c r="B188" s="1" t="s">
        <v>100</v>
      </c>
      <c r="C188" s="2">
        <v>0</v>
      </c>
      <c r="D188" s="2">
        <v>0</v>
      </c>
      <c r="E188" s="3" t="str">
        <f t="shared" si="8"/>
        <v/>
      </c>
      <c r="F188" s="2">
        <v>591.55224999999996</v>
      </c>
      <c r="G188" s="2">
        <v>621.15123000000006</v>
      </c>
      <c r="H188" s="3">
        <f t="shared" si="9"/>
        <v>5.0036121069609862E-2</v>
      </c>
      <c r="I188" s="2">
        <v>978.12624000000005</v>
      </c>
      <c r="J188" s="3">
        <f t="shared" si="10"/>
        <v>-0.36495801400849848</v>
      </c>
      <c r="K188" s="2">
        <v>2212.5803700000001</v>
      </c>
      <c r="L188" s="2">
        <v>3155.9531200000001</v>
      </c>
      <c r="M188" s="3">
        <f t="shared" si="11"/>
        <v>0.4263676758553181</v>
      </c>
    </row>
    <row r="189" spans="1:13" x14ac:dyDescent="0.2">
      <c r="A189" s="1" t="s">
        <v>6</v>
      </c>
      <c r="B189" s="1" t="s">
        <v>100</v>
      </c>
      <c r="C189" s="2">
        <v>42.009749999999997</v>
      </c>
      <c r="D189" s="2">
        <v>0</v>
      </c>
      <c r="E189" s="3">
        <f t="shared" si="8"/>
        <v>-1</v>
      </c>
      <c r="F189" s="2">
        <v>6668.5475299999998</v>
      </c>
      <c r="G189" s="2">
        <v>9968.9414199999992</v>
      </c>
      <c r="H189" s="3">
        <f t="shared" si="9"/>
        <v>0.49491945212243227</v>
      </c>
      <c r="I189" s="2">
        <v>10507.120650000001</v>
      </c>
      <c r="J189" s="3">
        <f t="shared" si="10"/>
        <v>-5.1220429261940703E-2</v>
      </c>
      <c r="K189" s="2">
        <v>31655.73704</v>
      </c>
      <c r="L189" s="2">
        <v>38137.595110000002</v>
      </c>
      <c r="M189" s="3">
        <f t="shared" si="11"/>
        <v>0.20476092727866568</v>
      </c>
    </row>
    <row r="190" spans="1:13" x14ac:dyDescent="0.2">
      <c r="A190" s="1" t="s">
        <v>5</v>
      </c>
      <c r="B190" s="1" t="s">
        <v>100</v>
      </c>
      <c r="C190" s="2">
        <v>0</v>
      </c>
      <c r="D190" s="2">
        <v>0</v>
      </c>
      <c r="E190" s="3" t="str">
        <f t="shared" ref="E190:E251" si="12">IF(C190=0,"",(D190/C190-1))</f>
        <v/>
      </c>
      <c r="F190" s="2">
        <v>0.73646999999999996</v>
      </c>
      <c r="G190" s="2">
        <v>383.32395000000002</v>
      </c>
      <c r="H190" s="3">
        <f t="shared" ref="H190:H251" si="13">IF(F190=0,"",(G190/F190-1))</f>
        <v>519.48820725895155</v>
      </c>
      <c r="I190" s="2">
        <v>42.551340000000003</v>
      </c>
      <c r="J190" s="3">
        <f t="shared" ref="J190:J251" si="14">IF(I190=0,"",(G190/I190-1))</f>
        <v>8.008504785043197</v>
      </c>
      <c r="K190" s="2">
        <v>133.90469999999999</v>
      </c>
      <c r="L190" s="2">
        <v>4921.5853900000002</v>
      </c>
      <c r="M190" s="3">
        <f t="shared" ref="M190:M251" si="15">IF(K190=0,"",(L190/K190-1))</f>
        <v>35.754388680905159</v>
      </c>
    </row>
    <row r="191" spans="1:13" x14ac:dyDescent="0.2">
      <c r="A191" s="1" t="s">
        <v>4</v>
      </c>
      <c r="B191" s="1" t="s">
        <v>100</v>
      </c>
      <c r="C191" s="2">
        <v>1.0250999999999999</v>
      </c>
      <c r="D191" s="2">
        <v>0</v>
      </c>
      <c r="E191" s="3">
        <f t="shared" si="12"/>
        <v>-1</v>
      </c>
      <c r="F191" s="2">
        <v>971.11396999999999</v>
      </c>
      <c r="G191" s="2">
        <v>1692.00522</v>
      </c>
      <c r="H191" s="3">
        <f t="shared" si="13"/>
        <v>0.74233434207521487</v>
      </c>
      <c r="I191" s="2">
        <v>913.47946000000002</v>
      </c>
      <c r="J191" s="3">
        <f t="shared" si="14"/>
        <v>0.85226411111641198</v>
      </c>
      <c r="K191" s="2">
        <v>3368.6619300000002</v>
      </c>
      <c r="L191" s="2">
        <v>4764.9477399999996</v>
      </c>
      <c r="M191" s="3">
        <f t="shared" si="15"/>
        <v>0.41449270927581594</v>
      </c>
    </row>
    <row r="192" spans="1:13" x14ac:dyDescent="0.2">
      <c r="A192" s="1" t="s">
        <v>3</v>
      </c>
      <c r="B192" s="1" t="s">
        <v>100</v>
      </c>
      <c r="C192" s="2">
        <v>0</v>
      </c>
      <c r="D192" s="2">
        <v>0</v>
      </c>
      <c r="E192" s="3" t="str">
        <f t="shared" si="12"/>
        <v/>
      </c>
      <c r="F192" s="2">
        <v>1503.68129</v>
      </c>
      <c r="G192" s="2">
        <v>922.01124000000004</v>
      </c>
      <c r="H192" s="3">
        <f t="shared" si="13"/>
        <v>-0.38683067606700083</v>
      </c>
      <c r="I192" s="2">
        <v>2141.0212099999999</v>
      </c>
      <c r="J192" s="3">
        <f t="shared" si="14"/>
        <v>-0.56935912839462244</v>
      </c>
      <c r="K192" s="2">
        <v>6922.2367000000004</v>
      </c>
      <c r="L192" s="2">
        <v>5862.6317499999996</v>
      </c>
      <c r="M192" s="3">
        <f t="shared" si="15"/>
        <v>-0.15307262607763772</v>
      </c>
    </row>
    <row r="193" spans="1:13" x14ac:dyDescent="0.2">
      <c r="A193" s="1" t="s">
        <v>26</v>
      </c>
      <c r="B193" s="1" t="s">
        <v>100</v>
      </c>
      <c r="C193" s="2">
        <v>45.868749999999999</v>
      </c>
      <c r="D193" s="2">
        <v>0</v>
      </c>
      <c r="E193" s="3">
        <f t="shared" si="12"/>
        <v>-1</v>
      </c>
      <c r="F193" s="2">
        <v>4853.2878700000001</v>
      </c>
      <c r="G193" s="2">
        <v>5835.8550599999999</v>
      </c>
      <c r="H193" s="3">
        <f t="shared" si="13"/>
        <v>0.20245392738263424</v>
      </c>
      <c r="I193" s="2">
        <v>6804.0847400000002</v>
      </c>
      <c r="J193" s="3">
        <f t="shared" si="14"/>
        <v>-0.14230123771209824</v>
      </c>
      <c r="K193" s="2">
        <v>18765.064350000001</v>
      </c>
      <c r="L193" s="2">
        <v>20533.80442</v>
      </c>
      <c r="M193" s="3">
        <f t="shared" si="15"/>
        <v>9.4257074583386613E-2</v>
      </c>
    </row>
    <row r="194" spans="1:13" x14ac:dyDescent="0.2">
      <c r="A194" s="1" t="s">
        <v>2</v>
      </c>
      <c r="B194" s="1" t="s">
        <v>100</v>
      </c>
      <c r="C194" s="2">
        <v>0</v>
      </c>
      <c r="D194" s="2">
        <v>0</v>
      </c>
      <c r="E194" s="3" t="str">
        <f t="shared" si="12"/>
        <v/>
      </c>
      <c r="F194" s="2">
        <v>163.15719000000001</v>
      </c>
      <c r="G194" s="2">
        <v>254.55849000000001</v>
      </c>
      <c r="H194" s="3">
        <f t="shared" si="13"/>
        <v>0.56020393584861305</v>
      </c>
      <c r="I194" s="2">
        <v>143.90404000000001</v>
      </c>
      <c r="J194" s="3">
        <f t="shared" si="14"/>
        <v>0.76894609769121147</v>
      </c>
      <c r="K194" s="2">
        <v>1150.04917</v>
      </c>
      <c r="L194" s="2">
        <v>972.66044999999997</v>
      </c>
      <c r="M194" s="3">
        <f t="shared" si="15"/>
        <v>-0.15424446591270535</v>
      </c>
    </row>
    <row r="195" spans="1:13" x14ac:dyDescent="0.2">
      <c r="A195" s="1" t="s">
        <v>33</v>
      </c>
      <c r="B195" s="1" t="s">
        <v>100</v>
      </c>
      <c r="C195" s="2">
        <v>0</v>
      </c>
      <c r="D195" s="2">
        <v>0</v>
      </c>
      <c r="E195" s="3" t="str">
        <f t="shared" si="12"/>
        <v/>
      </c>
      <c r="F195" s="2">
        <v>0</v>
      </c>
      <c r="G195" s="2">
        <v>3.5179999999999998</v>
      </c>
      <c r="H195" s="3" t="str">
        <f t="shared" si="13"/>
        <v/>
      </c>
      <c r="I195" s="2">
        <v>0</v>
      </c>
      <c r="J195" s="3" t="str">
        <f t="shared" si="14"/>
        <v/>
      </c>
      <c r="K195" s="2">
        <v>0</v>
      </c>
      <c r="L195" s="2">
        <v>3.5179999999999998</v>
      </c>
      <c r="M195" s="3" t="str">
        <f t="shared" si="15"/>
        <v/>
      </c>
    </row>
    <row r="196" spans="1:13" x14ac:dyDescent="0.2">
      <c r="A196" s="1" t="s">
        <v>25</v>
      </c>
      <c r="B196" s="1" t="s">
        <v>100</v>
      </c>
      <c r="C196" s="2">
        <v>707.56476999999995</v>
      </c>
      <c r="D196" s="2">
        <v>617.58506</v>
      </c>
      <c r="E196" s="3">
        <f t="shared" si="12"/>
        <v>-0.12716816016716037</v>
      </c>
      <c r="F196" s="2">
        <v>25242.032910000002</v>
      </c>
      <c r="G196" s="2">
        <v>30110.925879999999</v>
      </c>
      <c r="H196" s="3">
        <f t="shared" si="13"/>
        <v>0.19288830607898921</v>
      </c>
      <c r="I196" s="2">
        <v>40962.337699999996</v>
      </c>
      <c r="J196" s="3">
        <f t="shared" si="14"/>
        <v>-0.26491192713349454</v>
      </c>
      <c r="K196" s="2">
        <v>104528.57762</v>
      </c>
      <c r="L196" s="2">
        <v>142328.70499999999</v>
      </c>
      <c r="M196" s="3">
        <f t="shared" si="15"/>
        <v>0.36162481343061437</v>
      </c>
    </row>
    <row r="197" spans="1:13" x14ac:dyDescent="0.2">
      <c r="A197" s="1" t="s">
        <v>29</v>
      </c>
      <c r="B197" s="1" t="s">
        <v>100</v>
      </c>
      <c r="C197" s="2">
        <v>0</v>
      </c>
      <c r="D197" s="2">
        <v>0</v>
      </c>
      <c r="E197" s="3" t="str">
        <f t="shared" si="12"/>
        <v/>
      </c>
      <c r="F197" s="2">
        <v>0</v>
      </c>
      <c r="G197" s="2">
        <v>11.987780000000001</v>
      </c>
      <c r="H197" s="3" t="str">
        <f t="shared" si="13"/>
        <v/>
      </c>
      <c r="I197" s="2">
        <v>0</v>
      </c>
      <c r="J197" s="3" t="str">
        <f t="shared" si="14"/>
        <v/>
      </c>
      <c r="K197" s="2">
        <v>2.6859199999999999</v>
      </c>
      <c r="L197" s="2">
        <v>21.457039999999999</v>
      </c>
      <c r="M197" s="3">
        <f t="shared" si="15"/>
        <v>6.9887115029487106</v>
      </c>
    </row>
    <row r="198" spans="1:13" x14ac:dyDescent="0.2">
      <c r="A198" s="6" t="s">
        <v>0</v>
      </c>
      <c r="B198" s="6" t="s">
        <v>100</v>
      </c>
      <c r="C198" s="5">
        <v>978.47688000000005</v>
      </c>
      <c r="D198" s="5">
        <v>617.58506</v>
      </c>
      <c r="E198" s="4">
        <f t="shared" si="12"/>
        <v>-0.36883019658062854</v>
      </c>
      <c r="F198" s="5">
        <v>76274.071280000004</v>
      </c>
      <c r="G198" s="5">
        <v>100266.1777</v>
      </c>
      <c r="H198" s="4">
        <f t="shared" si="13"/>
        <v>0.3145512756481248</v>
      </c>
      <c r="I198" s="5">
        <v>109001.43012</v>
      </c>
      <c r="J198" s="4">
        <f t="shared" si="14"/>
        <v>-8.0138879007214281E-2</v>
      </c>
      <c r="K198" s="5">
        <v>315880.99430000002</v>
      </c>
      <c r="L198" s="5">
        <v>402023.12777000002</v>
      </c>
      <c r="M198" s="4">
        <f t="shared" si="15"/>
        <v>0.27270438875530667</v>
      </c>
    </row>
    <row r="199" spans="1:13" x14ac:dyDescent="0.2">
      <c r="A199" s="1" t="s">
        <v>21</v>
      </c>
      <c r="B199" s="1" t="s">
        <v>99</v>
      </c>
      <c r="C199" s="2">
        <v>0</v>
      </c>
      <c r="D199" s="2">
        <v>0</v>
      </c>
      <c r="E199" s="3" t="str">
        <f t="shared" si="12"/>
        <v/>
      </c>
      <c r="F199" s="2">
        <v>78.203000000000003</v>
      </c>
      <c r="G199" s="2">
        <v>136.34200000000001</v>
      </c>
      <c r="H199" s="3">
        <f t="shared" si="13"/>
        <v>0.7434369525465776</v>
      </c>
      <c r="I199" s="2">
        <v>120.88200000000001</v>
      </c>
      <c r="J199" s="3">
        <f t="shared" si="14"/>
        <v>0.12789331745007537</v>
      </c>
      <c r="K199" s="2">
        <v>204.864</v>
      </c>
      <c r="L199" s="2">
        <v>355.73288000000002</v>
      </c>
      <c r="M199" s="3">
        <f t="shared" si="15"/>
        <v>0.73643431740081233</v>
      </c>
    </row>
    <row r="200" spans="1:13" x14ac:dyDescent="0.2">
      <c r="A200" s="1" t="s">
        <v>20</v>
      </c>
      <c r="B200" s="1" t="s">
        <v>99</v>
      </c>
      <c r="C200" s="2">
        <v>0</v>
      </c>
      <c r="D200" s="2">
        <v>0</v>
      </c>
      <c r="E200" s="3" t="str">
        <f t="shared" si="12"/>
        <v/>
      </c>
      <c r="F200" s="2">
        <v>0.70599999999999996</v>
      </c>
      <c r="G200" s="2">
        <v>0</v>
      </c>
      <c r="H200" s="3">
        <f t="shared" si="13"/>
        <v>-1</v>
      </c>
      <c r="I200" s="2">
        <v>0</v>
      </c>
      <c r="J200" s="3" t="str">
        <f t="shared" si="14"/>
        <v/>
      </c>
      <c r="K200" s="2">
        <v>0.70599999999999996</v>
      </c>
      <c r="L200" s="2">
        <v>0</v>
      </c>
      <c r="M200" s="3">
        <f t="shared" si="15"/>
        <v>-1</v>
      </c>
    </row>
    <row r="201" spans="1:13" x14ac:dyDescent="0.2">
      <c r="A201" s="1" t="s">
        <v>17</v>
      </c>
      <c r="B201" s="1" t="s">
        <v>99</v>
      </c>
      <c r="C201" s="2">
        <v>0</v>
      </c>
      <c r="D201" s="2">
        <v>0</v>
      </c>
      <c r="E201" s="3" t="str">
        <f t="shared" si="12"/>
        <v/>
      </c>
      <c r="F201" s="2">
        <v>1.6954</v>
      </c>
      <c r="G201" s="2">
        <v>5.2569999999999997</v>
      </c>
      <c r="H201" s="3">
        <f t="shared" si="13"/>
        <v>2.1007431874483897</v>
      </c>
      <c r="I201" s="2">
        <v>0</v>
      </c>
      <c r="J201" s="3" t="str">
        <f t="shared" si="14"/>
        <v/>
      </c>
      <c r="K201" s="2">
        <v>1.6954</v>
      </c>
      <c r="L201" s="2">
        <v>5.2569999999999997</v>
      </c>
      <c r="M201" s="3">
        <f t="shared" si="15"/>
        <v>2.1007431874483897</v>
      </c>
    </row>
    <row r="202" spans="1:13" x14ac:dyDescent="0.2">
      <c r="A202" s="1" t="s">
        <v>11</v>
      </c>
      <c r="B202" s="1" t="s">
        <v>99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0.79530999999999996</v>
      </c>
      <c r="L202" s="2">
        <v>0</v>
      </c>
      <c r="M202" s="3">
        <f t="shared" si="15"/>
        <v>-1</v>
      </c>
    </row>
    <row r="203" spans="1:13" x14ac:dyDescent="0.2">
      <c r="A203" s="1" t="s">
        <v>10</v>
      </c>
      <c r="B203" s="1" t="s">
        <v>99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10.62768</v>
      </c>
      <c r="H203" s="3" t="str">
        <f t="shared" si="13"/>
        <v/>
      </c>
      <c r="I203" s="2">
        <v>0.57599999999999996</v>
      </c>
      <c r="J203" s="3">
        <f t="shared" si="14"/>
        <v>17.450833333333335</v>
      </c>
      <c r="K203" s="2">
        <v>12.81772</v>
      </c>
      <c r="L203" s="2">
        <v>14.436260000000001</v>
      </c>
      <c r="M203" s="3">
        <f t="shared" si="15"/>
        <v>0.1262736274470031</v>
      </c>
    </row>
    <row r="204" spans="1:13" x14ac:dyDescent="0.2">
      <c r="A204" s="1" t="s">
        <v>9</v>
      </c>
      <c r="B204" s="1" t="s">
        <v>99</v>
      </c>
      <c r="C204" s="2">
        <v>0</v>
      </c>
      <c r="D204" s="2">
        <v>0</v>
      </c>
      <c r="E204" s="3" t="str">
        <f t="shared" si="12"/>
        <v/>
      </c>
      <c r="F204" s="2">
        <v>54.13993</v>
      </c>
      <c r="G204" s="2">
        <v>0</v>
      </c>
      <c r="H204" s="3">
        <f t="shared" si="13"/>
        <v>-1</v>
      </c>
      <c r="I204" s="2">
        <v>7.02</v>
      </c>
      <c r="J204" s="3">
        <f t="shared" si="14"/>
        <v>-1</v>
      </c>
      <c r="K204" s="2">
        <v>222.82276999999999</v>
      </c>
      <c r="L204" s="2">
        <v>243.89214999999999</v>
      </c>
      <c r="M204" s="3">
        <f t="shared" si="15"/>
        <v>9.4556673898273491E-2</v>
      </c>
    </row>
    <row r="205" spans="1:13" x14ac:dyDescent="0.2">
      <c r="A205" s="1" t="s">
        <v>8</v>
      </c>
      <c r="B205" s="1" t="s">
        <v>99</v>
      </c>
      <c r="C205" s="2">
        <v>0</v>
      </c>
      <c r="D205" s="2">
        <v>0</v>
      </c>
      <c r="E205" s="3" t="str">
        <f t="shared" si="12"/>
        <v/>
      </c>
      <c r="F205" s="2">
        <v>4.0471700000000004</v>
      </c>
      <c r="G205" s="2">
        <v>0</v>
      </c>
      <c r="H205" s="3">
        <f t="shared" si="13"/>
        <v>-1</v>
      </c>
      <c r="I205" s="2">
        <v>0</v>
      </c>
      <c r="J205" s="3" t="str">
        <f t="shared" si="14"/>
        <v/>
      </c>
      <c r="K205" s="2">
        <v>13.66352</v>
      </c>
      <c r="L205" s="2">
        <v>12</v>
      </c>
      <c r="M205" s="3">
        <f t="shared" si="15"/>
        <v>-0.12174900757637852</v>
      </c>
    </row>
    <row r="206" spans="1:13" x14ac:dyDescent="0.2">
      <c r="A206" s="1" t="s">
        <v>6</v>
      </c>
      <c r="B206" s="1" t="s">
        <v>99</v>
      </c>
      <c r="C206" s="2">
        <v>0</v>
      </c>
      <c r="D206" s="2">
        <v>0</v>
      </c>
      <c r="E206" s="3" t="str">
        <f t="shared" si="12"/>
        <v/>
      </c>
      <c r="F206" s="2">
        <v>12.816269999999999</v>
      </c>
      <c r="G206" s="2">
        <v>7.0441000000000003</v>
      </c>
      <c r="H206" s="3">
        <f t="shared" si="13"/>
        <v>-0.45037830819731473</v>
      </c>
      <c r="I206" s="2">
        <v>0</v>
      </c>
      <c r="J206" s="3" t="str">
        <f t="shared" si="14"/>
        <v/>
      </c>
      <c r="K206" s="2">
        <v>50.127209999999998</v>
      </c>
      <c r="L206" s="2">
        <v>7.0441000000000003</v>
      </c>
      <c r="M206" s="3">
        <f t="shared" si="15"/>
        <v>-0.85947552237597102</v>
      </c>
    </row>
    <row r="207" spans="1:13" x14ac:dyDescent="0.2">
      <c r="A207" s="1" t="s">
        <v>4</v>
      </c>
      <c r="B207" s="1" t="s">
        <v>99</v>
      </c>
      <c r="C207" s="2">
        <v>0</v>
      </c>
      <c r="D207" s="2">
        <v>0</v>
      </c>
      <c r="E207" s="3" t="str">
        <f t="shared" si="12"/>
        <v/>
      </c>
      <c r="F207" s="2">
        <v>0</v>
      </c>
      <c r="G207" s="2">
        <v>0</v>
      </c>
      <c r="H207" s="3" t="str">
        <f t="shared" si="13"/>
        <v/>
      </c>
      <c r="I207" s="2">
        <v>1.3348199999999999</v>
      </c>
      <c r="J207" s="3">
        <f t="shared" si="14"/>
        <v>-1</v>
      </c>
      <c r="K207" s="2">
        <v>0</v>
      </c>
      <c r="L207" s="2">
        <v>1.3348199999999999</v>
      </c>
      <c r="M207" s="3" t="str">
        <f t="shared" si="15"/>
        <v/>
      </c>
    </row>
    <row r="208" spans="1:13" x14ac:dyDescent="0.2">
      <c r="A208" s="1" t="s">
        <v>2</v>
      </c>
      <c r="B208" s="1" t="s">
        <v>99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0</v>
      </c>
      <c r="H208" s="3" t="str">
        <f t="shared" si="13"/>
        <v/>
      </c>
      <c r="I208" s="2">
        <v>0</v>
      </c>
      <c r="J208" s="3" t="str">
        <f t="shared" si="14"/>
        <v/>
      </c>
      <c r="K208" s="2">
        <v>0</v>
      </c>
      <c r="L208" s="2">
        <v>0</v>
      </c>
      <c r="M208" s="3" t="str">
        <f t="shared" si="15"/>
        <v/>
      </c>
    </row>
    <row r="209" spans="1:13" x14ac:dyDescent="0.2">
      <c r="A209" s="6" t="s">
        <v>0</v>
      </c>
      <c r="B209" s="6" t="s">
        <v>99</v>
      </c>
      <c r="C209" s="5">
        <v>0</v>
      </c>
      <c r="D209" s="5">
        <v>0</v>
      </c>
      <c r="E209" s="4" t="str">
        <f t="shared" si="12"/>
        <v/>
      </c>
      <c r="F209" s="5">
        <v>151.60776999999999</v>
      </c>
      <c r="G209" s="5">
        <v>159.27078</v>
      </c>
      <c r="H209" s="4">
        <f t="shared" si="13"/>
        <v>5.0544968770400267E-2</v>
      </c>
      <c r="I209" s="5">
        <v>129.81281999999999</v>
      </c>
      <c r="J209" s="4">
        <f t="shared" si="14"/>
        <v>0.22692643145723213</v>
      </c>
      <c r="K209" s="5">
        <v>507.49193000000002</v>
      </c>
      <c r="L209" s="5">
        <v>639.69721000000004</v>
      </c>
      <c r="M209" s="4">
        <f t="shared" si="15"/>
        <v>0.26050715722711093</v>
      </c>
    </row>
    <row r="210" spans="1:13" x14ac:dyDescent="0.2">
      <c r="A210" s="1" t="s">
        <v>22</v>
      </c>
      <c r="B210" s="1" t="s">
        <v>98</v>
      </c>
      <c r="C210" s="2">
        <v>44.897239999999996</v>
      </c>
      <c r="D210" s="2">
        <v>0</v>
      </c>
      <c r="E210" s="3">
        <f t="shared" si="12"/>
        <v>-1</v>
      </c>
      <c r="F210" s="2">
        <v>1715.74785</v>
      </c>
      <c r="G210" s="2">
        <v>1199.5620899999999</v>
      </c>
      <c r="H210" s="3">
        <f t="shared" si="13"/>
        <v>-0.30085175977344225</v>
      </c>
      <c r="I210" s="2">
        <v>1719.1318799999999</v>
      </c>
      <c r="J210" s="3">
        <f t="shared" si="14"/>
        <v>-0.30222800009967821</v>
      </c>
      <c r="K210" s="2">
        <v>6445.9960300000002</v>
      </c>
      <c r="L210" s="2">
        <v>5147.8619099999996</v>
      </c>
      <c r="M210" s="3">
        <f t="shared" si="15"/>
        <v>-0.20138611844599608</v>
      </c>
    </row>
    <row r="211" spans="1:13" x14ac:dyDescent="0.2">
      <c r="A211" s="1" t="s">
        <v>21</v>
      </c>
      <c r="B211" s="1" t="s">
        <v>98</v>
      </c>
      <c r="C211" s="2">
        <v>0</v>
      </c>
      <c r="D211" s="2">
        <v>0</v>
      </c>
      <c r="E211" s="3" t="str">
        <f t="shared" si="12"/>
        <v/>
      </c>
      <c r="F211" s="2">
        <v>414.53539999999998</v>
      </c>
      <c r="G211" s="2">
        <v>276.42752000000002</v>
      </c>
      <c r="H211" s="3">
        <f t="shared" si="13"/>
        <v>-0.33316305434951987</v>
      </c>
      <c r="I211" s="2">
        <v>277.21832999999998</v>
      </c>
      <c r="J211" s="3">
        <f t="shared" si="14"/>
        <v>-2.8526612940781293E-3</v>
      </c>
      <c r="K211" s="2">
        <v>1829.9377999999999</v>
      </c>
      <c r="L211" s="2">
        <v>705.56124</v>
      </c>
      <c r="M211" s="3">
        <f t="shared" si="15"/>
        <v>-0.61443430481626204</v>
      </c>
    </row>
    <row r="212" spans="1:13" x14ac:dyDescent="0.2">
      <c r="A212" s="1" t="s">
        <v>20</v>
      </c>
      <c r="B212" s="1" t="s">
        <v>98</v>
      </c>
      <c r="C212" s="2">
        <v>0</v>
      </c>
      <c r="D212" s="2">
        <v>0</v>
      </c>
      <c r="E212" s="3" t="str">
        <f t="shared" si="12"/>
        <v/>
      </c>
      <c r="F212" s="2">
        <v>280.14515</v>
      </c>
      <c r="G212" s="2">
        <v>268.48955999999998</v>
      </c>
      <c r="H212" s="3">
        <f t="shared" si="13"/>
        <v>-4.1605539128555358E-2</v>
      </c>
      <c r="I212" s="2">
        <v>258.03586000000001</v>
      </c>
      <c r="J212" s="3">
        <f t="shared" si="14"/>
        <v>4.0512586118844007E-2</v>
      </c>
      <c r="K212" s="2">
        <v>869.36031000000003</v>
      </c>
      <c r="L212" s="2">
        <v>875.40818000000002</v>
      </c>
      <c r="M212" s="3">
        <f t="shared" si="15"/>
        <v>6.9566897987325405E-3</v>
      </c>
    </row>
    <row r="213" spans="1:13" x14ac:dyDescent="0.2">
      <c r="A213" s="1" t="s">
        <v>19</v>
      </c>
      <c r="B213" s="1" t="s">
        <v>98</v>
      </c>
      <c r="C213" s="2">
        <v>0</v>
      </c>
      <c r="D213" s="2">
        <v>0</v>
      </c>
      <c r="E213" s="3" t="str">
        <f t="shared" si="12"/>
        <v/>
      </c>
      <c r="F213" s="2">
        <v>1.5573999999999999</v>
      </c>
      <c r="G213" s="2">
        <v>11.85642</v>
      </c>
      <c r="H213" s="3">
        <f t="shared" si="13"/>
        <v>6.6129574932579942</v>
      </c>
      <c r="I213" s="2">
        <v>0</v>
      </c>
      <c r="J213" s="3" t="str">
        <f t="shared" si="14"/>
        <v/>
      </c>
      <c r="K213" s="2">
        <v>6.90747</v>
      </c>
      <c r="L213" s="2">
        <v>19.656420000000001</v>
      </c>
      <c r="M213" s="3">
        <f t="shared" si="15"/>
        <v>1.8456757684072462</v>
      </c>
    </row>
    <row r="214" spans="1:13" x14ac:dyDescent="0.2">
      <c r="A214" s="1" t="s">
        <v>18</v>
      </c>
      <c r="B214" s="1" t="s">
        <v>98</v>
      </c>
      <c r="C214" s="2">
        <v>0</v>
      </c>
      <c r="D214" s="2">
        <v>0</v>
      </c>
      <c r="E214" s="3" t="str">
        <f t="shared" si="12"/>
        <v/>
      </c>
      <c r="F214" s="2">
        <v>0.27</v>
      </c>
      <c r="G214" s="2">
        <v>0</v>
      </c>
      <c r="H214" s="3">
        <f t="shared" si="13"/>
        <v>-1</v>
      </c>
      <c r="I214" s="2">
        <v>0</v>
      </c>
      <c r="J214" s="3" t="str">
        <f t="shared" si="14"/>
        <v/>
      </c>
      <c r="K214" s="2">
        <v>0.42785000000000001</v>
      </c>
      <c r="L214" s="2">
        <v>0</v>
      </c>
      <c r="M214" s="3">
        <f t="shared" si="15"/>
        <v>-1</v>
      </c>
    </row>
    <row r="215" spans="1:13" x14ac:dyDescent="0.2">
      <c r="A215" s="1" t="s">
        <v>17</v>
      </c>
      <c r="B215" s="1" t="s">
        <v>98</v>
      </c>
      <c r="C215" s="2">
        <v>0</v>
      </c>
      <c r="D215" s="2">
        <v>0</v>
      </c>
      <c r="E215" s="3" t="str">
        <f t="shared" si="12"/>
        <v/>
      </c>
      <c r="F215" s="2">
        <v>95.235680000000002</v>
      </c>
      <c r="G215" s="2">
        <v>6.5513500000000002</v>
      </c>
      <c r="H215" s="3">
        <f t="shared" si="13"/>
        <v>-0.93120908046228057</v>
      </c>
      <c r="I215" s="2">
        <v>50.358530000000002</v>
      </c>
      <c r="J215" s="3">
        <f t="shared" si="14"/>
        <v>-0.86990585308983404</v>
      </c>
      <c r="K215" s="2">
        <v>184.87359000000001</v>
      </c>
      <c r="L215" s="2">
        <v>92.726039999999998</v>
      </c>
      <c r="M215" s="3">
        <f t="shared" si="15"/>
        <v>-0.49843544445693955</v>
      </c>
    </row>
    <row r="216" spans="1:13" x14ac:dyDescent="0.2">
      <c r="A216" s="1" t="s">
        <v>15</v>
      </c>
      <c r="B216" s="1" t="s">
        <v>98</v>
      </c>
      <c r="C216" s="2">
        <v>0</v>
      </c>
      <c r="D216" s="2">
        <v>0</v>
      </c>
      <c r="E216" s="3" t="str">
        <f t="shared" si="12"/>
        <v/>
      </c>
      <c r="F216" s="2">
        <v>0</v>
      </c>
      <c r="G216" s="2">
        <v>0</v>
      </c>
      <c r="H216" s="3" t="str">
        <f t="shared" si="13"/>
        <v/>
      </c>
      <c r="I216" s="2">
        <v>0</v>
      </c>
      <c r="J216" s="3" t="str">
        <f t="shared" si="14"/>
        <v/>
      </c>
      <c r="K216" s="2">
        <v>0</v>
      </c>
      <c r="L216" s="2">
        <v>0</v>
      </c>
      <c r="M216" s="3" t="str">
        <f t="shared" si="15"/>
        <v/>
      </c>
    </row>
    <row r="217" spans="1:13" x14ac:dyDescent="0.2">
      <c r="A217" s="1" t="s">
        <v>14</v>
      </c>
      <c r="B217" s="1" t="s">
        <v>98</v>
      </c>
      <c r="C217" s="2">
        <v>0</v>
      </c>
      <c r="D217" s="2">
        <v>0</v>
      </c>
      <c r="E217" s="3" t="str">
        <f t="shared" si="12"/>
        <v/>
      </c>
      <c r="F217" s="2">
        <v>3.0087799999999998</v>
      </c>
      <c r="G217" s="2">
        <v>8.8800000000000004E-2</v>
      </c>
      <c r="H217" s="3">
        <f t="shared" si="13"/>
        <v>-0.97048637653799874</v>
      </c>
      <c r="I217" s="2">
        <v>7.4160000000000004E-2</v>
      </c>
      <c r="J217" s="3">
        <f t="shared" si="14"/>
        <v>0.19741100323624594</v>
      </c>
      <c r="K217" s="2">
        <v>3.12778</v>
      </c>
      <c r="L217" s="2">
        <v>16.70571</v>
      </c>
      <c r="M217" s="3">
        <f t="shared" si="15"/>
        <v>4.3410757789870127</v>
      </c>
    </row>
    <row r="218" spans="1:13" x14ac:dyDescent="0.2">
      <c r="A218" s="1" t="s">
        <v>13</v>
      </c>
      <c r="B218" s="1" t="s">
        <v>98</v>
      </c>
      <c r="C218" s="2">
        <v>0</v>
      </c>
      <c r="D218" s="2">
        <v>0</v>
      </c>
      <c r="E218" s="3" t="str">
        <f t="shared" si="12"/>
        <v/>
      </c>
      <c r="F218" s="2">
        <v>64.837059999999994</v>
      </c>
      <c r="G218" s="2">
        <v>23.745979999999999</v>
      </c>
      <c r="H218" s="3">
        <f t="shared" si="13"/>
        <v>-0.63375914947408163</v>
      </c>
      <c r="I218" s="2">
        <v>12.1958</v>
      </c>
      <c r="J218" s="3">
        <f t="shared" si="14"/>
        <v>0.94706210334705387</v>
      </c>
      <c r="K218" s="2">
        <v>120.53858</v>
      </c>
      <c r="L218" s="2">
        <v>39.078310000000002</v>
      </c>
      <c r="M218" s="3">
        <f t="shared" si="15"/>
        <v>-0.67580246921773923</v>
      </c>
    </row>
    <row r="219" spans="1:13" x14ac:dyDescent="0.2">
      <c r="A219" s="1" t="s">
        <v>12</v>
      </c>
      <c r="B219" s="1" t="s">
        <v>98</v>
      </c>
      <c r="C219" s="2">
        <v>0</v>
      </c>
      <c r="D219" s="2">
        <v>0</v>
      </c>
      <c r="E219" s="3" t="str">
        <f t="shared" si="12"/>
        <v/>
      </c>
      <c r="F219" s="2">
        <v>0</v>
      </c>
      <c r="G219" s="2">
        <v>0</v>
      </c>
      <c r="H219" s="3" t="str">
        <f t="shared" si="13"/>
        <v/>
      </c>
      <c r="I219" s="2">
        <v>2.9135</v>
      </c>
      <c r="J219" s="3">
        <f t="shared" si="14"/>
        <v>-1</v>
      </c>
      <c r="K219" s="2">
        <v>99.178619999999995</v>
      </c>
      <c r="L219" s="2">
        <v>3.7635000000000001</v>
      </c>
      <c r="M219" s="3">
        <f t="shared" si="15"/>
        <v>-0.96205331350647949</v>
      </c>
    </row>
    <row r="220" spans="1:13" x14ac:dyDescent="0.2">
      <c r="A220" s="1" t="s">
        <v>11</v>
      </c>
      <c r="B220" s="1" t="s">
        <v>98</v>
      </c>
      <c r="C220" s="2">
        <v>0</v>
      </c>
      <c r="D220" s="2">
        <v>0</v>
      </c>
      <c r="E220" s="3" t="str">
        <f t="shared" si="12"/>
        <v/>
      </c>
      <c r="F220" s="2">
        <v>171.11921000000001</v>
      </c>
      <c r="G220" s="2">
        <v>123.32452000000001</v>
      </c>
      <c r="H220" s="3">
        <f t="shared" si="13"/>
        <v>-0.27930639698488557</v>
      </c>
      <c r="I220" s="2">
        <v>49.064790000000002</v>
      </c>
      <c r="J220" s="3">
        <f t="shared" si="14"/>
        <v>1.5135034716341393</v>
      </c>
      <c r="K220" s="2">
        <v>607.89616999999998</v>
      </c>
      <c r="L220" s="2">
        <v>225.49121</v>
      </c>
      <c r="M220" s="3">
        <f t="shared" si="15"/>
        <v>-0.62906295330006767</v>
      </c>
    </row>
    <row r="221" spans="1:13" x14ac:dyDescent="0.2">
      <c r="A221" s="1" t="s">
        <v>10</v>
      </c>
      <c r="B221" s="1" t="s">
        <v>98</v>
      </c>
      <c r="C221" s="2">
        <v>0</v>
      </c>
      <c r="D221" s="2">
        <v>0</v>
      </c>
      <c r="E221" s="3" t="str">
        <f t="shared" si="12"/>
        <v/>
      </c>
      <c r="F221" s="2">
        <v>692.12275999999997</v>
      </c>
      <c r="G221" s="2">
        <v>224.55553</v>
      </c>
      <c r="H221" s="3">
        <f t="shared" si="13"/>
        <v>-0.67555534512403548</v>
      </c>
      <c r="I221" s="2">
        <v>168.86353</v>
      </c>
      <c r="J221" s="3">
        <f t="shared" si="14"/>
        <v>0.329804783780133</v>
      </c>
      <c r="K221" s="2">
        <v>1623.1481900000001</v>
      </c>
      <c r="L221" s="2">
        <v>1447.1285</v>
      </c>
      <c r="M221" s="3">
        <f t="shared" si="15"/>
        <v>-0.1084433886470958</v>
      </c>
    </row>
    <row r="222" spans="1:13" x14ac:dyDescent="0.2">
      <c r="A222" s="1" t="s">
        <v>27</v>
      </c>
      <c r="B222" s="1" t="s">
        <v>98</v>
      </c>
      <c r="C222" s="2">
        <v>0</v>
      </c>
      <c r="D222" s="2">
        <v>0</v>
      </c>
      <c r="E222" s="3" t="str">
        <f t="shared" si="12"/>
        <v/>
      </c>
      <c r="F222" s="2">
        <v>0</v>
      </c>
      <c r="G222" s="2">
        <v>0</v>
      </c>
      <c r="H222" s="3" t="str">
        <f t="shared" si="13"/>
        <v/>
      </c>
      <c r="I222" s="2">
        <v>0</v>
      </c>
      <c r="J222" s="3" t="str">
        <f t="shared" si="14"/>
        <v/>
      </c>
      <c r="K222" s="2">
        <v>0</v>
      </c>
      <c r="L222" s="2">
        <v>0</v>
      </c>
      <c r="M222" s="3" t="str">
        <f t="shared" si="15"/>
        <v/>
      </c>
    </row>
    <row r="223" spans="1:13" x14ac:dyDescent="0.2">
      <c r="A223" s="1" t="s">
        <v>9</v>
      </c>
      <c r="B223" s="1" t="s">
        <v>98</v>
      </c>
      <c r="C223" s="2">
        <v>17.509049999999998</v>
      </c>
      <c r="D223" s="2">
        <v>0</v>
      </c>
      <c r="E223" s="3">
        <f t="shared" si="12"/>
        <v>-1</v>
      </c>
      <c r="F223" s="2">
        <v>300.66498999999999</v>
      </c>
      <c r="G223" s="2">
        <v>238.03751</v>
      </c>
      <c r="H223" s="3">
        <f t="shared" si="13"/>
        <v>-0.20829654959162358</v>
      </c>
      <c r="I223" s="2">
        <v>228.71689000000001</v>
      </c>
      <c r="J223" s="3">
        <f t="shared" si="14"/>
        <v>4.0751778322973831E-2</v>
      </c>
      <c r="K223" s="2">
        <v>970.11878999999999</v>
      </c>
      <c r="L223" s="2">
        <v>826.92808000000002</v>
      </c>
      <c r="M223" s="3">
        <f t="shared" si="15"/>
        <v>-0.1476012128370382</v>
      </c>
    </row>
    <row r="224" spans="1:13" x14ac:dyDescent="0.2">
      <c r="A224" s="1" t="s">
        <v>8</v>
      </c>
      <c r="B224" s="1" t="s">
        <v>98</v>
      </c>
      <c r="C224" s="2">
        <v>0</v>
      </c>
      <c r="D224" s="2">
        <v>0</v>
      </c>
      <c r="E224" s="3" t="str">
        <f t="shared" si="12"/>
        <v/>
      </c>
      <c r="F224" s="2">
        <v>237.30628999999999</v>
      </c>
      <c r="G224" s="2">
        <v>642.46096</v>
      </c>
      <c r="H224" s="3">
        <f t="shared" si="13"/>
        <v>1.7073069154635556</v>
      </c>
      <c r="I224" s="2">
        <v>186.18725000000001</v>
      </c>
      <c r="J224" s="3">
        <f t="shared" si="14"/>
        <v>2.4506173757870102</v>
      </c>
      <c r="K224" s="2">
        <v>898.44556</v>
      </c>
      <c r="L224" s="2">
        <v>1243.6786199999999</v>
      </c>
      <c r="M224" s="3">
        <f t="shared" si="15"/>
        <v>0.38425595870271745</v>
      </c>
    </row>
    <row r="225" spans="1:13" x14ac:dyDescent="0.2">
      <c r="A225" s="1" t="s">
        <v>7</v>
      </c>
      <c r="B225" s="1" t="s">
        <v>98</v>
      </c>
      <c r="C225" s="2">
        <v>0</v>
      </c>
      <c r="D225" s="2">
        <v>0</v>
      </c>
      <c r="E225" s="3" t="str">
        <f t="shared" si="12"/>
        <v/>
      </c>
      <c r="F225" s="2">
        <v>1.8210599999999999</v>
      </c>
      <c r="G225" s="2">
        <v>27.99579</v>
      </c>
      <c r="H225" s="3">
        <f t="shared" si="13"/>
        <v>14.373348489341373</v>
      </c>
      <c r="I225" s="2">
        <v>30.683700000000002</v>
      </c>
      <c r="J225" s="3">
        <f t="shared" si="14"/>
        <v>-8.7600582719815523E-2</v>
      </c>
      <c r="K225" s="2">
        <v>132.75862000000001</v>
      </c>
      <c r="L225" s="2">
        <v>108.06192</v>
      </c>
      <c r="M225" s="3">
        <f t="shared" si="15"/>
        <v>-0.1860270918754654</v>
      </c>
    </row>
    <row r="226" spans="1:13" x14ac:dyDescent="0.2">
      <c r="A226" s="1" t="s">
        <v>6</v>
      </c>
      <c r="B226" s="1" t="s">
        <v>98</v>
      </c>
      <c r="C226" s="2">
        <v>0</v>
      </c>
      <c r="D226" s="2">
        <v>0</v>
      </c>
      <c r="E226" s="3" t="str">
        <f t="shared" si="12"/>
        <v/>
      </c>
      <c r="F226" s="2">
        <v>32.004950000000001</v>
      </c>
      <c r="G226" s="2">
        <v>109.27106999999999</v>
      </c>
      <c r="H226" s="3">
        <f t="shared" si="13"/>
        <v>2.4141928045505456</v>
      </c>
      <c r="I226" s="2">
        <v>114.29317</v>
      </c>
      <c r="J226" s="3">
        <f t="shared" si="14"/>
        <v>-4.3940508431081327E-2</v>
      </c>
      <c r="K226" s="2">
        <v>225.86466999999999</v>
      </c>
      <c r="L226" s="2">
        <v>418.34554000000003</v>
      </c>
      <c r="M226" s="3">
        <f t="shared" si="15"/>
        <v>0.85219556471580993</v>
      </c>
    </row>
    <row r="227" spans="1:13" x14ac:dyDescent="0.2">
      <c r="A227" s="1" t="s">
        <v>4</v>
      </c>
      <c r="B227" s="1" t="s">
        <v>98</v>
      </c>
      <c r="C227" s="2">
        <v>0</v>
      </c>
      <c r="D227" s="2">
        <v>0</v>
      </c>
      <c r="E227" s="3" t="str">
        <f t="shared" si="12"/>
        <v/>
      </c>
      <c r="F227" s="2">
        <v>869.00946999999996</v>
      </c>
      <c r="G227" s="2">
        <v>24.776700000000002</v>
      </c>
      <c r="H227" s="3">
        <f t="shared" si="13"/>
        <v>-0.97148857307619441</v>
      </c>
      <c r="I227" s="2">
        <v>33.737299999999998</v>
      </c>
      <c r="J227" s="3">
        <f t="shared" si="14"/>
        <v>-0.26559920325574349</v>
      </c>
      <c r="K227" s="2">
        <v>1050.2474400000001</v>
      </c>
      <c r="L227" s="2">
        <v>145.83255</v>
      </c>
      <c r="M227" s="3">
        <f t="shared" si="15"/>
        <v>-0.86114457941454259</v>
      </c>
    </row>
    <row r="228" spans="1:13" x14ac:dyDescent="0.2">
      <c r="A228" s="1" t="s">
        <v>3</v>
      </c>
      <c r="B228" s="1" t="s">
        <v>98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28.241530000000001</v>
      </c>
      <c r="H228" s="3" t="str">
        <f t="shared" si="13"/>
        <v/>
      </c>
      <c r="I228" s="2">
        <v>25.79881</v>
      </c>
      <c r="J228" s="3">
        <f t="shared" si="14"/>
        <v>9.4683436949223765E-2</v>
      </c>
      <c r="K228" s="2">
        <v>167.78523999999999</v>
      </c>
      <c r="L228" s="2">
        <v>105.94190999999999</v>
      </c>
      <c r="M228" s="3">
        <f t="shared" si="15"/>
        <v>-0.36858623559497838</v>
      </c>
    </row>
    <row r="229" spans="1:13" x14ac:dyDescent="0.2">
      <c r="A229" s="1" t="s">
        <v>26</v>
      </c>
      <c r="B229" s="1" t="s">
        <v>98</v>
      </c>
      <c r="C229" s="2">
        <v>0</v>
      </c>
      <c r="D229" s="2">
        <v>0</v>
      </c>
      <c r="E229" s="3" t="str">
        <f t="shared" si="12"/>
        <v/>
      </c>
      <c r="F229" s="2">
        <v>9.82653</v>
      </c>
      <c r="G229" s="2">
        <v>13.83942</v>
      </c>
      <c r="H229" s="3">
        <f t="shared" si="13"/>
        <v>0.40837304725065726</v>
      </c>
      <c r="I229" s="2">
        <v>2.92354</v>
      </c>
      <c r="J229" s="3">
        <f t="shared" si="14"/>
        <v>3.733788489297222</v>
      </c>
      <c r="K229" s="2">
        <v>24.395620000000001</v>
      </c>
      <c r="L229" s="2">
        <v>22.210090000000001</v>
      </c>
      <c r="M229" s="3">
        <f t="shared" si="15"/>
        <v>-8.958698323715486E-2</v>
      </c>
    </row>
    <row r="230" spans="1:13" x14ac:dyDescent="0.2">
      <c r="A230" s="1" t="s">
        <v>2</v>
      </c>
      <c r="B230" s="1" t="s">
        <v>98</v>
      </c>
      <c r="C230" s="2">
        <v>0</v>
      </c>
      <c r="D230" s="2">
        <v>0</v>
      </c>
      <c r="E230" s="3" t="str">
        <f t="shared" si="12"/>
        <v/>
      </c>
      <c r="F230" s="2">
        <v>9.0166199999999996</v>
      </c>
      <c r="G230" s="2">
        <v>5.9100999999999999</v>
      </c>
      <c r="H230" s="3">
        <f t="shared" si="13"/>
        <v>-0.34453265192500071</v>
      </c>
      <c r="I230" s="2">
        <v>38.606639999999999</v>
      </c>
      <c r="J230" s="3">
        <f t="shared" si="14"/>
        <v>-0.8469149348402244</v>
      </c>
      <c r="K230" s="2">
        <v>62.069890000000001</v>
      </c>
      <c r="L230" s="2">
        <v>54.572920000000003</v>
      </c>
      <c r="M230" s="3">
        <f t="shared" si="15"/>
        <v>-0.12078271767518833</v>
      </c>
    </row>
    <row r="231" spans="1:13" x14ac:dyDescent="0.2">
      <c r="A231" s="1" t="s">
        <v>25</v>
      </c>
      <c r="B231" s="1" t="s">
        <v>98</v>
      </c>
      <c r="C231" s="2">
        <v>23.841740000000001</v>
      </c>
      <c r="D231" s="2">
        <v>8.1819000000000006</v>
      </c>
      <c r="E231" s="3">
        <f t="shared" si="12"/>
        <v>-0.65682454384621258</v>
      </c>
      <c r="F231" s="2">
        <v>1875.52953</v>
      </c>
      <c r="G231" s="2">
        <v>1644.9378400000001</v>
      </c>
      <c r="H231" s="3">
        <f t="shared" si="13"/>
        <v>-0.12294751232202672</v>
      </c>
      <c r="I231" s="2">
        <v>1313.3034</v>
      </c>
      <c r="J231" s="3">
        <f t="shared" si="14"/>
        <v>0.25251928838378102</v>
      </c>
      <c r="K231" s="2">
        <v>3428.8318300000001</v>
      </c>
      <c r="L231" s="2">
        <v>4203.2676499999998</v>
      </c>
      <c r="M231" s="3">
        <f t="shared" si="15"/>
        <v>0.22585996000859554</v>
      </c>
    </row>
    <row r="232" spans="1:13" x14ac:dyDescent="0.2">
      <c r="A232" s="1" t="s">
        <v>29</v>
      </c>
      <c r="B232" s="1" t="s">
        <v>98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</v>
      </c>
      <c r="H232" s="3" t="str">
        <f t="shared" si="13"/>
        <v/>
      </c>
      <c r="I232" s="2">
        <v>23.73555</v>
      </c>
      <c r="J232" s="3">
        <f t="shared" si="14"/>
        <v>-1</v>
      </c>
      <c r="K232" s="2">
        <v>0</v>
      </c>
      <c r="L232" s="2">
        <v>23.73555</v>
      </c>
      <c r="M232" s="3" t="str">
        <f t="shared" si="15"/>
        <v/>
      </c>
    </row>
    <row r="233" spans="1:13" x14ac:dyDescent="0.2">
      <c r="A233" s="6" t="s">
        <v>0</v>
      </c>
      <c r="B233" s="6" t="s">
        <v>98</v>
      </c>
      <c r="C233" s="5">
        <v>86.24803</v>
      </c>
      <c r="D233" s="5">
        <v>8.1819000000000006</v>
      </c>
      <c r="E233" s="4">
        <f t="shared" si="12"/>
        <v>-0.9051352245378822</v>
      </c>
      <c r="F233" s="5">
        <v>6773.7587299999996</v>
      </c>
      <c r="G233" s="5">
        <v>4870.07269</v>
      </c>
      <c r="H233" s="4">
        <f t="shared" si="13"/>
        <v>-0.28103835933347443</v>
      </c>
      <c r="I233" s="5">
        <v>4535.8426300000001</v>
      </c>
      <c r="J233" s="4">
        <f t="shared" si="14"/>
        <v>7.3686432106221389E-2</v>
      </c>
      <c r="K233" s="5">
        <v>18762.410049999999</v>
      </c>
      <c r="L233" s="5">
        <v>15725.95585</v>
      </c>
      <c r="M233" s="4">
        <f t="shared" si="15"/>
        <v>-0.16183710898057035</v>
      </c>
    </row>
    <row r="234" spans="1:13" x14ac:dyDescent="0.2">
      <c r="A234" s="1" t="s">
        <v>22</v>
      </c>
      <c r="B234" s="1" t="s">
        <v>97</v>
      </c>
      <c r="C234" s="2">
        <v>37.770560000000003</v>
      </c>
      <c r="D234" s="2">
        <v>0</v>
      </c>
      <c r="E234" s="3">
        <f t="shared" si="12"/>
        <v>-1</v>
      </c>
      <c r="F234" s="2">
        <v>390.63981000000001</v>
      </c>
      <c r="G234" s="2">
        <v>87.384519999999995</v>
      </c>
      <c r="H234" s="3">
        <f t="shared" si="13"/>
        <v>-0.77630410991649823</v>
      </c>
      <c r="I234" s="2">
        <v>174.34752</v>
      </c>
      <c r="J234" s="3">
        <f t="shared" si="14"/>
        <v>-0.49879114999743046</v>
      </c>
      <c r="K234" s="2">
        <v>898.93224999999995</v>
      </c>
      <c r="L234" s="2">
        <v>638.69403</v>
      </c>
      <c r="M234" s="3">
        <f t="shared" si="15"/>
        <v>-0.28949703384209424</v>
      </c>
    </row>
    <row r="235" spans="1:13" x14ac:dyDescent="0.2">
      <c r="A235" s="1" t="s">
        <v>21</v>
      </c>
      <c r="B235" s="1" t="s">
        <v>97</v>
      </c>
      <c r="C235" s="2">
        <v>0</v>
      </c>
      <c r="D235" s="2">
        <v>0</v>
      </c>
      <c r="E235" s="3" t="str">
        <f t="shared" si="12"/>
        <v/>
      </c>
      <c r="F235" s="2">
        <v>745.40175999999997</v>
      </c>
      <c r="G235" s="2">
        <v>115.89156</v>
      </c>
      <c r="H235" s="3">
        <f t="shared" si="13"/>
        <v>-0.84452470302726412</v>
      </c>
      <c r="I235" s="2">
        <v>168.53219000000001</v>
      </c>
      <c r="J235" s="3">
        <f t="shared" si="14"/>
        <v>-0.31234762925705772</v>
      </c>
      <c r="K235" s="2">
        <v>2097.8872900000001</v>
      </c>
      <c r="L235" s="2">
        <v>549.63292000000001</v>
      </c>
      <c r="M235" s="3">
        <f t="shared" si="15"/>
        <v>-0.73800645886938954</v>
      </c>
    </row>
    <row r="236" spans="1:13" x14ac:dyDescent="0.2">
      <c r="A236" s="1" t="s">
        <v>20</v>
      </c>
      <c r="B236" s="1" t="s">
        <v>97</v>
      </c>
      <c r="C236" s="2">
        <v>111.39815</v>
      </c>
      <c r="D236" s="2">
        <v>0</v>
      </c>
      <c r="E236" s="3">
        <f t="shared" si="12"/>
        <v>-1</v>
      </c>
      <c r="F236" s="2">
        <v>1314.5313900000001</v>
      </c>
      <c r="G236" s="2">
        <v>1260.6241399999999</v>
      </c>
      <c r="H236" s="3">
        <f t="shared" si="13"/>
        <v>-4.1008720225387818E-2</v>
      </c>
      <c r="I236" s="2">
        <v>734.86413000000005</v>
      </c>
      <c r="J236" s="3">
        <f t="shared" si="14"/>
        <v>0.71545199790878322</v>
      </c>
      <c r="K236" s="2">
        <v>3873.0227300000001</v>
      </c>
      <c r="L236" s="2">
        <v>3569.9455800000001</v>
      </c>
      <c r="M236" s="3">
        <f t="shared" si="15"/>
        <v>-7.8253387890651505E-2</v>
      </c>
    </row>
    <row r="237" spans="1:13" x14ac:dyDescent="0.2">
      <c r="A237" s="1" t="s">
        <v>19</v>
      </c>
      <c r="B237" s="1" t="s">
        <v>97</v>
      </c>
      <c r="C237" s="2">
        <v>0</v>
      </c>
      <c r="D237" s="2">
        <v>0</v>
      </c>
      <c r="E237" s="3" t="str">
        <f t="shared" si="12"/>
        <v/>
      </c>
      <c r="F237" s="2">
        <v>59.569110000000002</v>
      </c>
      <c r="G237" s="2">
        <v>72.543360000000007</v>
      </c>
      <c r="H237" s="3">
        <f t="shared" si="13"/>
        <v>0.2178016424955822</v>
      </c>
      <c r="I237" s="2">
        <v>26.371780000000001</v>
      </c>
      <c r="J237" s="3">
        <f t="shared" si="14"/>
        <v>1.7507949785717916</v>
      </c>
      <c r="K237" s="2">
        <v>201.94192000000001</v>
      </c>
      <c r="L237" s="2">
        <v>217.67197999999999</v>
      </c>
      <c r="M237" s="3">
        <f t="shared" si="15"/>
        <v>7.7893980605908686E-2</v>
      </c>
    </row>
    <row r="238" spans="1:13" x14ac:dyDescent="0.2">
      <c r="A238" s="1" t="s">
        <v>18</v>
      </c>
      <c r="B238" s="1" t="s">
        <v>97</v>
      </c>
      <c r="C238" s="2">
        <v>0</v>
      </c>
      <c r="D238" s="2">
        <v>0</v>
      </c>
      <c r="E238" s="3" t="str">
        <f t="shared" si="12"/>
        <v/>
      </c>
      <c r="F238" s="2">
        <v>2E-3</v>
      </c>
      <c r="G238" s="2">
        <v>0</v>
      </c>
      <c r="H238" s="3">
        <f t="shared" si="13"/>
        <v>-1</v>
      </c>
      <c r="I238" s="2">
        <v>0.36051</v>
      </c>
      <c r="J238" s="3">
        <f t="shared" si="14"/>
        <v>-1</v>
      </c>
      <c r="K238" s="2">
        <v>11.022</v>
      </c>
      <c r="L238" s="2">
        <v>10.576510000000001</v>
      </c>
      <c r="M238" s="3">
        <f t="shared" si="15"/>
        <v>-4.0418254400290232E-2</v>
      </c>
    </row>
    <row r="239" spans="1:13" x14ac:dyDescent="0.2">
      <c r="A239" s="1" t="s">
        <v>17</v>
      </c>
      <c r="B239" s="1" t="s">
        <v>97</v>
      </c>
      <c r="C239" s="2">
        <v>0</v>
      </c>
      <c r="D239" s="2">
        <v>0</v>
      </c>
      <c r="E239" s="3" t="str">
        <f t="shared" si="12"/>
        <v/>
      </c>
      <c r="F239" s="2">
        <v>88.637730000000005</v>
      </c>
      <c r="G239" s="2">
        <v>132.53496999999999</v>
      </c>
      <c r="H239" s="3">
        <f t="shared" si="13"/>
        <v>0.49524327845489702</v>
      </c>
      <c r="I239" s="2">
        <v>181.22971999999999</v>
      </c>
      <c r="J239" s="3">
        <f t="shared" si="14"/>
        <v>-0.26869075337091508</v>
      </c>
      <c r="K239" s="2">
        <v>294.40447999999998</v>
      </c>
      <c r="L239" s="2">
        <v>541.95654999999999</v>
      </c>
      <c r="M239" s="3">
        <f t="shared" si="15"/>
        <v>0.84085700733901891</v>
      </c>
    </row>
    <row r="240" spans="1:13" x14ac:dyDescent="0.2">
      <c r="A240" s="1" t="s">
        <v>16</v>
      </c>
      <c r="B240" s="1" t="s">
        <v>97</v>
      </c>
      <c r="C240" s="2">
        <v>0</v>
      </c>
      <c r="D240" s="2">
        <v>0</v>
      </c>
      <c r="E240" s="3" t="str">
        <f t="shared" si="12"/>
        <v/>
      </c>
      <c r="F240" s="2">
        <v>46.81962</v>
      </c>
      <c r="G240" s="2">
        <v>18.424060000000001</v>
      </c>
      <c r="H240" s="3">
        <f t="shared" si="13"/>
        <v>-0.60648847641223913</v>
      </c>
      <c r="I240" s="2">
        <v>191.37</v>
      </c>
      <c r="J240" s="3">
        <f t="shared" si="14"/>
        <v>-0.90372545331034126</v>
      </c>
      <c r="K240" s="2">
        <v>46.81962</v>
      </c>
      <c r="L240" s="2">
        <v>294.15087</v>
      </c>
      <c r="M240" s="3">
        <f t="shared" si="15"/>
        <v>5.2826411235289816</v>
      </c>
    </row>
    <row r="241" spans="1:13" x14ac:dyDescent="0.2">
      <c r="A241" s="1" t="s">
        <v>15</v>
      </c>
      <c r="B241" s="1" t="s">
        <v>97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0</v>
      </c>
      <c r="H241" s="3" t="str">
        <f t="shared" si="13"/>
        <v/>
      </c>
      <c r="I241" s="2">
        <v>0</v>
      </c>
      <c r="J241" s="3" t="str">
        <f t="shared" si="14"/>
        <v/>
      </c>
      <c r="K241" s="2">
        <v>0</v>
      </c>
      <c r="L241" s="2">
        <v>0</v>
      </c>
      <c r="M241" s="3" t="str">
        <f t="shared" si="15"/>
        <v/>
      </c>
    </row>
    <row r="242" spans="1:13" x14ac:dyDescent="0.2">
      <c r="A242" s="1" t="s">
        <v>14</v>
      </c>
      <c r="B242" s="1" t="s">
        <v>97</v>
      </c>
      <c r="C242" s="2">
        <v>0</v>
      </c>
      <c r="D242" s="2">
        <v>0</v>
      </c>
      <c r="E242" s="3" t="str">
        <f t="shared" si="12"/>
        <v/>
      </c>
      <c r="F242" s="2">
        <v>95.057159999999996</v>
      </c>
      <c r="G242" s="2">
        <v>31.858090000000001</v>
      </c>
      <c r="H242" s="3">
        <f t="shared" si="13"/>
        <v>-0.66485333666606494</v>
      </c>
      <c r="I242" s="2">
        <v>0</v>
      </c>
      <c r="J242" s="3" t="str">
        <f t="shared" si="14"/>
        <v/>
      </c>
      <c r="K242" s="2">
        <v>119.09186</v>
      </c>
      <c r="L242" s="2">
        <v>32.137680000000003</v>
      </c>
      <c r="M242" s="3">
        <f t="shared" si="15"/>
        <v>-0.73014377305048384</v>
      </c>
    </row>
    <row r="243" spans="1:13" x14ac:dyDescent="0.2">
      <c r="A243" s="1" t="s">
        <v>13</v>
      </c>
      <c r="B243" s="1" t="s">
        <v>97</v>
      </c>
      <c r="C243" s="2">
        <v>90.72</v>
      </c>
      <c r="D243" s="2">
        <v>0</v>
      </c>
      <c r="E243" s="3">
        <f t="shared" si="12"/>
        <v>-1</v>
      </c>
      <c r="F243" s="2">
        <v>3638.0765900000001</v>
      </c>
      <c r="G243" s="2">
        <v>3051.9278199999999</v>
      </c>
      <c r="H243" s="3">
        <f t="shared" si="13"/>
        <v>-0.16111501654779625</v>
      </c>
      <c r="I243" s="2">
        <v>4787.4823900000001</v>
      </c>
      <c r="J243" s="3">
        <f t="shared" si="14"/>
        <v>-0.36251925931366202</v>
      </c>
      <c r="K243" s="2">
        <v>12819.36095</v>
      </c>
      <c r="L243" s="2">
        <v>15482.26719</v>
      </c>
      <c r="M243" s="3">
        <f t="shared" si="15"/>
        <v>0.20772534999102277</v>
      </c>
    </row>
    <row r="244" spans="1:13" x14ac:dyDescent="0.2">
      <c r="A244" s="1" t="s">
        <v>12</v>
      </c>
      <c r="B244" s="1" t="s">
        <v>97</v>
      </c>
      <c r="C244" s="2">
        <v>0</v>
      </c>
      <c r="D244" s="2">
        <v>0</v>
      </c>
      <c r="E244" s="3" t="str">
        <f t="shared" si="12"/>
        <v/>
      </c>
      <c r="F244" s="2">
        <v>15.148059999999999</v>
      </c>
      <c r="G244" s="2">
        <v>109.11232</v>
      </c>
      <c r="H244" s="3">
        <f t="shared" si="13"/>
        <v>6.203055704822928</v>
      </c>
      <c r="I244" s="2">
        <v>227.83584999999999</v>
      </c>
      <c r="J244" s="3">
        <f t="shared" si="14"/>
        <v>-0.52109240051554662</v>
      </c>
      <c r="K244" s="2">
        <v>147.00829999999999</v>
      </c>
      <c r="L244" s="2">
        <v>576.62645999999995</v>
      </c>
      <c r="M244" s="3">
        <f t="shared" si="15"/>
        <v>2.9224075103242471</v>
      </c>
    </row>
    <row r="245" spans="1:13" x14ac:dyDescent="0.2">
      <c r="A245" s="1" t="s">
        <v>11</v>
      </c>
      <c r="B245" s="1" t="s">
        <v>97</v>
      </c>
      <c r="C245" s="2">
        <v>0</v>
      </c>
      <c r="D245" s="2">
        <v>0</v>
      </c>
      <c r="E245" s="3" t="str">
        <f t="shared" si="12"/>
        <v/>
      </c>
      <c r="F245" s="2">
        <v>1344.53548</v>
      </c>
      <c r="G245" s="2">
        <v>1593.46949</v>
      </c>
      <c r="H245" s="3">
        <f t="shared" si="13"/>
        <v>0.18514499148806385</v>
      </c>
      <c r="I245" s="2">
        <v>2200.24467</v>
      </c>
      <c r="J245" s="3">
        <f t="shared" si="14"/>
        <v>-0.27577622992264772</v>
      </c>
      <c r="K245" s="2">
        <v>4723.2688600000001</v>
      </c>
      <c r="L245" s="2">
        <v>7473.8258100000003</v>
      </c>
      <c r="M245" s="3">
        <f t="shared" si="15"/>
        <v>0.58234181274194929</v>
      </c>
    </row>
    <row r="246" spans="1:13" x14ac:dyDescent="0.2">
      <c r="A246" s="1" t="s">
        <v>10</v>
      </c>
      <c r="B246" s="1" t="s">
        <v>97</v>
      </c>
      <c r="C246" s="2">
        <v>29.02402</v>
      </c>
      <c r="D246" s="2">
        <v>0</v>
      </c>
      <c r="E246" s="3">
        <f t="shared" si="12"/>
        <v>-1</v>
      </c>
      <c r="F246" s="2">
        <v>1644.2293299999999</v>
      </c>
      <c r="G246" s="2">
        <v>1794.6507899999999</v>
      </c>
      <c r="H246" s="3">
        <f t="shared" si="13"/>
        <v>9.1484476803488146E-2</v>
      </c>
      <c r="I246" s="2">
        <v>2410.8368999999998</v>
      </c>
      <c r="J246" s="3">
        <f t="shared" si="14"/>
        <v>-0.25559012722926211</v>
      </c>
      <c r="K246" s="2">
        <v>6842.27934</v>
      </c>
      <c r="L246" s="2">
        <v>8493.3666300000004</v>
      </c>
      <c r="M246" s="3">
        <f t="shared" si="15"/>
        <v>0.24130661844624424</v>
      </c>
    </row>
    <row r="247" spans="1:13" x14ac:dyDescent="0.2">
      <c r="A247" s="1" t="s">
        <v>27</v>
      </c>
      <c r="B247" s="1" t="s">
        <v>97</v>
      </c>
      <c r="C247" s="2">
        <v>0</v>
      </c>
      <c r="D247" s="2">
        <v>0</v>
      </c>
      <c r="E247" s="3" t="str">
        <f t="shared" si="12"/>
        <v/>
      </c>
      <c r="F247" s="2">
        <v>9293.1426900000006</v>
      </c>
      <c r="G247" s="2">
        <v>6769.9327999999996</v>
      </c>
      <c r="H247" s="3">
        <f t="shared" si="13"/>
        <v>-0.27151309026118065</v>
      </c>
      <c r="I247" s="2">
        <v>8263.8369600000005</v>
      </c>
      <c r="J247" s="3">
        <f t="shared" si="14"/>
        <v>-0.18077609314305743</v>
      </c>
      <c r="K247" s="2">
        <v>32721.821240000001</v>
      </c>
      <c r="L247" s="2">
        <v>27384.79278</v>
      </c>
      <c r="M247" s="3">
        <f t="shared" si="15"/>
        <v>-0.16310303820973993</v>
      </c>
    </row>
    <row r="248" spans="1:13" x14ac:dyDescent="0.2">
      <c r="A248" s="1" t="s">
        <v>9</v>
      </c>
      <c r="B248" s="1" t="s">
        <v>97</v>
      </c>
      <c r="C248" s="2">
        <v>0</v>
      </c>
      <c r="D248" s="2">
        <v>0</v>
      </c>
      <c r="E248" s="3" t="str">
        <f t="shared" si="12"/>
        <v/>
      </c>
      <c r="F248" s="2">
        <v>10802.60706</v>
      </c>
      <c r="G248" s="2">
        <v>11649.549129999999</v>
      </c>
      <c r="H248" s="3">
        <f t="shared" si="13"/>
        <v>7.8401636317594559E-2</v>
      </c>
      <c r="I248" s="2">
        <v>12845.452579999999</v>
      </c>
      <c r="J248" s="3">
        <f t="shared" si="14"/>
        <v>-9.3099362794113349E-2</v>
      </c>
      <c r="K248" s="2">
        <v>35773.463730000003</v>
      </c>
      <c r="L248" s="2">
        <v>42338.55242</v>
      </c>
      <c r="M248" s="3">
        <f t="shared" si="15"/>
        <v>0.18351839619305421</v>
      </c>
    </row>
    <row r="249" spans="1:13" x14ac:dyDescent="0.2">
      <c r="A249" s="1" t="s">
        <v>8</v>
      </c>
      <c r="B249" s="1" t="s">
        <v>97</v>
      </c>
      <c r="C249" s="2">
        <v>34.698079999999997</v>
      </c>
      <c r="D249" s="2">
        <v>0</v>
      </c>
      <c r="E249" s="3">
        <f t="shared" si="12"/>
        <v>-1</v>
      </c>
      <c r="F249" s="2">
        <v>3758.9881599999999</v>
      </c>
      <c r="G249" s="2">
        <v>2439.3976899999998</v>
      </c>
      <c r="H249" s="3">
        <f t="shared" si="13"/>
        <v>-0.35104938186344281</v>
      </c>
      <c r="I249" s="2">
        <v>4542.1260000000002</v>
      </c>
      <c r="J249" s="3">
        <f t="shared" si="14"/>
        <v>-0.46293922933886034</v>
      </c>
      <c r="K249" s="2">
        <v>10158.194649999999</v>
      </c>
      <c r="L249" s="2">
        <v>11582.560579999999</v>
      </c>
      <c r="M249" s="3">
        <f t="shared" si="15"/>
        <v>0.14021841272750168</v>
      </c>
    </row>
    <row r="250" spans="1:13" x14ac:dyDescent="0.2">
      <c r="A250" s="1" t="s">
        <v>7</v>
      </c>
      <c r="B250" s="1" t="s">
        <v>97</v>
      </c>
      <c r="C250" s="2">
        <v>0</v>
      </c>
      <c r="D250" s="2">
        <v>0</v>
      </c>
      <c r="E250" s="3" t="str">
        <f t="shared" si="12"/>
        <v/>
      </c>
      <c r="F250" s="2">
        <v>2519.4747200000002</v>
      </c>
      <c r="G250" s="2">
        <v>2281.2832699999999</v>
      </c>
      <c r="H250" s="3">
        <f t="shared" si="13"/>
        <v>-9.4540123030089518E-2</v>
      </c>
      <c r="I250" s="2">
        <v>2428.7511399999999</v>
      </c>
      <c r="J250" s="3">
        <f t="shared" si="14"/>
        <v>-6.0717571088818922E-2</v>
      </c>
      <c r="K250" s="2">
        <v>8346.0266699999993</v>
      </c>
      <c r="L250" s="2">
        <v>9887.5627800000002</v>
      </c>
      <c r="M250" s="3">
        <f t="shared" si="15"/>
        <v>0.18470299352637953</v>
      </c>
    </row>
    <row r="251" spans="1:13" x14ac:dyDescent="0.2">
      <c r="A251" s="1" t="s">
        <v>6</v>
      </c>
      <c r="B251" s="1" t="s">
        <v>97</v>
      </c>
      <c r="C251" s="2">
        <v>0</v>
      </c>
      <c r="D251" s="2">
        <v>0</v>
      </c>
      <c r="E251" s="3" t="str">
        <f t="shared" si="12"/>
        <v/>
      </c>
      <c r="F251" s="2">
        <v>344.25301999999999</v>
      </c>
      <c r="G251" s="2">
        <v>344.83722999999998</v>
      </c>
      <c r="H251" s="3">
        <f t="shared" si="13"/>
        <v>1.6970366737814047E-3</v>
      </c>
      <c r="I251" s="2">
        <v>257.34665999999999</v>
      </c>
      <c r="J251" s="3">
        <f t="shared" si="14"/>
        <v>0.3399716553539105</v>
      </c>
      <c r="K251" s="2">
        <v>1279.6105700000001</v>
      </c>
      <c r="L251" s="2">
        <v>797.70567000000005</v>
      </c>
      <c r="M251" s="3">
        <f t="shared" si="15"/>
        <v>-0.37660278157908622</v>
      </c>
    </row>
    <row r="252" spans="1:13" x14ac:dyDescent="0.2">
      <c r="A252" s="1" t="s">
        <v>5</v>
      </c>
      <c r="B252" s="1" t="s">
        <v>97</v>
      </c>
      <c r="C252" s="2">
        <v>0</v>
      </c>
      <c r="D252" s="2">
        <v>0</v>
      </c>
      <c r="E252" s="3" t="str">
        <f t="shared" ref="E252:E312" si="16">IF(C252=0,"",(D252/C252-1))</f>
        <v/>
      </c>
      <c r="F252" s="2">
        <v>1.1087100000000001</v>
      </c>
      <c r="G252" s="2">
        <v>11.566839999999999</v>
      </c>
      <c r="H252" s="3">
        <f t="shared" ref="H252:H312" si="17">IF(F252=0,"",(G252/F252-1))</f>
        <v>9.432701067005798</v>
      </c>
      <c r="I252" s="2">
        <v>154</v>
      </c>
      <c r="J252" s="3">
        <f t="shared" ref="J252:J312" si="18">IF(I252=0,"",(G252/I252-1))</f>
        <v>-0.92489064935064935</v>
      </c>
      <c r="K252" s="2">
        <v>1.4635</v>
      </c>
      <c r="L252" s="2">
        <v>611.06341999999995</v>
      </c>
      <c r="M252" s="3">
        <f t="shared" ref="M252:M312" si="19">IF(K252=0,"",(L252/K252-1))</f>
        <v>416.5356474205671</v>
      </c>
    </row>
    <row r="253" spans="1:13" x14ac:dyDescent="0.2">
      <c r="A253" s="1" t="s">
        <v>4</v>
      </c>
      <c r="B253" s="1" t="s">
        <v>97</v>
      </c>
      <c r="C253" s="2">
        <v>25.819389999999999</v>
      </c>
      <c r="D253" s="2">
        <v>0</v>
      </c>
      <c r="E253" s="3">
        <f t="shared" si="16"/>
        <v>-1</v>
      </c>
      <c r="F253" s="2">
        <v>4831.4259300000003</v>
      </c>
      <c r="G253" s="2">
        <v>5602.2122200000003</v>
      </c>
      <c r="H253" s="3">
        <f t="shared" si="17"/>
        <v>0.15953598402780433</v>
      </c>
      <c r="I253" s="2">
        <v>5264.4683599999998</v>
      </c>
      <c r="J253" s="3">
        <f t="shared" si="18"/>
        <v>6.4155359459696859E-2</v>
      </c>
      <c r="K253" s="2">
        <v>17550.646990000001</v>
      </c>
      <c r="L253" s="2">
        <v>19417.232489999999</v>
      </c>
      <c r="M253" s="3">
        <f t="shared" si="19"/>
        <v>0.10635422734350142</v>
      </c>
    </row>
    <row r="254" spans="1:13" x14ac:dyDescent="0.2">
      <c r="A254" s="1" t="s">
        <v>3</v>
      </c>
      <c r="B254" s="1" t="s">
        <v>97</v>
      </c>
      <c r="C254" s="2">
        <v>0</v>
      </c>
      <c r="D254" s="2">
        <v>0</v>
      </c>
      <c r="E254" s="3" t="str">
        <f t="shared" si="16"/>
        <v/>
      </c>
      <c r="F254" s="2">
        <v>60</v>
      </c>
      <c r="G254" s="2">
        <v>147.05699999999999</v>
      </c>
      <c r="H254" s="3">
        <f t="shared" si="17"/>
        <v>1.4509499999999997</v>
      </c>
      <c r="I254" s="2">
        <v>108.42712</v>
      </c>
      <c r="J254" s="3">
        <f t="shared" si="18"/>
        <v>0.35627507214062293</v>
      </c>
      <c r="K254" s="2">
        <v>265.25</v>
      </c>
      <c r="L254" s="2">
        <v>446.01011999999997</v>
      </c>
      <c r="M254" s="3">
        <f t="shared" si="19"/>
        <v>0.68147076343072555</v>
      </c>
    </row>
    <row r="255" spans="1:13" x14ac:dyDescent="0.2">
      <c r="A255" s="1" t="s">
        <v>26</v>
      </c>
      <c r="B255" s="1" t="s">
        <v>97</v>
      </c>
      <c r="C255" s="2">
        <v>0</v>
      </c>
      <c r="D255" s="2">
        <v>0</v>
      </c>
      <c r="E255" s="3" t="str">
        <f t="shared" si="16"/>
        <v/>
      </c>
      <c r="F255" s="2">
        <v>2.9790000000000001</v>
      </c>
      <c r="G255" s="2">
        <v>0</v>
      </c>
      <c r="H255" s="3">
        <f t="shared" si="17"/>
        <v>-1</v>
      </c>
      <c r="I255" s="2">
        <v>0</v>
      </c>
      <c r="J255" s="3" t="str">
        <f t="shared" si="18"/>
        <v/>
      </c>
      <c r="K255" s="2">
        <v>2.9790000000000001</v>
      </c>
      <c r="L255" s="2">
        <v>0</v>
      </c>
      <c r="M255" s="3">
        <f t="shared" si="19"/>
        <v>-1</v>
      </c>
    </row>
    <row r="256" spans="1:13" x14ac:dyDescent="0.2">
      <c r="A256" s="1" t="s">
        <v>2</v>
      </c>
      <c r="B256" s="1" t="s">
        <v>97</v>
      </c>
      <c r="C256" s="2">
        <v>0</v>
      </c>
      <c r="D256" s="2">
        <v>0</v>
      </c>
      <c r="E256" s="3" t="str">
        <f t="shared" si="16"/>
        <v/>
      </c>
      <c r="F256" s="2">
        <v>1034.7859599999999</v>
      </c>
      <c r="G256" s="2">
        <v>1865.08566</v>
      </c>
      <c r="H256" s="3">
        <f t="shared" si="17"/>
        <v>0.80238786772870418</v>
      </c>
      <c r="I256" s="2">
        <v>2580.4579100000001</v>
      </c>
      <c r="J256" s="3">
        <f t="shared" si="18"/>
        <v>-0.27722686242148398</v>
      </c>
      <c r="K256" s="2">
        <v>4779.1758799999998</v>
      </c>
      <c r="L256" s="2">
        <v>6377.7087499999998</v>
      </c>
      <c r="M256" s="3">
        <f t="shared" si="19"/>
        <v>0.33447877000919246</v>
      </c>
    </row>
    <row r="257" spans="1:13" x14ac:dyDescent="0.2">
      <c r="A257" s="1" t="s">
        <v>33</v>
      </c>
      <c r="B257" s="1" t="s">
        <v>97</v>
      </c>
      <c r="C257" s="2">
        <v>0</v>
      </c>
      <c r="D257" s="2">
        <v>0</v>
      </c>
      <c r="E257" s="3" t="str">
        <f t="shared" si="16"/>
        <v/>
      </c>
      <c r="F257" s="2">
        <v>1.1132500000000001</v>
      </c>
      <c r="G257" s="2">
        <v>0</v>
      </c>
      <c r="H257" s="3">
        <f t="shared" si="17"/>
        <v>-1</v>
      </c>
      <c r="I257" s="2">
        <v>0</v>
      </c>
      <c r="J257" s="3" t="str">
        <f t="shared" si="18"/>
        <v/>
      </c>
      <c r="K257" s="2">
        <v>1.1132500000000001</v>
      </c>
      <c r="L257" s="2">
        <v>0</v>
      </c>
      <c r="M257" s="3">
        <f t="shared" si="19"/>
        <v>-1</v>
      </c>
    </row>
    <row r="258" spans="1:13" x14ac:dyDescent="0.2">
      <c r="A258" s="1" t="s">
        <v>25</v>
      </c>
      <c r="B258" s="1" t="s">
        <v>97</v>
      </c>
      <c r="C258" s="2">
        <v>0</v>
      </c>
      <c r="D258" s="2">
        <v>27.181039999999999</v>
      </c>
      <c r="E258" s="3" t="str">
        <f t="shared" si="16"/>
        <v/>
      </c>
      <c r="F258" s="2">
        <v>373.21935999999999</v>
      </c>
      <c r="G258" s="2">
        <v>309.60827999999998</v>
      </c>
      <c r="H258" s="3">
        <f t="shared" si="17"/>
        <v>-0.17043885397584957</v>
      </c>
      <c r="I258" s="2">
        <v>188.93259</v>
      </c>
      <c r="J258" s="3">
        <f t="shared" si="18"/>
        <v>0.63872352567653867</v>
      </c>
      <c r="K258" s="2">
        <v>2196.0957600000002</v>
      </c>
      <c r="L258" s="2">
        <v>850.83545000000004</v>
      </c>
      <c r="M258" s="3">
        <f t="shared" si="19"/>
        <v>-0.61256905755330093</v>
      </c>
    </row>
    <row r="259" spans="1:13" x14ac:dyDescent="0.2">
      <c r="A259" s="1" t="s">
        <v>29</v>
      </c>
      <c r="B259" s="1" t="s">
        <v>97</v>
      </c>
      <c r="C259" s="2">
        <v>0</v>
      </c>
      <c r="D259" s="2">
        <v>0</v>
      </c>
      <c r="E259" s="3" t="str">
        <f t="shared" si="16"/>
        <v/>
      </c>
      <c r="F259" s="2">
        <v>1452.40237</v>
      </c>
      <c r="G259" s="2">
        <v>1919.0615499999999</v>
      </c>
      <c r="H259" s="3">
        <f t="shared" si="17"/>
        <v>0.32130158256351504</v>
      </c>
      <c r="I259" s="2">
        <v>2194.5108100000002</v>
      </c>
      <c r="J259" s="3">
        <f t="shared" si="18"/>
        <v>-0.12551738580863969</v>
      </c>
      <c r="K259" s="2">
        <v>6043.9452099999999</v>
      </c>
      <c r="L259" s="2">
        <v>6095.6279100000002</v>
      </c>
      <c r="M259" s="3">
        <f t="shared" si="19"/>
        <v>8.5511529645385664E-3</v>
      </c>
    </row>
    <row r="260" spans="1:13" x14ac:dyDescent="0.2">
      <c r="A260" s="6" t="s">
        <v>0</v>
      </c>
      <c r="B260" s="6" t="s">
        <v>97</v>
      </c>
      <c r="C260" s="5">
        <v>329.43020000000001</v>
      </c>
      <c r="D260" s="5">
        <v>27.181039999999999</v>
      </c>
      <c r="E260" s="4">
        <f t="shared" si="16"/>
        <v>-0.9174907461428855</v>
      </c>
      <c r="F260" s="5">
        <v>43858.148269999998</v>
      </c>
      <c r="G260" s="5">
        <v>41608.012790000001</v>
      </c>
      <c r="H260" s="4">
        <f t="shared" si="17"/>
        <v>-5.1304844567255481E-2</v>
      </c>
      <c r="I260" s="5">
        <v>49931.959790000001</v>
      </c>
      <c r="J260" s="4">
        <f t="shared" si="18"/>
        <v>-0.16670579394456408</v>
      </c>
      <c r="K260" s="5">
        <v>151194.91605</v>
      </c>
      <c r="L260" s="5">
        <v>163670.67858000001</v>
      </c>
      <c r="M260" s="4">
        <f t="shared" si="19"/>
        <v>8.2514431410341205E-2</v>
      </c>
    </row>
    <row r="261" spans="1:13" x14ac:dyDescent="0.2">
      <c r="A261" s="1" t="s">
        <v>22</v>
      </c>
      <c r="B261" s="1" t="s">
        <v>96</v>
      </c>
      <c r="C261" s="2">
        <v>0</v>
      </c>
      <c r="D261" s="2">
        <v>0</v>
      </c>
      <c r="E261" s="3" t="str">
        <f t="shared" si="16"/>
        <v/>
      </c>
      <c r="F261" s="2">
        <v>1959.33565</v>
      </c>
      <c r="G261" s="2">
        <v>1552.9220499999999</v>
      </c>
      <c r="H261" s="3">
        <f t="shared" si="17"/>
        <v>-0.20742418482509628</v>
      </c>
      <c r="I261" s="2">
        <v>1650.64608</v>
      </c>
      <c r="J261" s="3">
        <f t="shared" si="18"/>
        <v>-5.9203502909600192E-2</v>
      </c>
      <c r="K261" s="2">
        <v>6336.0794800000003</v>
      </c>
      <c r="L261" s="2">
        <v>5913.7386900000001</v>
      </c>
      <c r="M261" s="3">
        <f t="shared" si="19"/>
        <v>-6.6656485502293639E-2</v>
      </c>
    </row>
    <row r="262" spans="1:13" x14ac:dyDescent="0.2">
      <c r="A262" s="1" t="s">
        <v>21</v>
      </c>
      <c r="B262" s="1" t="s">
        <v>96</v>
      </c>
      <c r="C262" s="2">
        <v>0</v>
      </c>
      <c r="D262" s="2">
        <v>0</v>
      </c>
      <c r="E262" s="3" t="str">
        <f t="shared" si="16"/>
        <v/>
      </c>
      <c r="F262" s="2">
        <v>82.051419999999993</v>
      </c>
      <c r="G262" s="2">
        <v>428.40508</v>
      </c>
      <c r="H262" s="3">
        <f t="shared" si="17"/>
        <v>4.221178134394262</v>
      </c>
      <c r="I262" s="2">
        <v>216.01544999999999</v>
      </c>
      <c r="J262" s="3">
        <f t="shared" si="18"/>
        <v>0.98321499689026881</v>
      </c>
      <c r="K262" s="2">
        <v>722.34793999999999</v>
      </c>
      <c r="L262" s="2">
        <v>859.78556000000003</v>
      </c>
      <c r="M262" s="3">
        <f t="shared" si="19"/>
        <v>0.19026512348052105</v>
      </c>
    </row>
    <row r="263" spans="1:13" x14ac:dyDescent="0.2">
      <c r="A263" s="1" t="s">
        <v>20</v>
      </c>
      <c r="B263" s="1" t="s">
        <v>96</v>
      </c>
      <c r="C263" s="2">
        <v>0</v>
      </c>
      <c r="D263" s="2">
        <v>0</v>
      </c>
      <c r="E263" s="3" t="str">
        <f t="shared" si="16"/>
        <v/>
      </c>
      <c r="F263" s="2">
        <v>1786.63815</v>
      </c>
      <c r="G263" s="2">
        <v>2001.3510100000001</v>
      </c>
      <c r="H263" s="3">
        <f t="shared" si="17"/>
        <v>0.12017702633294824</v>
      </c>
      <c r="I263" s="2">
        <v>2134.45561</v>
      </c>
      <c r="J263" s="3">
        <f t="shared" si="18"/>
        <v>-6.2359975712964033E-2</v>
      </c>
      <c r="K263" s="2">
        <v>7345.0714900000003</v>
      </c>
      <c r="L263" s="2">
        <v>7761.0125600000001</v>
      </c>
      <c r="M263" s="3">
        <f t="shared" si="19"/>
        <v>5.6628593821896223E-2</v>
      </c>
    </row>
    <row r="264" spans="1:13" x14ac:dyDescent="0.2">
      <c r="A264" s="1" t="s">
        <v>19</v>
      </c>
      <c r="B264" s="1" t="s">
        <v>96</v>
      </c>
      <c r="C264" s="2">
        <v>0</v>
      </c>
      <c r="D264" s="2">
        <v>0</v>
      </c>
      <c r="E264" s="3" t="str">
        <f t="shared" si="16"/>
        <v/>
      </c>
      <c r="F264" s="2">
        <v>156.04695000000001</v>
      </c>
      <c r="G264" s="2">
        <v>435.79039</v>
      </c>
      <c r="H264" s="3">
        <f t="shared" si="17"/>
        <v>1.7926876494542188</v>
      </c>
      <c r="I264" s="2">
        <v>252.54629</v>
      </c>
      <c r="J264" s="3">
        <f t="shared" si="18"/>
        <v>0.72558618857556767</v>
      </c>
      <c r="K264" s="2">
        <v>536.35666000000003</v>
      </c>
      <c r="L264" s="2">
        <v>1290.3475699999999</v>
      </c>
      <c r="M264" s="3">
        <f t="shared" si="19"/>
        <v>1.4057640488700183</v>
      </c>
    </row>
    <row r="265" spans="1:13" x14ac:dyDescent="0.2">
      <c r="A265" s="1" t="s">
        <v>18</v>
      </c>
      <c r="B265" s="1" t="s">
        <v>96</v>
      </c>
      <c r="C265" s="2">
        <v>0</v>
      </c>
      <c r="D265" s="2">
        <v>0</v>
      </c>
      <c r="E265" s="3" t="str">
        <f t="shared" si="16"/>
        <v/>
      </c>
      <c r="F265" s="2">
        <v>0</v>
      </c>
      <c r="G265" s="2">
        <v>0</v>
      </c>
      <c r="H265" s="3" t="str">
        <f t="shared" si="17"/>
        <v/>
      </c>
      <c r="I265" s="2">
        <v>0</v>
      </c>
      <c r="J265" s="3" t="str">
        <f t="shared" si="18"/>
        <v/>
      </c>
      <c r="K265" s="2">
        <v>0</v>
      </c>
      <c r="L265" s="2">
        <v>0.16885</v>
      </c>
      <c r="M265" s="3" t="str">
        <f t="shared" si="19"/>
        <v/>
      </c>
    </row>
    <row r="266" spans="1:13" x14ac:dyDescent="0.2">
      <c r="A266" s="1" t="s">
        <v>17</v>
      </c>
      <c r="B266" s="1" t="s">
        <v>96</v>
      </c>
      <c r="C266" s="2">
        <v>0</v>
      </c>
      <c r="D266" s="2">
        <v>0</v>
      </c>
      <c r="E266" s="3" t="str">
        <f t="shared" si="16"/>
        <v/>
      </c>
      <c r="F266" s="2">
        <v>10528.38184</v>
      </c>
      <c r="G266" s="2">
        <v>9790.2641399999993</v>
      </c>
      <c r="H266" s="3">
        <f t="shared" si="17"/>
        <v>-7.0107421179929408E-2</v>
      </c>
      <c r="I266" s="2">
        <v>4429.2486699999999</v>
      </c>
      <c r="J266" s="3">
        <f t="shared" si="18"/>
        <v>1.2103667843964154</v>
      </c>
      <c r="K266" s="2">
        <v>52150.231809999997</v>
      </c>
      <c r="L266" s="2">
        <v>19774.022669999998</v>
      </c>
      <c r="M266" s="3">
        <f t="shared" si="19"/>
        <v>-0.6208257953283296</v>
      </c>
    </row>
    <row r="267" spans="1:13" x14ac:dyDescent="0.2">
      <c r="A267" s="1" t="s">
        <v>16</v>
      </c>
      <c r="B267" s="1" t="s">
        <v>96</v>
      </c>
      <c r="C267" s="2">
        <v>0</v>
      </c>
      <c r="D267" s="2">
        <v>0</v>
      </c>
      <c r="E267" s="3" t="str">
        <f t="shared" si="16"/>
        <v/>
      </c>
      <c r="F267" s="2">
        <v>0</v>
      </c>
      <c r="G267" s="2">
        <v>2.5104600000000001</v>
      </c>
      <c r="H267" s="3" t="str">
        <f t="shared" si="17"/>
        <v/>
      </c>
      <c r="I267" s="2">
        <v>0</v>
      </c>
      <c r="J267" s="3" t="str">
        <f t="shared" si="18"/>
        <v/>
      </c>
      <c r="K267" s="2">
        <v>0.30548999999999998</v>
      </c>
      <c r="L267" s="2">
        <v>2.5104600000000001</v>
      </c>
      <c r="M267" s="3">
        <f t="shared" si="19"/>
        <v>7.2178140037317107</v>
      </c>
    </row>
    <row r="268" spans="1:13" x14ac:dyDescent="0.2">
      <c r="A268" s="1" t="s">
        <v>15</v>
      </c>
      <c r="B268" s="1" t="s">
        <v>96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</v>
      </c>
      <c r="J268" s="3" t="str">
        <f t="shared" si="18"/>
        <v/>
      </c>
      <c r="K268" s="2">
        <v>159.08879999999999</v>
      </c>
      <c r="L268" s="2">
        <v>0</v>
      </c>
      <c r="M268" s="3">
        <f t="shared" si="19"/>
        <v>-1</v>
      </c>
    </row>
    <row r="269" spans="1:13" x14ac:dyDescent="0.2">
      <c r="A269" s="1" t="s">
        <v>14</v>
      </c>
      <c r="B269" s="1" t="s">
        <v>96</v>
      </c>
      <c r="C269" s="2">
        <v>0</v>
      </c>
      <c r="D269" s="2">
        <v>0</v>
      </c>
      <c r="E269" s="3" t="str">
        <f t="shared" si="16"/>
        <v/>
      </c>
      <c r="F269" s="2">
        <v>9.5553299999999997</v>
      </c>
      <c r="G269" s="2">
        <v>2.92747</v>
      </c>
      <c r="H269" s="3">
        <f t="shared" si="17"/>
        <v>-0.69362962869937506</v>
      </c>
      <c r="I269" s="2">
        <v>2.0089399999999999</v>
      </c>
      <c r="J269" s="3">
        <f t="shared" si="18"/>
        <v>0.45722122114149766</v>
      </c>
      <c r="K269" s="2">
        <v>12.081469999999999</v>
      </c>
      <c r="L269" s="2">
        <v>9.7144300000000001</v>
      </c>
      <c r="M269" s="3">
        <f t="shared" si="19"/>
        <v>-0.19592317822251759</v>
      </c>
    </row>
    <row r="270" spans="1:13" x14ac:dyDescent="0.2">
      <c r="A270" s="1" t="s">
        <v>13</v>
      </c>
      <c r="B270" s="1" t="s">
        <v>96</v>
      </c>
      <c r="C270" s="2">
        <v>68.311689999999999</v>
      </c>
      <c r="D270" s="2">
        <v>0</v>
      </c>
      <c r="E270" s="3">
        <f t="shared" si="16"/>
        <v>-1</v>
      </c>
      <c r="F270" s="2">
        <v>3895.2169399999998</v>
      </c>
      <c r="G270" s="2">
        <v>3782.71261</v>
      </c>
      <c r="H270" s="3">
        <f t="shared" si="17"/>
        <v>-2.8882686569955185E-2</v>
      </c>
      <c r="I270" s="2">
        <v>4521.3746499999997</v>
      </c>
      <c r="J270" s="3">
        <f t="shared" si="18"/>
        <v>-0.16337111988717845</v>
      </c>
      <c r="K270" s="2">
        <v>17126.52306</v>
      </c>
      <c r="L270" s="2">
        <v>15800.98588</v>
      </c>
      <c r="M270" s="3">
        <f t="shared" si="19"/>
        <v>-7.739674745166869E-2</v>
      </c>
    </row>
    <row r="271" spans="1:13" x14ac:dyDescent="0.2">
      <c r="A271" s="1" t="s">
        <v>12</v>
      </c>
      <c r="B271" s="1" t="s">
        <v>96</v>
      </c>
      <c r="C271" s="2">
        <v>0</v>
      </c>
      <c r="D271" s="2">
        <v>0</v>
      </c>
      <c r="E271" s="3" t="str">
        <f t="shared" si="16"/>
        <v/>
      </c>
      <c r="F271" s="2">
        <v>774.98933</v>
      </c>
      <c r="G271" s="2">
        <v>753.12657999999999</v>
      </c>
      <c r="H271" s="3">
        <f t="shared" si="17"/>
        <v>-2.821038839334733E-2</v>
      </c>
      <c r="I271" s="2">
        <v>741.83618000000001</v>
      </c>
      <c r="J271" s="3">
        <f t="shared" si="18"/>
        <v>1.5219532700602389E-2</v>
      </c>
      <c r="K271" s="2">
        <v>2755.89608</v>
      </c>
      <c r="L271" s="2">
        <v>2538.68921</v>
      </c>
      <c r="M271" s="3">
        <f t="shared" si="19"/>
        <v>-7.8815333994741943E-2</v>
      </c>
    </row>
    <row r="272" spans="1:13" x14ac:dyDescent="0.2">
      <c r="A272" s="1" t="s">
        <v>11</v>
      </c>
      <c r="B272" s="1" t="s">
        <v>96</v>
      </c>
      <c r="C272" s="2">
        <v>0</v>
      </c>
      <c r="D272" s="2">
        <v>0</v>
      </c>
      <c r="E272" s="3" t="str">
        <f t="shared" si="16"/>
        <v/>
      </c>
      <c r="F272" s="2">
        <v>79.375829999999993</v>
      </c>
      <c r="G272" s="2">
        <v>155.70277999999999</v>
      </c>
      <c r="H272" s="3">
        <f t="shared" si="17"/>
        <v>0.96158931503456402</v>
      </c>
      <c r="I272" s="2">
        <v>105.00991</v>
      </c>
      <c r="J272" s="3">
        <f t="shared" si="18"/>
        <v>0.48274367628731407</v>
      </c>
      <c r="K272" s="2">
        <v>501.84764999999999</v>
      </c>
      <c r="L272" s="2">
        <v>467.39911999999998</v>
      </c>
      <c r="M272" s="3">
        <f t="shared" si="19"/>
        <v>-6.8643402036454693E-2</v>
      </c>
    </row>
    <row r="273" spans="1:13" x14ac:dyDescent="0.2">
      <c r="A273" s="1" t="s">
        <v>10</v>
      </c>
      <c r="B273" s="1" t="s">
        <v>96</v>
      </c>
      <c r="C273" s="2">
        <v>96.05</v>
      </c>
      <c r="D273" s="2">
        <v>0</v>
      </c>
      <c r="E273" s="3">
        <f t="shared" si="16"/>
        <v>-1</v>
      </c>
      <c r="F273" s="2">
        <v>1118.38006</v>
      </c>
      <c r="G273" s="2">
        <v>1279.6501699999999</v>
      </c>
      <c r="H273" s="3">
        <f t="shared" si="17"/>
        <v>0.14419973653679041</v>
      </c>
      <c r="I273" s="2">
        <v>1242.50551</v>
      </c>
      <c r="J273" s="3">
        <f t="shared" si="18"/>
        <v>2.9894966019104352E-2</v>
      </c>
      <c r="K273" s="2">
        <v>4380.3143399999999</v>
      </c>
      <c r="L273" s="2">
        <v>4694.1866499999996</v>
      </c>
      <c r="M273" s="3">
        <f t="shared" si="19"/>
        <v>7.165520226112343E-2</v>
      </c>
    </row>
    <row r="274" spans="1:13" x14ac:dyDescent="0.2">
      <c r="A274" s="1" t="s">
        <v>27</v>
      </c>
      <c r="B274" s="1" t="s">
        <v>96</v>
      </c>
      <c r="C274" s="2">
        <v>0</v>
      </c>
      <c r="D274" s="2">
        <v>0</v>
      </c>
      <c r="E274" s="3" t="str">
        <f t="shared" si="16"/>
        <v/>
      </c>
      <c r="F274" s="2">
        <v>0.75065999999999999</v>
      </c>
      <c r="G274" s="2">
        <v>0</v>
      </c>
      <c r="H274" s="3">
        <f t="shared" si="17"/>
        <v>-1</v>
      </c>
      <c r="I274" s="2">
        <v>3.3787600000000002</v>
      </c>
      <c r="J274" s="3">
        <f t="shared" si="18"/>
        <v>-1</v>
      </c>
      <c r="K274" s="2">
        <v>15.3879</v>
      </c>
      <c r="L274" s="2">
        <v>4.8427600000000002</v>
      </c>
      <c r="M274" s="3">
        <f t="shared" si="19"/>
        <v>-0.68528779105660942</v>
      </c>
    </row>
    <row r="275" spans="1:13" x14ac:dyDescent="0.2">
      <c r="A275" s="1" t="s">
        <v>9</v>
      </c>
      <c r="B275" s="1" t="s">
        <v>96</v>
      </c>
      <c r="C275" s="2">
        <v>2.34</v>
      </c>
      <c r="D275" s="2">
        <v>0</v>
      </c>
      <c r="E275" s="3">
        <f t="shared" si="16"/>
        <v>-1</v>
      </c>
      <c r="F275" s="2">
        <v>2126.5525699999998</v>
      </c>
      <c r="G275" s="2">
        <v>2983.32413</v>
      </c>
      <c r="H275" s="3">
        <f t="shared" si="17"/>
        <v>0.40289225485735347</v>
      </c>
      <c r="I275" s="2">
        <v>1984.79303</v>
      </c>
      <c r="J275" s="3">
        <f t="shared" si="18"/>
        <v>0.50309079330049844</v>
      </c>
      <c r="K275" s="2">
        <v>8673.2075299999997</v>
      </c>
      <c r="L275" s="2">
        <v>9016.4294300000001</v>
      </c>
      <c r="M275" s="3">
        <f t="shared" si="19"/>
        <v>3.957266084234945E-2</v>
      </c>
    </row>
    <row r="276" spans="1:13" x14ac:dyDescent="0.2">
      <c r="A276" s="1" t="s">
        <v>8</v>
      </c>
      <c r="B276" s="1" t="s">
        <v>96</v>
      </c>
      <c r="C276" s="2">
        <v>0</v>
      </c>
      <c r="D276" s="2">
        <v>0</v>
      </c>
      <c r="E276" s="3" t="str">
        <f t="shared" si="16"/>
        <v/>
      </c>
      <c r="F276" s="2">
        <v>3270.81621</v>
      </c>
      <c r="G276" s="2">
        <v>2995.8496</v>
      </c>
      <c r="H276" s="3">
        <f t="shared" si="17"/>
        <v>-8.4066664815752534E-2</v>
      </c>
      <c r="I276" s="2">
        <v>3111.0855200000001</v>
      </c>
      <c r="J276" s="3">
        <f t="shared" si="18"/>
        <v>-3.7040421826784131E-2</v>
      </c>
      <c r="K276" s="2">
        <v>10631.30018</v>
      </c>
      <c r="L276" s="2">
        <v>9388.3614600000001</v>
      </c>
      <c r="M276" s="3">
        <f t="shared" si="19"/>
        <v>-0.1169131431674052</v>
      </c>
    </row>
    <row r="277" spans="1:13" x14ac:dyDescent="0.2">
      <c r="A277" s="1" t="s">
        <v>7</v>
      </c>
      <c r="B277" s="1" t="s">
        <v>96</v>
      </c>
      <c r="C277" s="2">
        <v>0</v>
      </c>
      <c r="D277" s="2">
        <v>0</v>
      </c>
      <c r="E277" s="3" t="str">
        <f t="shared" si="16"/>
        <v/>
      </c>
      <c r="F277" s="2">
        <v>1257.3475000000001</v>
      </c>
      <c r="G277" s="2">
        <v>1191.2265199999999</v>
      </c>
      <c r="H277" s="3">
        <f t="shared" si="17"/>
        <v>-5.2587673654260425E-2</v>
      </c>
      <c r="I277" s="2">
        <v>1752.80882</v>
      </c>
      <c r="J277" s="3">
        <f t="shared" si="18"/>
        <v>-0.32038993277087691</v>
      </c>
      <c r="K277" s="2">
        <v>4192.6088200000004</v>
      </c>
      <c r="L277" s="2">
        <v>5842.7785599999997</v>
      </c>
      <c r="M277" s="3">
        <f t="shared" si="19"/>
        <v>0.39359019904938308</v>
      </c>
    </row>
    <row r="278" spans="1:13" x14ac:dyDescent="0.2">
      <c r="A278" s="1" t="s">
        <v>6</v>
      </c>
      <c r="B278" s="1" t="s">
        <v>96</v>
      </c>
      <c r="C278" s="2">
        <v>51.088659999999997</v>
      </c>
      <c r="D278" s="2">
        <v>0</v>
      </c>
      <c r="E278" s="3">
        <f t="shared" si="16"/>
        <v>-1</v>
      </c>
      <c r="F278" s="2">
        <v>1685.4783600000001</v>
      </c>
      <c r="G278" s="2">
        <v>1594.2135499999999</v>
      </c>
      <c r="H278" s="3">
        <f t="shared" si="17"/>
        <v>-5.4147719820027862E-2</v>
      </c>
      <c r="I278" s="2">
        <v>758.06379000000004</v>
      </c>
      <c r="J278" s="3">
        <f t="shared" si="18"/>
        <v>1.103007122922993</v>
      </c>
      <c r="K278" s="2">
        <v>6027.5018499999996</v>
      </c>
      <c r="L278" s="2">
        <v>4881.8781600000002</v>
      </c>
      <c r="M278" s="3">
        <f t="shared" si="19"/>
        <v>-0.19006608683164472</v>
      </c>
    </row>
    <row r="279" spans="1:13" x14ac:dyDescent="0.2">
      <c r="A279" s="1" t="s">
        <v>5</v>
      </c>
      <c r="B279" s="1" t="s">
        <v>96</v>
      </c>
      <c r="C279" s="2">
        <v>0</v>
      </c>
      <c r="D279" s="2">
        <v>0</v>
      </c>
      <c r="E279" s="3" t="str">
        <f t="shared" si="16"/>
        <v/>
      </c>
      <c r="F279" s="2">
        <v>0</v>
      </c>
      <c r="G279" s="2">
        <v>0.05</v>
      </c>
      <c r="H279" s="3" t="str">
        <f t="shared" si="17"/>
        <v/>
      </c>
      <c r="I279" s="2">
        <v>0</v>
      </c>
      <c r="J279" s="3" t="str">
        <f t="shared" si="18"/>
        <v/>
      </c>
      <c r="K279" s="2">
        <v>0</v>
      </c>
      <c r="L279" s="2">
        <v>0.33764</v>
      </c>
      <c r="M279" s="3" t="str">
        <f t="shared" si="19"/>
        <v/>
      </c>
    </row>
    <row r="280" spans="1:13" x14ac:dyDescent="0.2">
      <c r="A280" s="1" t="s">
        <v>4</v>
      </c>
      <c r="B280" s="1" t="s">
        <v>96</v>
      </c>
      <c r="C280" s="2">
        <v>0</v>
      </c>
      <c r="D280" s="2">
        <v>0</v>
      </c>
      <c r="E280" s="3" t="str">
        <f t="shared" si="16"/>
        <v/>
      </c>
      <c r="F280" s="2">
        <v>3367.0071200000002</v>
      </c>
      <c r="G280" s="2">
        <v>4153.51332</v>
      </c>
      <c r="H280" s="3">
        <f t="shared" si="17"/>
        <v>0.2335920810289227</v>
      </c>
      <c r="I280" s="2">
        <v>5545.2197100000003</v>
      </c>
      <c r="J280" s="3">
        <f t="shared" si="18"/>
        <v>-0.25097407547085271</v>
      </c>
      <c r="K280" s="2">
        <v>10925.54493</v>
      </c>
      <c r="L280" s="2">
        <v>16216.314060000001</v>
      </c>
      <c r="M280" s="3">
        <f t="shared" si="19"/>
        <v>0.48425677290221913</v>
      </c>
    </row>
    <row r="281" spans="1:13" x14ac:dyDescent="0.2">
      <c r="A281" s="1" t="s">
        <v>3</v>
      </c>
      <c r="B281" s="1" t="s">
        <v>96</v>
      </c>
      <c r="C281" s="2">
        <v>0</v>
      </c>
      <c r="D281" s="2">
        <v>97.572720000000004</v>
      </c>
      <c r="E281" s="3" t="str">
        <f t="shared" si="16"/>
        <v/>
      </c>
      <c r="F281" s="2">
        <v>7849.9404199999999</v>
      </c>
      <c r="G281" s="2">
        <v>13045.34635</v>
      </c>
      <c r="H281" s="3">
        <f t="shared" si="17"/>
        <v>0.66184017355892233</v>
      </c>
      <c r="I281" s="2">
        <v>12031.64086</v>
      </c>
      <c r="J281" s="3">
        <f t="shared" si="18"/>
        <v>8.4253303584728156E-2</v>
      </c>
      <c r="K281" s="2">
        <v>38878.717479999999</v>
      </c>
      <c r="L281" s="2">
        <v>49039.148300000001</v>
      </c>
      <c r="M281" s="3">
        <f t="shared" si="19"/>
        <v>0.26133657380099362</v>
      </c>
    </row>
    <row r="282" spans="1:13" x14ac:dyDescent="0.2">
      <c r="A282" s="1" t="s">
        <v>26</v>
      </c>
      <c r="B282" s="1" t="s">
        <v>96</v>
      </c>
      <c r="C282" s="2">
        <v>0</v>
      </c>
      <c r="D282" s="2">
        <v>0</v>
      </c>
      <c r="E282" s="3" t="str">
        <f t="shared" si="16"/>
        <v/>
      </c>
      <c r="F282" s="2">
        <v>63.461570000000002</v>
      </c>
      <c r="G282" s="2">
        <v>116.00339</v>
      </c>
      <c r="H282" s="3">
        <f t="shared" si="17"/>
        <v>0.82793129763414286</v>
      </c>
      <c r="I282" s="2">
        <v>770.51859000000002</v>
      </c>
      <c r="J282" s="3">
        <f t="shared" si="18"/>
        <v>-0.84944764278821616</v>
      </c>
      <c r="K282" s="2">
        <v>718.08090000000004</v>
      </c>
      <c r="L282" s="2">
        <v>1523.6523099999999</v>
      </c>
      <c r="M282" s="3">
        <f t="shared" si="19"/>
        <v>1.1218393498559838</v>
      </c>
    </row>
    <row r="283" spans="1:13" x14ac:dyDescent="0.2">
      <c r="A283" s="1" t="s">
        <v>2</v>
      </c>
      <c r="B283" s="1" t="s">
        <v>96</v>
      </c>
      <c r="C283" s="2">
        <v>49.009990000000002</v>
      </c>
      <c r="D283" s="2">
        <v>0</v>
      </c>
      <c r="E283" s="3">
        <f t="shared" si="16"/>
        <v>-1</v>
      </c>
      <c r="F283" s="2">
        <v>225.81316000000001</v>
      </c>
      <c r="G283" s="2">
        <v>308.41305999999997</v>
      </c>
      <c r="H283" s="3">
        <f t="shared" si="17"/>
        <v>0.36578869008342996</v>
      </c>
      <c r="I283" s="2">
        <v>77.283280000000005</v>
      </c>
      <c r="J283" s="3">
        <f t="shared" si="18"/>
        <v>2.990682848864592</v>
      </c>
      <c r="K283" s="2">
        <v>827.61258999999995</v>
      </c>
      <c r="L283" s="2">
        <v>753.61694</v>
      </c>
      <c r="M283" s="3">
        <f t="shared" si="19"/>
        <v>-8.9408560109023871E-2</v>
      </c>
    </row>
    <row r="284" spans="1:13" x14ac:dyDescent="0.2">
      <c r="A284" s="1" t="s">
        <v>25</v>
      </c>
      <c r="B284" s="1" t="s">
        <v>96</v>
      </c>
      <c r="C284" s="2">
        <v>0</v>
      </c>
      <c r="D284" s="2">
        <v>0</v>
      </c>
      <c r="E284" s="3" t="str">
        <f t="shared" si="16"/>
        <v/>
      </c>
      <c r="F284" s="2">
        <v>0.12288</v>
      </c>
      <c r="G284" s="2">
        <v>0</v>
      </c>
      <c r="H284" s="3">
        <f t="shared" si="17"/>
        <v>-1</v>
      </c>
      <c r="I284" s="2">
        <v>72.727320000000006</v>
      </c>
      <c r="J284" s="3">
        <f t="shared" si="18"/>
        <v>-1</v>
      </c>
      <c r="K284" s="2">
        <v>0.46034000000000003</v>
      </c>
      <c r="L284" s="2">
        <v>72.727320000000006</v>
      </c>
      <c r="M284" s="3">
        <f t="shared" si="19"/>
        <v>156.98609723248035</v>
      </c>
    </row>
    <row r="285" spans="1:13" x14ac:dyDescent="0.2">
      <c r="A285" s="1" t="s">
        <v>29</v>
      </c>
      <c r="B285" s="1" t="s">
        <v>96</v>
      </c>
      <c r="C285" s="2">
        <v>0</v>
      </c>
      <c r="D285" s="2">
        <v>0</v>
      </c>
      <c r="E285" s="3" t="str">
        <f t="shared" si="16"/>
        <v/>
      </c>
      <c r="F285" s="2">
        <v>80.969080000000005</v>
      </c>
      <c r="G285" s="2">
        <v>13.3093</v>
      </c>
      <c r="H285" s="3">
        <f t="shared" si="17"/>
        <v>-0.83562490768080855</v>
      </c>
      <c r="I285" s="2">
        <v>57.433929999999997</v>
      </c>
      <c r="J285" s="3">
        <f t="shared" si="18"/>
        <v>-0.76826764248937862</v>
      </c>
      <c r="K285" s="2">
        <v>365.03645999999998</v>
      </c>
      <c r="L285" s="2">
        <v>212.20590999999999</v>
      </c>
      <c r="M285" s="3">
        <f t="shared" si="19"/>
        <v>-0.41867201429687328</v>
      </c>
    </row>
    <row r="286" spans="1:13" x14ac:dyDescent="0.2">
      <c r="A286" s="6" t="s">
        <v>0</v>
      </c>
      <c r="B286" s="6" t="s">
        <v>96</v>
      </c>
      <c r="C286" s="5">
        <v>266.80034000000001</v>
      </c>
      <c r="D286" s="5">
        <v>97.572720000000004</v>
      </c>
      <c r="E286" s="4">
        <f t="shared" si="16"/>
        <v>-0.63428562347409301</v>
      </c>
      <c r="F286" s="5">
        <v>40770.889190000002</v>
      </c>
      <c r="G286" s="5">
        <v>46805.592559999997</v>
      </c>
      <c r="H286" s="4">
        <f t="shared" si="17"/>
        <v>0.14801500506592191</v>
      </c>
      <c r="I286" s="5">
        <v>42884.796889999998</v>
      </c>
      <c r="J286" s="4">
        <f t="shared" si="18"/>
        <v>9.1426238535229354E-2</v>
      </c>
      <c r="K286" s="5">
        <v>175775.81555</v>
      </c>
      <c r="L286" s="5">
        <v>158215.69873</v>
      </c>
      <c r="M286" s="4">
        <f t="shared" si="19"/>
        <v>-9.9900641991360617E-2</v>
      </c>
    </row>
    <row r="287" spans="1:13" x14ac:dyDescent="0.2">
      <c r="A287" s="1" t="s">
        <v>22</v>
      </c>
      <c r="B287" s="1" t="s">
        <v>95</v>
      </c>
      <c r="C287" s="2">
        <v>0</v>
      </c>
      <c r="D287" s="2">
        <v>0</v>
      </c>
      <c r="E287" s="3" t="str">
        <f t="shared" si="16"/>
        <v/>
      </c>
      <c r="F287" s="2">
        <v>0</v>
      </c>
      <c r="G287" s="2">
        <v>0</v>
      </c>
      <c r="H287" s="3" t="str">
        <f t="shared" si="17"/>
        <v/>
      </c>
      <c r="I287" s="2">
        <v>1.1979999999999999E-2</v>
      </c>
      <c r="J287" s="3">
        <f t="shared" si="18"/>
        <v>-1</v>
      </c>
      <c r="K287" s="2">
        <v>0</v>
      </c>
      <c r="L287" s="2">
        <v>1.1979999999999999E-2</v>
      </c>
      <c r="M287" s="3" t="str">
        <f t="shared" si="19"/>
        <v/>
      </c>
    </row>
    <row r="288" spans="1:13" x14ac:dyDescent="0.2">
      <c r="A288" s="1" t="s">
        <v>21</v>
      </c>
      <c r="B288" s="1" t="s">
        <v>95</v>
      </c>
      <c r="C288" s="2">
        <v>0</v>
      </c>
      <c r="D288" s="2">
        <v>0</v>
      </c>
      <c r="E288" s="3" t="str">
        <f t="shared" si="16"/>
        <v/>
      </c>
      <c r="F288" s="2">
        <v>112.01902</v>
      </c>
      <c r="G288" s="2">
        <v>82.771820000000005</v>
      </c>
      <c r="H288" s="3">
        <f t="shared" si="17"/>
        <v>-0.26109137537536031</v>
      </c>
      <c r="I288" s="2">
        <v>30.056149999999999</v>
      </c>
      <c r="J288" s="3">
        <f t="shared" si="18"/>
        <v>1.7539062720940644</v>
      </c>
      <c r="K288" s="2">
        <v>275.33989000000003</v>
      </c>
      <c r="L288" s="2">
        <v>201.63816</v>
      </c>
      <c r="M288" s="3">
        <f t="shared" si="19"/>
        <v>-0.26767545378186941</v>
      </c>
    </row>
    <row r="289" spans="1:13" x14ac:dyDescent="0.2">
      <c r="A289" s="1" t="s">
        <v>20</v>
      </c>
      <c r="B289" s="1" t="s">
        <v>95</v>
      </c>
      <c r="C289" s="2">
        <v>0</v>
      </c>
      <c r="D289" s="2">
        <v>0</v>
      </c>
      <c r="E289" s="3" t="str">
        <f t="shared" si="16"/>
        <v/>
      </c>
      <c r="F289" s="2">
        <v>399.33778000000001</v>
      </c>
      <c r="G289" s="2">
        <v>360.64550000000003</v>
      </c>
      <c r="H289" s="3">
        <f t="shared" si="17"/>
        <v>-9.6891108073971832E-2</v>
      </c>
      <c r="I289" s="2">
        <v>392.15329000000003</v>
      </c>
      <c r="J289" s="3">
        <f t="shared" si="18"/>
        <v>-8.034559648855677E-2</v>
      </c>
      <c r="K289" s="2">
        <v>1636.60105</v>
      </c>
      <c r="L289" s="2">
        <v>1497.6479300000001</v>
      </c>
      <c r="M289" s="3">
        <f t="shared" si="19"/>
        <v>-8.4903477240222847E-2</v>
      </c>
    </row>
    <row r="290" spans="1:13" x14ac:dyDescent="0.2">
      <c r="A290" s="1" t="s">
        <v>19</v>
      </c>
      <c r="B290" s="1" t="s">
        <v>95</v>
      </c>
      <c r="C290" s="2">
        <v>0</v>
      </c>
      <c r="D290" s="2">
        <v>0</v>
      </c>
      <c r="E290" s="3" t="str">
        <f t="shared" si="16"/>
        <v/>
      </c>
      <c r="F290" s="2">
        <v>89.090419999999995</v>
      </c>
      <c r="G290" s="2">
        <v>48.28978</v>
      </c>
      <c r="H290" s="3">
        <f t="shared" si="17"/>
        <v>-0.45796888150263515</v>
      </c>
      <c r="I290" s="2">
        <v>73.192750000000004</v>
      </c>
      <c r="J290" s="3">
        <f t="shared" si="18"/>
        <v>-0.34023820665298132</v>
      </c>
      <c r="K290" s="2">
        <v>248.27762000000001</v>
      </c>
      <c r="L290" s="2">
        <v>367.50608</v>
      </c>
      <c r="M290" s="3">
        <f t="shared" si="19"/>
        <v>0.4802223414256992</v>
      </c>
    </row>
    <row r="291" spans="1:13" x14ac:dyDescent="0.2">
      <c r="A291" s="1" t="s">
        <v>17</v>
      </c>
      <c r="B291" s="1" t="s">
        <v>95</v>
      </c>
      <c r="C291" s="2">
        <v>0</v>
      </c>
      <c r="D291" s="2">
        <v>0</v>
      </c>
      <c r="E291" s="3" t="str">
        <f t="shared" si="16"/>
        <v/>
      </c>
      <c r="F291" s="2">
        <v>2.6939099999999998</v>
      </c>
      <c r="G291" s="2">
        <v>0</v>
      </c>
      <c r="H291" s="3">
        <f t="shared" si="17"/>
        <v>-1</v>
      </c>
      <c r="I291" s="2">
        <v>0.75666999999999995</v>
      </c>
      <c r="J291" s="3">
        <f t="shared" si="18"/>
        <v>-1</v>
      </c>
      <c r="K291" s="2">
        <v>4.2304199999999996</v>
      </c>
      <c r="L291" s="2">
        <v>21.93085</v>
      </c>
      <c r="M291" s="3">
        <f t="shared" si="19"/>
        <v>4.1840833770642165</v>
      </c>
    </row>
    <row r="292" spans="1:13" x14ac:dyDescent="0.2">
      <c r="A292" s="1" t="s">
        <v>16</v>
      </c>
      <c r="B292" s="1" t="s">
        <v>95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0</v>
      </c>
      <c r="J292" s="3" t="str">
        <f t="shared" si="18"/>
        <v/>
      </c>
      <c r="K292" s="2">
        <v>0</v>
      </c>
      <c r="L292" s="2">
        <v>0</v>
      </c>
      <c r="M292" s="3" t="str">
        <f t="shared" si="19"/>
        <v/>
      </c>
    </row>
    <row r="293" spans="1:13" x14ac:dyDescent="0.2">
      <c r="A293" s="1" t="s">
        <v>15</v>
      </c>
      <c r="B293" s="1" t="s">
        <v>95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55</v>
      </c>
      <c r="J293" s="3">
        <f t="shared" si="18"/>
        <v>-1</v>
      </c>
      <c r="K293" s="2">
        <v>0</v>
      </c>
      <c r="L293" s="2">
        <v>55</v>
      </c>
      <c r="M293" s="3" t="str">
        <f t="shared" si="19"/>
        <v/>
      </c>
    </row>
    <row r="294" spans="1:13" x14ac:dyDescent="0.2">
      <c r="A294" s="1" t="s">
        <v>14</v>
      </c>
      <c r="B294" s="1" t="s">
        <v>95</v>
      </c>
      <c r="C294" s="2">
        <v>0</v>
      </c>
      <c r="D294" s="2">
        <v>0</v>
      </c>
      <c r="E294" s="3" t="str">
        <f t="shared" si="16"/>
        <v/>
      </c>
      <c r="F294" s="2">
        <v>4.9790000000000001E-2</v>
      </c>
      <c r="G294" s="2">
        <v>6.6489999999999994E-2</v>
      </c>
      <c r="H294" s="3">
        <f t="shared" si="17"/>
        <v>0.33540871660976079</v>
      </c>
      <c r="I294" s="2">
        <v>7.8657399999999997</v>
      </c>
      <c r="J294" s="3">
        <f t="shared" si="18"/>
        <v>-0.99154688560771143</v>
      </c>
      <c r="K294" s="2">
        <v>4.9790000000000001E-2</v>
      </c>
      <c r="L294" s="2">
        <v>10.136089999999999</v>
      </c>
      <c r="M294" s="3">
        <f t="shared" si="19"/>
        <v>202.57682265515163</v>
      </c>
    </row>
    <row r="295" spans="1:13" x14ac:dyDescent="0.2">
      <c r="A295" s="1" t="s">
        <v>13</v>
      </c>
      <c r="B295" s="1" t="s">
        <v>95</v>
      </c>
      <c r="C295" s="2">
        <v>0</v>
      </c>
      <c r="D295" s="2">
        <v>0</v>
      </c>
      <c r="E295" s="3" t="str">
        <f t="shared" si="16"/>
        <v/>
      </c>
      <c r="F295" s="2">
        <v>21.783899999999999</v>
      </c>
      <c r="G295" s="2">
        <v>10.790229999999999</v>
      </c>
      <c r="H295" s="3">
        <f t="shared" si="17"/>
        <v>-0.50466950362423624</v>
      </c>
      <c r="I295" s="2">
        <v>2.84491</v>
      </c>
      <c r="J295" s="3">
        <f t="shared" si="18"/>
        <v>2.7928194565030173</v>
      </c>
      <c r="K295" s="2">
        <v>21.783899999999999</v>
      </c>
      <c r="L295" s="2">
        <v>23.15401</v>
      </c>
      <c r="M295" s="3">
        <f t="shared" si="19"/>
        <v>6.2895532939464482E-2</v>
      </c>
    </row>
    <row r="296" spans="1:13" x14ac:dyDescent="0.2">
      <c r="A296" s="1" t="s">
        <v>12</v>
      </c>
      <c r="B296" s="1" t="s">
        <v>95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1.79701</v>
      </c>
      <c r="L296" s="2">
        <v>0</v>
      </c>
      <c r="M296" s="3">
        <f t="shared" si="19"/>
        <v>-1</v>
      </c>
    </row>
    <row r="297" spans="1:13" x14ac:dyDescent="0.2">
      <c r="A297" s="1" t="s">
        <v>11</v>
      </c>
      <c r="B297" s="1" t="s">
        <v>95</v>
      </c>
      <c r="C297" s="2">
        <v>0</v>
      </c>
      <c r="D297" s="2">
        <v>0</v>
      </c>
      <c r="E297" s="3" t="str">
        <f t="shared" si="16"/>
        <v/>
      </c>
      <c r="F297" s="2">
        <v>37.655079999999998</v>
      </c>
      <c r="G297" s="2">
        <v>17.942640000000001</v>
      </c>
      <c r="H297" s="3">
        <f t="shared" si="17"/>
        <v>-0.52350014924945043</v>
      </c>
      <c r="I297" s="2">
        <v>8.0933700000000002</v>
      </c>
      <c r="J297" s="3">
        <f t="shared" si="18"/>
        <v>1.216955359757431</v>
      </c>
      <c r="K297" s="2">
        <v>75.119619999999998</v>
      </c>
      <c r="L297" s="2">
        <v>51.831449999999997</v>
      </c>
      <c r="M297" s="3">
        <f t="shared" si="19"/>
        <v>-0.31001448090392369</v>
      </c>
    </row>
    <row r="298" spans="1:13" x14ac:dyDescent="0.2">
      <c r="A298" s="1" t="s">
        <v>10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46.825279999999999</v>
      </c>
      <c r="G298" s="2">
        <v>63.531399999999998</v>
      </c>
      <c r="H298" s="3">
        <f t="shared" si="17"/>
        <v>0.35677565622672192</v>
      </c>
      <c r="I298" s="2">
        <v>71.719239999999999</v>
      </c>
      <c r="J298" s="3">
        <f t="shared" si="18"/>
        <v>-0.11416518077994131</v>
      </c>
      <c r="K298" s="2">
        <v>110.80561</v>
      </c>
      <c r="L298" s="2">
        <v>232.10108</v>
      </c>
      <c r="M298" s="3">
        <f t="shared" si="19"/>
        <v>1.0946690334541724</v>
      </c>
    </row>
    <row r="299" spans="1:13" x14ac:dyDescent="0.2">
      <c r="A299" s="1" t="s">
        <v>27</v>
      </c>
      <c r="B299" s="1" t="s">
        <v>95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0.37598999999999999</v>
      </c>
      <c r="L299" s="2">
        <v>0</v>
      </c>
      <c r="M299" s="3">
        <f t="shared" si="19"/>
        <v>-1</v>
      </c>
    </row>
    <row r="300" spans="1:13" x14ac:dyDescent="0.2">
      <c r="A300" s="1" t="s">
        <v>9</v>
      </c>
      <c r="B300" s="1" t="s">
        <v>95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0</v>
      </c>
      <c r="H300" s="3" t="str">
        <f t="shared" si="17"/>
        <v/>
      </c>
      <c r="I300" s="2">
        <v>0</v>
      </c>
      <c r="J300" s="3" t="str">
        <f t="shared" si="18"/>
        <v/>
      </c>
      <c r="K300" s="2">
        <v>0</v>
      </c>
      <c r="L300" s="2">
        <v>0</v>
      </c>
      <c r="M300" s="3" t="str">
        <f t="shared" si="19"/>
        <v/>
      </c>
    </row>
    <row r="301" spans="1:13" x14ac:dyDescent="0.2">
      <c r="A301" s="1" t="s">
        <v>8</v>
      </c>
      <c r="B301" s="1" t="s">
        <v>95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22.998000000000001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1.0584800000000001</v>
      </c>
      <c r="L301" s="2">
        <v>22.998000000000001</v>
      </c>
      <c r="M301" s="3">
        <f t="shared" si="19"/>
        <v>20.727382661930314</v>
      </c>
    </row>
    <row r="302" spans="1:13" x14ac:dyDescent="0.2">
      <c r="A302" s="1" t="s">
        <v>7</v>
      </c>
      <c r="B302" s="1" t="s">
        <v>95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0</v>
      </c>
      <c r="H302" s="3" t="str">
        <f t="shared" si="17"/>
        <v/>
      </c>
      <c r="I302" s="2">
        <v>0</v>
      </c>
      <c r="J302" s="3" t="str">
        <f t="shared" si="18"/>
        <v/>
      </c>
      <c r="K302" s="2">
        <v>0</v>
      </c>
      <c r="L302" s="2">
        <v>0</v>
      </c>
      <c r="M302" s="3" t="str">
        <f t="shared" si="19"/>
        <v/>
      </c>
    </row>
    <row r="303" spans="1:13" x14ac:dyDescent="0.2">
      <c r="A303" s="1" t="s">
        <v>6</v>
      </c>
      <c r="B303" s="1" t="s">
        <v>95</v>
      </c>
      <c r="C303" s="2">
        <v>0</v>
      </c>
      <c r="D303" s="2">
        <v>0</v>
      </c>
      <c r="E303" s="3" t="str">
        <f t="shared" si="16"/>
        <v/>
      </c>
      <c r="F303" s="2">
        <v>130.32216</v>
      </c>
      <c r="G303" s="2">
        <v>224.3604</v>
      </c>
      <c r="H303" s="3">
        <f t="shared" si="17"/>
        <v>0.72158288352495092</v>
      </c>
      <c r="I303" s="2">
        <v>264.40980000000002</v>
      </c>
      <c r="J303" s="3">
        <f t="shared" si="18"/>
        <v>-0.1514671543944287</v>
      </c>
      <c r="K303" s="2">
        <v>554.52678000000003</v>
      </c>
      <c r="L303" s="2">
        <v>865.13939000000005</v>
      </c>
      <c r="M303" s="3">
        <f t="shared" si="19"/>
        <v>0.56013996294281765</v>
      </c>
    </row>
    <row r="304" spans="1:13" x14ac:dyDescent="0.2">
      <c r="A304" s="1" t="s">
        <v>4</v>
      </c>
      <c r="B304" s="1" t="s">
        <v>95</v>
      </c>
      <c r="C304" s="2">
        <v>0</v>
      </c>
      <c r="D304" s="2">
        <v>0</v>
      </c>
      <c r="E304" s="3" t="str">
        <f t="shared" si="16"/>
        <v/>
      </c>
      <c r="F304" s="2">
        <v>28.302299999999999</v>
      </c>
      <c r="G304" s="2">
        <v>11.09484</v>
      </c>
      <c r="H304" s="3">
        <f t="shared" si="17"/>
        <v>-0.6079880433745668</v>
      </c>
      <c r="I304" s="2">
        <v>35.312350000000002</v>
      </c>
      <c r="J304" s="3">
        <f t="shared" si="18"/>
        <v>-0.68580850608922939</v>
      </c>
      <c r="K304" s="2">
        <v>88.425719999999998</v>
      </c>
      <c r="L304" s="2">
        <v>91.366029999999995</v>
      </c>
      <c r="M304" s="3">
        <f t="shared" si="19"/>
        <v>3.3251750734967223E-2</v>
      </c>
    </row>
    <row r="305" spans="1:13" x14ac:dyDescent="0.2">
      <c r="A305" s="1" t="s">
        <v>3</v>
      </c>
      <c r="B305" s="1" t="s">
        <v>95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0</v>
      </c>
      <c r="L305" s="2">
        <v>0</v>
      </c>
      <c r="M305" s="3" t="str">
        <f t="shared" si="19"/>
        <v/>
      </c>
    </row>
    <row r="306" spans="1:13" x14ac:dyDescent="0.2">
      <c r="A306" s="1" t="s">
        <v>2</v>
      </c>
      <c r="B306" s="1" t="s">
        <v>95</v>
      </c>
      <c r="C306" s="2">
        <v>0</v>
      </c>
      <c r="D306" s="2">
        <v>0</v>
      </c>
      <c r="E306" s="3" t="str">
        <f t="shared" si="16"/>
        <v/>
      </c>
      <c r="F306" s="2">
        <v>0.38129000000000002</v>
      </c>
      <c r="G306" s="2">
        <v>2.2301000000000002</v>
      </c>
      <c r="H306" s="3">
        <f t="shared" si="17"/>
        <v>4.8488289753206226</v>
      </c>
      <c r="I306" s="2">
        <v>1.96875</v>
      </c>
      <c r="J306" s="3">
        <f t="shared" si="18"/>
        <v>0.13274920634920639</v>
      </c>
      <c r="K306" s="2">
        <v>0.38129000000000002</v>
      </c>
      <c r="L306" s="2">
        <v>9.8281899999999993</v>
      </c>
      <c r="M306" s="3">
        <f t="shared" si="19"/>
        <v>24.776154632956541</v>
      </c>
    </row>
    <row r="307" spans="1:13" x14ac:dyDescent="0.2">
      <c r="A307" s="1" t="s">
        <v>29</v>
      </c>
      <c r="B307" s="1" t="s">
        <v>95</v>
      </c>
      <c r="C307" s="2">
        <v>0</v>
      </c>
      <c r="D307" s="2">
        <v>0</v>
      </c>
      <c r="E307" s="3" t="str">
        <f t="shared" si="16"/>
        <v/>
      </c>
      <c r="F307" s="2">
        <v>0</v>
      </c>
      <c r="G307" s="2">
        <v>0</v>
      </c>
      <c r="H307" s="3" t="str">
        <f t="shared" si="17"/>
        <v/>
      </c>
      <c r="I307" s="2">
        <v>0</v>
      </c>
      <c r="J307" s="3" t="str">
        <f t="shared" si="18"/>
        <v/>
      </c>
      <c r="K307" s="2">
        <v>0</v>
      </c>
      <c r="L307" s="2">
        <v>0</v>
      </c>
      <c r="M307" s="3" t="str">
        <f t="shared" si="19"/>
        <v/>
      </c>
    </row>
    <row r="308" spans="1:13" x14ac:dyDescent="0.2">
      <c r="A308" s="6" t="s">
        <v>0</v>
      </c>
      <c r="B308" s="6" t="s">
        <v>95</v>
      </c>
      <c r="C308" s="5">
        <v>0</v>
      </c>
      <c r="D308" s="5">
        <v>0</v>
      </c>
      <c r="E308" s="4" t="str">
        <f t="shared" si="16"/>
        <v/>
      </c>
      <c r="F308" s="5">
        <v>868.46092999999996</v>
      </c>
      <c r="G308" s="5">
        <v>844.72119999999995</v>
      </c>
      <c r="H308" s="4">
        <f t="shared" si="17"/>
        <v>-2.7335403562714133E-2</v>
      </c>
      <c r="I308" s="5">
        <v>943.38499999999999</v>
      </c>
      <c r="J308" s="4">
        <f t="shared" si="18"/>
        <v>-0.1045848725599835</v>
      </c>
      <c r="K308" s="5">
        <v>3018.7731699999999</v>
      </c>
      <c r="L308" s="5">
        <v>3450.2892400000001</v>
      </c>
      <c r="M308" s="4">
        <f t="shared" si="19"/>
        <v>0.14294418483916771</v>
      </c>
    </row>
    <row r="309" spans="1:13" x14ac:dyDescent="0.2">
      <c r="A309" s="1" t="s">
        <v>22</v>
      </c>
      <c r="B309" s="1" t="s">
        <v>94</v>
      </c>
      <c r="C309" s="2">
        <v>0</v>
      </c>
      <c r="D309" s="2">
        <v>0</v>
      </c>
      <c r="E309" s="3" t="str">
        <f t="shared" si="16"/>
        <v/>
      </c>
      <c r="F309" s="2">
        <v>129.97865999999999</v>
      </c>
      <c r="G309" s="2">
        <v>127.25633999999999</v>
      </c>
      <c r="H309" s="3">
        <f t="shared" si="17"/>
        <v>-2.0944361174365045E-2</v>
      </c>
      <c r="I309" s="2">
        <v>81.943020000000004</v>
      </c>
      <c r="J309" s="3">
        <f t="shared" si="18"/>
        <v>0.5529857210534832</v>
      </c>
      <c r="K309" s="2">
        <v>786.10810000000004</v>
      </c>
      <c r="L309" s="2">
        <v>309.54750000000001</v>
      </c>
      <c r="M309" s="3">
        <f t="shared" si="19"/>
        <v>-0.60622782032140365</v>
      </c>
    </row>
    <row r="310" spans="1:13" x14ac:dyDescent="0.2">
      <c r="A310" s="1" t="s">
        <v>21</v>
      </c>
      <c r="B310" s="1" t="s">
        <v>94</v>
      </c>
      <c r="C310" s="2">
        <v>0</v>
      </c>
      <c r="D310" s="2">
        <v>0</v>
      </c>
      <c r="E310" s="3" t="str">
        <f t="shared" si="16"/>
        <v/>
      </c>
      <c r="F310" s="2">
        <v>191.19514000000001</v>
      </c>
      <c r="G310" s="2">
        <v>142.59541999999999</v>
      </c>
      <c r="H310" s="3">
        <f t="shared" si="17"/>
        <v>-0.25418909706596104</v>
      </c>
      <c r="I310" s="2">
        <v>288.94533999999999</v>
      </c>
      <c r="J310" s="3">
        <f t="shared" si="18"/>
        <v>-0.50649690353199683</v>
      </c>
      <c r="K310" s="2">
        <v>379.76575000000003</v>
      </c>
      <c r="L310" s="2">
        <v>1220.7721300000001</v>
      </c>
      <c r="M310" s="3">
        <f t="shared" si="19"/>
        <v>2.2145398314618947</v>
      </c>
    </row>
    <row r="311" spans="1:13" x14ac:dyDescent="0.2">
      <c r="A311" s="1" t="s">
        <v>20</v>
      </c>
      <c r="B311" s="1" t="s">
        <v>94</v>
      </c>
      <c r="C311" s="2">
        <v>0</v>
      </c>
      <c r="D311" s="2">
        <v>0</v>
      </c>
      <c r="E311" s="3" t="str">
        <f t="shared" si="16"/>
        <v/>
      </c>
      <c r="F311" s="2">
        <v>1.96394</v>
      </c>
      <c r="G311" s="2">
        <v>24.150179999999999</v>
      </c>
      <c r="H311" s="3">
        <f t="shared" si="17"/>
        <v>11.296801327942807</v>
      </c>
      <c r="I311" s="2">
        <v>65.48142</v>
      </c>
      <c r="J311" s="3">
        <f t="shared" si="18"/>
        <v>-0.6311903437646893</v>
      </c>
      <c r="K311" s="2">
        <v>374.43164999999999</v>
      </c>
      <c r="L311" s="2">
        <v>163.53462999999999</v>
      </c>
      <c r="M311" s="3">
        <f t="shared" si="19"/>
        <v>-0.56324570852918021</v>
      </c>
    </row>
    <row r="312" spans="1:13" x14ac:dyDescent="0.2">
      <c r="A312" s="1" t="s">
        <v>19</v>
      </c>
      <c r="B312" s="1" t="s">
        <v>94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0</v>
      </c>
      <c r="H312" s="3" t="str">
        <f t="shared" si="17"/>
        <v/>
      </c>
      <c r="I312" s="2">
        <v>0</v>
      </c>
      <c r="J312" s="3" t="str">
        <f t="shared" si="18"/>
        <v/>
      </c>
      <c r="K312" s="2">
        <v>0</v>
      </c>
      <c r="L312" s="2">
        <v>6.6</v>
      </c>
      <c r="M312" s="3" t="str">
        <f t="shared" si="19"/>
        <v/>
      </c>
    </row>
    <row r="313" spans="1:13" x14ac:dyDescent="0.2">
      <c r="A313" s="1" t="s">
        <v>18</v>
      </c>
      <c r="B313" s="1" t="s">
        <v>94</v>
      </c>
      <c r="C313" s="2">
        <v>0</v>
      </c>
      <c r="D313" s="2">
        <v>0</v>
      </c>
      <c r="E313" s="3" t="str">
        <f t="shared" ref="E313:E375" si="20">IF(C313=0,"",(D313/C313-1))</f>
        <v/>
      </c>
      <c r="F313" s="2">
        <v>0</v>
      </c>
      <c r="G313" s="2">
        <v>0</v>
      </c>
      <c r="H313" s="3" t="str">
        <f t="shared" ref="H313:H375" si="21">IF(F313=0,"",(G313/F313-1))</f>
        <v/>
      </c>
      <c r="I313" s="2">
        <v>0</v>
      </c>
      <c r="J313" s="3" t="str">
        <f t="shared" ref="J313:J375" si="22">IF(I313=0,"",(G313/I313-1))</f>
        <v/>
      </c>
      <c r="K313" s="2">
        <v>0</v>
      </c>
      <c r="L313" s="2">
        <v>0</v>
      </c>
      <c r="M313" s="3" t="str">
        <f t="shared" ref="M313:M375" si="23">IF(K313=0,"",(L313/K313-1))</f>
        <v/>
      </c>
    </row>
    <row r="314" spans="1:13" x14ac:dyDescent="0.2">
      <c r="A314" s="1" t="s">
        <v>17</v>
      </c>
      <c r="B314" s="1" t="s">
        <v>94</v>
      </c>
      <c r="C314" s="2">
        <v>0</v>
      </c>
      <c r="D314" s="2">
        <v>0</v>
      </c>
      <c r="E314" s="3" t="str">
        <f t="shared" si="20"/>
        <v/>
      </c>
      <c r="F314" s="2">
        <v>33.825040000000001</v>
      </c>
      <c r="G314" s="2">
        <v>0</v>
      </c>
      <c r="H314" s="3">
        <f t="shared" si="21"/>
        <v>-1</v>
      </c>
      <c r="I314" s="2">
        <v>3.4489000000000001</v>
      </c>
      <c r="J314" s="3">
        <f t="shared" si="22"/>
        <v>-1</v>
      </c>
      <c r="K314" s="2">
        <v>33.825040000000001</v>
      </c>
      <c r="L314" s="2">
        <v>42.748899999999999</v>
      </c>
      <c r="M314" s="3">
        <f t="shared" si="23"/>
        <v>0.26382407825681797</v>
      </c>
    </row>
    <row r="315" spans="1:13" x14ac:dyDescent="0.2">
      <c r="A315" s="1" t="s">
        <v>16</v>
      </c>
      <c r="B315" s="1" t="s">
        <v>94</v>
      </c>
      <c r="C315" s="2">
        <v>0</v>
      </c>
      <c r="D315" s="2">
        <v>0</v>
      </c>
      <c r="E315" s="3" t="str">
        <f t="shared" si="20"/>
        <v/>
      </c>
      <c r="F315" s="2">
        <v>0</v>
      </c>
      <c r="G315" s="2">
        <v>0</v>
      </c>
      <c r="H315" s="3" t="str">
        <f t="shared" si="21"/>
        <v/>
      </c>
      <c r="I315" s="2">
        <v>0</v>
      </c>
      <c r="J315" s="3" t="str">
        <f t="shared" si="22"/>
        <v/>
      </c>
      <c r="K315" s="2">
        <v>0</v>
      </c>
      <c r="L315" s="2">
        <v>0</v>
      </c>
      <c r="M315" s="3" t="str">
        <f t="shared" si="23"/>
        <v/>
      </c>
    </row>
    <row r="316" spans="1:13" x14ac:dyDescent="0.2">
      <c r="A316" s="1" t="s">
        <v>14</v>
      </c>
      <c r="B316" s="1" t="s">
        <v>94</v>
      </c>
      <c r="C316" s="2">
        <v>0</v>
      </c>
      <c r="D316" s="2">
        <v>0</v>
      </c>
      <c r="E316" s="3" t="str">
        <f t="shared" si="20"/>
        <v/>
      </c>
      <c r="F316" s="2">
        <v>56.826509999999999</v>
      </c>
      <c r="G316" s="2">
        <v>0</v>
      </c>
      <c r="H316" s="3">
        <f t="shared" si="21"/>
        <v>-1</v>
      </c>
      <c r="I316" s="2">
        <v>9.44468</v>
      </c>
      <c r="J316" s="3">
        <f t="shared" si="22"/>
        <v>-1</v>
      </c>
      <c r="K316" s="2">
        <v>338.01882999999998</v>
      </c>
      <c r="L316" s="2">
        <v>52.939399999999999</v>
      </c>
      <c r="M316" s="3">
        <f t="shared" si="23"/>
        <v>-0.84338328133968155</v>
      </c>
    </row>
    <row r="317" spans="1:13" x14ac:dyDescent="0.2">
      <c r="A317" s="1" t="s">
        <v>13</v>
      </c>
      <c r="B317" s="1" t="s">
        <v>94</v>
      </c>
      <c r="C317" s="2">
        <v>0</v>
      </c>
      <c r="D317" s="2">
        <v>0</v>
      </c>
      <c r="E317" s="3" t="str">
        <f t="shared" si="20"/>
        <v/>
      </c>
      <c r="F317" s="2">
        <v>7.8079999999999997E-2</v>
      </c>
      <c r="G317" s="2">
        <v>16.22578</v>
      </c>
      <c r="H317" s="3">
        <f t="shared" si="21"/>
        <v>206.8096823770492</v>
      </c>
      <c r="I317" s="2">
        <v>0.36036000000000001</v>
      </c>
      <c r="J317" s="3">
        <f t="shared" si="22"/>
        <v>44.026584526584529</v>
      </c>
      <c r="K317" s="2">
        <v>126.9062</v>
      </c>
      <c r="L317" s="2">
        <v>45.698399999999999</v>
      </c>
      <c r="M317" s="3">
        <f t="shared" si="23"/>
        <v>-0.6399041181597116</v>
      </c>
    </row>
    <row r="318" spans="1:13" x14ac:dyDescent="0.2">
      <c r="A318" s="1" t="s">
        <v>12</v>
      </c>
      <c r="B318" s="1" t="s">
        <v>94</v>
      </c>
      <c r="C318" s="2">
        <v>0</v>
      </c>
      <c r="D318" s="2">
        <v>0</v>
      </c>
      <c r="E318" s="3" t="str">
        <f t="shared" si="20"/>
        <v/>
      </c>
      <c r="F318" s="2">
        <v>84.65</v>
      </c>
      <c r="G318" s="2">
        <v>173.39391000000001</v>
      </c>
      <c r="H318" s="3">
        <f t="shared" si="21"/>
        <v>1.0483627879503841</v>
      </c>
      <c r="I318" s="2">
        <v>369.78402</v>
      </c>
      <c r="J318" s="3">
        <f t="shared" si="22"/>
        <v>-0.5310940964944888</v>
      </c>
      <c r="K318" s="2">
        <v>1265.6325400000001</v>
      </c>
      <c r="L318" s="2">
        <v>998.88910999999996</v>
      </c>
      <c r="M318" s="3">
        <f t="shared" si="23"/>
        <v>-0.210758985384494</v>
      </c>
    </row>
    <row r="319" spans="1:13" x14ac:dyDescent="0.2">
      <c r="A319" s="1" t="s">
        <v>11</v>
      </c>
      <c r="B319" s="1" t="s">
        <v>94</v>
      </c>
      <c r="C319" s="2">
        <v>0</v>
      </c>
      <c r="D319" s="2">
        <v>0</v>
      </c>
      <c r="E319" s="3" t="str">
        <f t="shared" si="20"/>
        <v/>
      </c>
      <c r="F319" s="2">
        <v>84.368570000000005</v>
      </c>
      <c r="G319" s="2">
        <v>39.91816</v>
      </c>
      <c r="H319" s="3">
        <f t="shared" si="21"/>
        <v>-0.52685982469538128</v>
      </c>
      <c r="I319" s="2">
        <v>40.809600000000003</v>
      </c>
      <c r="J319" s="3">
        <f t="shared" si="22"/>
        <v>-2.1843879871402905E-2</v>
      </c>
      <c r="K319" s="2">
        <v>161.77403000000001</v>
      </c>
      <c r="L319" s="2">
        <v>104.27472</v>
      </c>
      <c r="M319" s="3">
        <f t="shared" si="23"/>
        <v>-0.35542979302672995</v>
      </c>
    </row>
    <row r="320" spans="1:13" x14ac:dyDescent="0.2">
      <c r="A320" s="1" t="s">
        <v>10</v>
      </c>
      <c r="B320" s="1" t="s">
        <v>94</v>
      </c>
      <c r="C320" s="2">
        <v>0</v>
      </c>
      <c r="D320" s="2">
        <v>0</v>
      </c>
      <c r="E320" s="3" t="str">
        <f t="shared" si="20"/>
        <v/>
      </c>
      <c r="F320" s="2">
        <v>330.14706999999999</v>
      </c>
      <c r="G320" s="2">
        <v>307.97546</v>
      </c>
      <c r="H320" s="3">
        <f t="shared" si="21"/>
        <v>-6.7156767437009157E-2</v>
      </c>
      <c r="I320" s="2">
        <v>152.35357999999999</v>
      </c>
      <c r="J320" s="3">
        <f t="shared" si="22"/>
        <v>1.0214520722125466</v>
      </c>
      <c r="K320" s="2">
        <v>1060.4609399999999</v>
      </c>
      <c r="L320" s="2">
        <v>665.53638999999998</v>
      </c>
      <c r="M320" s="3">
        <f t="shared" si="23"/>
        <v>-0.37240838875215898</v>
      </c>
    </row>
    <row r="321" spans="1:13" x14ac:dyDescent="0.2">
      <c r="A321" s="1" t="s">
        <v>27</v>
      </c>
      <c r="B321" s="1" t="s">
        <v>94</v>
      </c>
      <c r="C321" s="2">
        <v>0</v>
      </c>
      <c r="D321" s="2">
        <v>0</v>
      </c>
      <c r="E321" s="3" t="str">
        <f t="shared" si="20"/>
        <v/>
      </c>
      <c r="F321" s="2">
        <v>0</v>
      </c>
      <c r="G321" s="2">
        <v>0</v>
      </c>
      <c r="H321" s="3" t="str">
        <f t="shared" si="21"/>
        <v/>
      </c>
      <c r="I321" s="2">
        <v>0</v>
      </c>
      <c r="J321" s="3" t="str">
        <f t="shared" si="22"/>
        <v/>
      </c>
      <c r="K321" s="2">
        <v>0</v>
      </c>
      <c r="L321" s="2">
        <v>0</v>
      </c>
      <c r="M321" s="3" t="str">
        <f t="shared" si="23"/>
        <v/>
      </c>
    </row>
    <row r="322" spans="1:13" x14ac:dyDescent="0.2">
      <c r="A322" s="1" t="s">
        <v>9</v>
      </c>
      <c r="B322" s="1" t="s">
        <v>94</v>
      </c>
      <c r="C322" s="2">
        <v>0</v>
      </c>
      <c r="D322" s="2">
        <v>0</v>
      </c>
      <c r="E322" s="3" t="str">
        <f t="shared" si="20"/>
        <v/>
      </c>
      <c r="F322" s="2">
        <v>615.71749999999997</v>
      </c>
      <c r="G322" s="2">
        <v>647.76660000000004</v>
      </c>
      <c r="H322" s="3">
        <f t="shared" si="21"/>
        <v>5.2051630820952877E-2</v>
      </c>
      <c r="I322" s="2">
        <v>478.25074999999998</v>
      </c>
      <c r="J322" s="3">
        <f t="shared" si="22"/>
        <v>0.35444973165227678</v>
      </c>
      <c r="K322" s="2">
        <v>1821.55753</v>
      </c>
      <c r="L322" s="2">
        <v>1844.80468</v>
      </c>
      <c r="M322" s="3">
        <f t="shared" si="23"/>
        <v>1.2762237600038917E-2</v>
      </c>
    </row>
    <row r="323" spans="1:13" x14ac:dyDescent="0.2">
      <c r="A323" s="1" t="s">
        <v>8</v>
      </c>
      <c r="B323" s="1" t="s">
        <v>94</v>
      </c>
      <c r="C323" s="2">
        <v>0</v>
      </c>
      <c r="D323" s="2">
        <v>0</v>
      </c>
      <c r="E323" s="3" t="str">
        <f t="shared" si="20"/>
        <v/>
      </c>
      <c r="F323" s="2">
        <v>39.670340000000003</v>
      </c>
      <c r="G323" s="2">
        <v>93.556460000000001</v>
      </c>
      <c r="H323" s="3">
        <f t="shared" si="21"/>
        <v>1.358347823588101</v>
      </c>
      <c r="I323" s="2">
        <v>0</v>
      </c>
      <c r="J323" s="3" t="str">
        <f t="shared" si="22"/>
        <v/>
      </c>
      <c r="K323" s="2">
        <v>457.61894999999998</v>
      </c>
      <c r="L323" s="2">
        <v>195.47646</v>
      </c>
      <c r="M323" s="3">
        <f t="shared" si="23"/>
        <v>-0.57284011075153241</v>
      </c>
    </row>
    <row r="324" spans="1:13" x14ac:dyDescent="0.2">
      <c r="A324" s="1" t="s">
        <v>7</v>
      </c>
      <c r="B324" s="1" t="s">
        <v>94</v>
      </c>
      <c r="C324" s="2">
        <v>0</v>
      </c>
      <c r="D324" s="2">
        <v>0</v>
      </c>
      <c r="E324" s="3" t="str">
        <f t="shared" si="20"/>
        <v/>
      </c>
      <c r="F324" s="2">
        <v>52.467350000000003</v>
      </c>
      <c r="G324" s="2">
        <v>130.74647999999999</v>
      </c>
      <c r="H324" s="3">
        <f t="shared" si="21"/>
        <v>1.49195890396599</v>
      </c>
      <c r="I324" s="2">
        <v>115.20646000000001</v>
      </c>
      <c r="J324" s="3">
        <f t="shared" si="22"/>
        <v>0.13488844288766422</v>
      </c>
      <c r="K324" s="2">
        <v>105.33489</v>
      </c>
      <c r="L324" s="2">
        <v>420.23027999999999</v>
      </c>
      <c r="M324" s="3">
        <f t="shared" si="23"/>
        <v>2.989469016391435</v>
      </c>
    </row>
    <row r="325" spans="1:13" x14ac:dyDescent="0.2">
      <c r="A325" s="1" t="s">
        <v>6</v>
      </c>
      <c r="B325" s="1" t="s">
        <v>94</v>
      </c>
      <c r="C325" s="2">
        <v>0</v>
      </c>
      <c r="D325" s="2">
        <v>0</v>
      </c>
      <c r="E325" s="3" t="str">
        <f t="shared" si="20"/>
        <v/>
      </c>
      <c r="F325" s="2">
        <v>0</v>
      </c>
      <c r="G325" s="2">
        <v>1.03125</v>
      </c>
      <c r="H325" s="3" t="str">
        <f t="shared" si="21"/>
        <v/>
      </c>
      <c r="I325" s="2">
        <v>152.40656000000001</v>
      </c>
      <c r="J325" s="3">
        <f t="shared" si="22"/>
        <v>-0.99323355897541421</v>
      </c>
      <c r="K325" s="2">
        <v>169.06944999999999</v>
      </c>
      <c r="L325" s="2">
        <v>294.11801000000003</v>
      </c>
      <c r="M325" s="3">
        <f t="shared" si="23"/>
        <v>0.73962835982491248</v>
      </c>
    </row>
    <row r="326" spans="1:13" x14ac:dyDescent="0.2">
      <c r="A326" s="1" t="s">
        <v>5</v>
      </c>
      <c r="B326" s="1" t="s">
        <v>94</v>
      </c>
      <c r="C326" s="2">
        <v>0</v>
      </c>
      <c r="D326" s="2">
        <v>0</v>
      </c>
      <c r="E326" s="3" t="str">
        <f t="shared" si="20"/>
        <v/>
      </c>
      <c r="F326" s="2">
        <v>0</v>
      </c>
      <c r="G326" s="2">
        <v>0</v>
      </c>
      <c r="H326" s="3" t="str">
        <f t="shared" si="21"/>
        <v/>
      </c>
      <c r="I326" s="2">
        <v>408.49849</v>
      </c>
      <c r="J326" s="3">
        <f t="shared" si="22"/>
        <v>-1</v>
      </c>
      <c r="K326" s="2">
        <v>0</v>
      </c>
      <c r="L326" s="2">
        <v>408.49849</v>
      </c>
      <c r="M326" s="3" t="str">
        <f t="shared" si="23"/>
        <v/>
      </c>
    </row>
    <row r="327" spans="1:13" x14ac:dyDescent="0.2">
      <c r="A327" s="1" t="s">
        <v>4</v>
      </c>
      <c r="B327" s="1" t="s">
        <v>94</v>
      </c>
      <c r="C327" s="2">
        <v>0</v>
      </c>
      <c r="D327" s="2">
        <v>0</v>
      </c>
      <c r="E327" s="3" t="str">
        <f t="shared" si="20"/>
        <v/>
      </c>
      <c r="F327" s="2">
        <v>2.2743699999999998</v>
      </c>
      <c r="G327" s="2">
        <v>10.7</v>
      </c>
      <c r="H327" s="3">
        <f t="shared" si="21"/>
        <v>3.7045995154702185</v>
      </c>
      <c r="I327" s="2">
        <v>0</v>
      </c>
      <c r="J327" s="3" t="str">
        <f t="shared" si="22"/>
        <v/>
      </c>
      <c r="K327" s="2">
        <v>301.65282999999999</v>
      </c>
      <c r="L327" s="2">
        <v>10.891999999999999</v>
      </c>
      <c r="M327" s="3">
        <f t="shared" si="23"/>
        <v>-0.96389226648395776</v>
      </c>
    </row>
    <row r="328" spans="1:13" x14ac:dyDescent="0.2">
      <c r="A328" s="1" t="s">
        <v>3</v>
      </c>
      <c r="B328" s="1" t="s">
        <v>94</v>
      </c>
      <c r="C328" s="2">
        <v>0</v>
      </c>
      <c r="D328" s="2">
        <v>0</v>
      </c>
      <c r="E328" s="3" t="str">
        <f t="shared" si="20"/>
        <v/>
      </c>
      <c r="F328" s="2">
        <v>0</v>
      </c>
      <c r="G328" s="2">
        <v>10.865460000000001</v>
      </c>
      <c r="H328" s="3" t="str">
        <f t="shared" si="21"/>
        <v/>
      </c>
      <c r="I328" s="2">
        <v>0</v>
      </c>
      <c r="J328" s="3" t="str">
        <f t="shared" si="22"/>
        <v/>
      </c>
      <c r="K328" s="2">
        <v>0</v>
      </c>
      <c r="L328" s="2">
        <v>20.987729999999999</v>
      </c>
      <c r="M328" s="3" t="str">
        <f t="shared" si="23"/>
        <v/>
      </c>
    </row>
    <row r="329" spans="1:13" x14ac:dyDescent="0.2">
      <c r="A329" s="1" t="s">
        <v>2</v>
      </c>
      <c r="B329" s="1" t="s">
        <v>94</v>
      </c>
      <c r="C329" s="2">
        <v>0</v>
      </c>
      <c r="D329" s="2">
        <v>0</v>
      </c>
      <c r="E329" s="3" t="str">
        <f t="shared" si="20"/>
        <v/>
      </c>
      <c r="F329" s="2">
        <v>0.37220999999999999</v>
      </c>
      <c r="G329" s="2">
        <v>0</v>
      </c>
      <c r="H329" s="3">
        <f t="shared" si="21"/>
        <v>-1</v>
      </c>
      <c r="I329" s="2">
        <v>0</v>
      </c>
      <c r="J329" s="3" t="str">
        <f t="shared" si="22"/>
        <v/>
      </c>
      <c r="K329" s="2">
        <v>0.43220999999999998</v>
      </c>
      <c r="L329" s="2">
        <v>0</v>
      </c>
      <c r="M329" s="3">
        <f t="shared" si="23"/>
        <v>-1</v>
      </c>
    </row>
    <row r="330" spans="1:13" x14ac:dyDescent="0.2">
      <c r="A330" s="1" t="s">
        <v>25</v>
      </c>
      <c r="B330" s="1" t="s">
        <v>94</v>
      </c>
      <c r="C330" s="2">
        <v>0</v>
      </c>
      <c r="D330" s="2">
        <v>0</v>
      </c>
      <c r="E330" s="3" t="str">
        <f t="shared" si="20"/>
        <v/>
      </c>
      <c r="F330" s="2">
        <v>171</v>
      </c>
      <c r="G330" s="2">
        <v>11.875</v>
      </c>
      <c r="H330" s="3">
        <f t="shared" si="21"/>
        <v>-0.93055555555555558</v>
      </c>
      <c r="I330" s="2">
        <v>59.375</v>
      </c>
      <c r="J330" s="3">
        <f t="shared" si="22"/>
        <v>-0.8</v>
      </c>
      <c r="K330" s="2">
        <v>361</v>
      </c>
      <c r="L330" s="2">
        <v>95</v>
      </c>
      <c r="M330" s="3">
        <f t="shared" si="23"/>
        <v>-0.73684210526315796</v>
      </c>
    </row>
    <row r="331" spans="1:13" x14ac:dyDescent="0.2">
      <c r="A331" s="1" t="s">
        <v>29</v>
      </c>
      <c r="B331" s="1" t="s">
        <v>94</v>
      </c>
      <c r="C331" s="2">
        <v>0</v>
      </c>
      <c r="D331" s="2">
        <v>0</v>
      </c>
      <c r="E331" s="3" t="str">
        <f t="shared" si="20"/>
        <v/>
      </c>
      <c r="F331" s="2">
        <v>78.001999999999995</v>
      </c>
      <c r="G331" s="2">
        <v>134.75200000000001</v>
      </c>
      <c r="H331" s="3">
        <f t="shared" si="21"/>
        <v>0.72754544755262707</v>
      </c>
      <c r="I331" s="2">
        <v>229.19220000000001</v>
      </c>
      <c r="J331" s="3">
        <f t="shared" si="22"/>
        <v>-0.41205678029182491</v>
      </c>
      <c r="K331" s="2">
        <v>522.83264999999994</v>
      </c>
      <c r="L331" s="2">
        <v>522.71220000000005</v>
      </c>
      <c r="M331" s="3">
        <f t="shared" si="23"/>
        <v>-2.3037964442329528E-4</v>
      </c>
    </row>
    <row r="332" spans="1:13" x14ac:dyDescent="0.2">
      <c r="A332" s="6" t="s">
        <v>0</v>
      </c>
      <c r="B332" s="6" t="s">
        <v>94</v>
      </c>
      <c r="C332" s="5">
        <v>0</v>
      </c>
      <c r="D332" s="5">
        <v>0</v>
      </c>
      <c r="E332" s="4" t="str">
        <f t="shared" si="20"/>
        <v/>
      </c>
      <c r="F332" s="5">
        <v>1872.5367799999999</v>
      </c>
      <c r="G332" s="5">
        <v>1872.8085000000001</v>
      </c>
      <c r="H332" s="4">
        <f t="shared" si="21"/>
        <v>1.4510796418121252E-4</v>
      </c>
      <c r="I332" s="5">
        <v>2455.50038</v>
      </c>
      <c r="J332" s="4">
        <f t="shared" si="22"/>
        <v>-0.23730066781744907</v>
      </c>
      <c r="K332" s="5">
        <v>8266.4215899999999</v>
      </c>
      <c r="L332" s="5">
        <v>7423.2610299999997</v>
      </c>
      <c r="M332" s="4">
        <f t="shared" si="23"/>
        <v>-0.10199825291030196</v>
      </c>
    </row>
    <row r="333" spans="1:13" x14ac:dyDescent="0.2">
      <c r="A333" s="1" t="s">
        <v>21</v>
      </c>
      <c r="B333" s="1" t="s">
        <v>93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0</v>
      </c>
      <c r="L333" s="2">
        <v>0</v>
      </c>
      <c r="M333" s="3" t="str">
        <f t="shared" si="23"/>
        <v/>
      </c>
    </row>
    <row r="334" spans="1:13" x14ac:dyDescent="0.2">
      <c r="A334" s="1" t="s">
        <v>20</v>
      </c>
      <c r="B334" s="1" t="s">
        <v>93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0</v>
      </c>
      <c r="L334" s="2">
        <v>0</v>
      </c>
      <c r="M334" s="3" t="str">
        <f t="shared" si="23"/>
        <v/>
      </c>
    </row>
    <row r="335" spans="1:13" x14ac:dyDescent="0.2">
      <c r="A335" s="1" t="s">
        <v>18</v>
      </c>
      <c r="B335" s="1" t="s">
        <v>93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0</v>
      </c>
      <c r="L335" s="2">
        <v>0</v>
      </c>
      <c r="M335" s="3" t="str">
        <f t="shared" si="23"/>
        <v/>
      </c>
    </row>
    <row r="336" spans="1:13" x14ac:dyDescent="0.2">
      <c r="A336" s="1" t="s">
        <v>17</v>
      </c>
      <c r="B336" s="1" t="s">
        <v>93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0</v>
      </c>
      <c r="L336" s="2">
        <v>0</v>
      </c>
      <c r="M336" s="3" t="str">
        <f t="shared" si="23"/>
        <v/>
      </c>
    </row>
    <row r="337" spans="1:13" x14ac:dyDescent="0.2">
      <c r="A337" s="1" t="s">
        <v>14</v>
      </c>
      <c r="B337" s="1" t="s">
        <v>93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</v>
      </c>
      <c r="L337" s="2">
        <v>0</v>
      </c>
      <c r="M337" s="3" t="str">
        <f t="shared" si="23"/>
        <v/>
      </c>
    </row>
    <row r="338" spans="1:13" x14ac:dyDescent="0.2">
      <c r="A338" s="1" t="s">
        <v>13</v>
      </c>
      <c r="B338" s="1" t="s">
        <v>93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</v>
      </c>
      <c r="L338" s="2">
        <v>0</v>
      </c>
      <c r="M338" s="3" t="str">
        <f t="shared" si="23"/>
        <v/>
      </c>
    </row>
    <row r="339" spans="1:13" x14ac:dyDescent="0.2">
      <c r="A339" s="1" t="s">
        <v>12</v>
      </c>
      <c r="B339" s="1" t="s">
        <v>93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</v>
      </c>
      <c r="L339" s="2">
        <v>0</v>
      </c>
      <c r="M339" s="3" t="str">
        <f t="shared" si="23"/>
        <v/>
      </c>
    </row>
    <row r="340" spans="1:13" x14ac:dyDescent="0.2">
      <c r="A340" s="1" t="s">
        <v>10</v>
      </c>
      <c r="B340" s="1" t="s">
        <v>93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</v>
      </c>
      <c r="L340" s="2">
        <v>0</v>
      </c>
      <c r="M340" s="3" t="str">
        <f t="shared" si="23"/>
        <v/>
      </c>
    </row>
    <row r="341" spans="1:13" x14ac:dyDescent="0.2">
      <c r="A341" s="1" t="s">
        <v>9</v>
      </c>
      <c r="B341" s="1" t="s">
        <v>93</v>
      </c>
      <c r="C341" s="2">
        <v>0</v>
      </c>
      <c r="D341" s="2">
        <v>0</v>
      </c>
      <c r="E341" s="3" t="str">
        <f t="shared" si="20"/>
        <v/>
      </c>
      <c r="F341" s="2">
        <v>0</v>
      </c>
      <c r="G341" s="2">
        <v>0</v>
      </c>
      <c r="H341" s="3" t="str">
        <f t="shared" si="21"/>
        <v/>
      </c>
      <c r="I341" s="2">
        <v>0</v>
      </c>
      <c r="J341" s="3" t="str">
        <f t="shared" si="22"/>
        <v/>
      </c>
      <c r="K341" s="2">
        <v>0</v>
      </c>
      <c r="L341" s="2">
        <v>0</v>
      </c>
      <c r="M341" s="3" t="str">
        <f t="shared" si="23"/>
        <v/>
      </c>
    </row>
    <row r="342" spans="1:13" x14ac:dyDescent="0.2">
      <c r="A342" s="1" t="s">
        <v>8</v>
      </c>
      <c r="B342" s="1" t="s">
        <v>93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0</v>
      </c>
      <c r="J342" s="3" t="str">
        <f t="shared" si="22"/>
        <v/>
      </c>
      <c r="K342" s="2">
        <v>0</v>
      </c>
      <c r="L342" s="2">
        <v>0</v>
      </c>
      <c r="M342" s="3" t="str">
        <f t="shared" si="23"/>
        <v/>
      </c>
    </row>
    <row r="343" spans="1:13" x14ac:dyDescent="0.2">
      <c r="A343" s="1" t="s">
        <v>7</v>
      </c>
      <c r="B343" s="1" t="s">
        <v>93</v>
      </c>
      <c r="C343" s="2">
        <v>0</v>
      </c>
      <c r="D343" s="2">
        <v>0</v>
      </c>
      <c r="E343" s="3" t="str">
        <f t="shared" si="20"/>
        <v/>
      </c>
      <c r="F343" s="2">
        <v>0</v>
      </c>
      <c r="G343" s="2">
        <v>0</v>
      </c>
      <c r="H343" s="3" t="str">
        <f t="shared" si="21"/>
        <v/>
      </c>
      <c r="I343" s="2">
        <v>0</v>
      </c>
      <c r="J343" s="3" t="str">
        <f t="shared" si="22"/>
        <v/>
      </c>
      <c r="K343" s="2">
        <v>0</v>
      </c>
      <c r="L343" s="2">
        <v>0</v>
      </c>
      <c r="M343" s="3" t="str">
        <f t="shared" si="23"/>
        <v/>
      </c>
    </row>
    <row r="344" spans="1:13" x14ac:dyDescent="0.2">
      <c r="A344" s="1" t="s">
        <v>6</v>
      </c>
      <c r="B344" s="1" t="s">
        <v>93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9.9720000000000003E-2</v>
      </c>
      <c r="L344" s="2">
        <v>0</v>
      </c>
      <c r="M344" s="3">
        <f t="shared" si="23"/>
        <v>-1</v>
      </c>
    </row>
    <row r="345" spans="1:13" x14ac:dyDescent="0.2">
      <c r="A345" s="1" t="s">
        <v>4</v>
      </c>
      <c r="B345" s="1" t="s">
        <v>93</v>
      </c>
      <c r="C345" s="2">
        <v>77.620410000000007</v>
      </c>
      <c r="D345" s="2">
        <v>0</v>
      </c>
      <c r="E345" s="3">
        <f t="shared" si="20"/>
        <v>-1</v>
      </c>
      <c r="F345" s="2">
        <v>623.51577999999995</v>
      </c>
      <c r="G345" s="2">
        <v>0</v>
      </c>
      <c r="H345" s="3">
        <f t="shared" si="21"/>
        <v>-1</v>
      </c>
      <c r="I345" s="2">
        <v>0</v>
      </c>
      <c r="J345" s="3" t="str">
        <f t="shared" si="22"/>
        <v/>
      </c>
      <c r="K345" s="2">
        <v>3514.87952</v>
      </c>
      <c r="L345" s="2">
        <v>0</v>
      </c>
      <c r="M345" s="3">
        <f t="shared" si="23"/>
        <v>-1</v>
      </c>
    </row>
    <row r="346" spans="1:13" x14ac:dyDescent="0.2">
      <c r="A346" s="1" t="s">
        <v>2</v>
      </c>
      <c r="B346" s="1" t="s">
        <v>93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</v>
      </c>
      <c r="L346" s="2">
        <v>0</v>
      </c>
      <c r="M346" s="3" t="str">
        <f t="shared" si="23"/>
        <v/>
      </c>
    </row>
    <row r="347" spans="1:13" x14ac:dyDescent="0.2">
      <c r="A347" s="6" t="s">
        <v>0</v>
      </c>
      <c r="B347" s="6" t="s">
        <v>93</v>
      </c>
      <c r="C347" s="5">
        <v>77.620410000000007</v>
      </c>
      <c r="D347" s="5">
        <v>0</v>
      </c>
      <c r="E347" s="4">
        <f t="shared" si="20"/>
        <v>-1</v>
      </c>
      <c r="F347" s="5">
        <v>623.51577999999995</v>
      </c>
      <c r="G347" s="5">
        <v>0</v>
      </c>
      <c r="H347" s="4">
        <f t="shared" si="21"/>
        <v>-1</v>
      </c>
      <c r="I347" s="5">
        <v>0</v>
      </c>
      <c r="J347" s="4" t="str">
        <f t="shared" si="22"/>
        <v/>
      </c>
      <c r="K347" s="5">
        <v>3514.9792400000001</v>
      </c>
      <c r="L347" s="5">
        <v>0</v>
      </c>
      <c r="M347" s="4">
        <f t="shared" si="23"/>
        <v>-1</v>
      </c>
    </row>
    <row r="348" spans="1:13" x14ac:dyDescent="0.2">
      <c r="A348" s="1" t="s">
        <v>22</v>
      </c>
      <c r="B348" s="1" t="s">
        <v>92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2.9680000000000002E-2</v>
      </c>
      <c r="H348" s="3" t="str">
        <f t="shared" si="21"/>
        <v/>
      </c>
      <c r="I348" s="2">
        <v>33.39</v>
      </c>
      <c r="J348" s="3">
        <f t="shared" si="22"/>
        <v>-0.99911111111111106</v>
      </c>
      <c r="K348" s="2">
        <v>18.608049999999999</v>
      </c>
      <c r="L348" s="2">
        <v>33.41968</v>
      </c>
      <c r="M348" s="3">
        <f t="shared" si="23"/>
        <v>0.79597969695911197</v>
      </c>
    </row>
    <row r="349" spans="1:13" x14ac:dyDescent="0.2">
      <c r="A349" s="1" t="s">
        <v>21</v>
      </c>
      <c r="B349" s="1" t="s">
        <v>92</v>
      </c>
      <c r="C349" s="2">
        <v>15.24563</v>
      </c>
      <c r="D349" s="2">
        <v>0</v>
      </c>
      <c r="E349" s="3">
        <f t="shared" si="20"/>
        <v>-1</v>
      </c>
      <c r="F349" s="2">
        <v>3049.8054099999999</v>
      </c>
      <c r="G349" s="2">
        <v>2467.9702699999998</v>
      </c>
      <c r="H349" s="3">
        <f t="shared" si="21"/>
        <v>-0.19077779129521588</v>
      </c>
      <c r="I349" s="2">
        <v>3481.58239</v>
      </c>
      <c r="J349" s="3">
        <f t="shared" si="22"/>
        <v>-0.29113546843278937</v>
      </c>
      <c r="K349" s="2">
        <v>12514.07258</v>
      </c>
      <c r="L349" s="2">
        <v>9967.2115099999992</v>
      </c>
      <c r="M349" s="3">
        <f t="shared" si="23"/>
        <v>-0.20351976174969577</v>
      </c>
    </row>
    <row r="350" spans="1:13" x14ac:dyDescent="0.2">
      <c r="A350" s="1" t="s">
        <v>20</v>
      </c>
      <c r="B350" s="1" t="s">
        <v>92</v>
      </c>
      <c r="C350" s="2">
        <v>0</v>
      </c>
      <c r="D350" s="2">
        <v>0</v>
      </c>
      <c r="E350" s="3" t="str">
        <f t="shared" si="20"/>
        <v/>
      </c>
      <c r="F350" s="2">
        <v>1752.90227</v>
      </c>
      <c r="G350" s="2">
        <v>2778.9202</v>
      </c>
      <c r="H350" s="3">
        <f t="shared" si="21"/>
        <v>0.58532523322021834</v>
      </c>
      <c r="I350" s="2">
        <v>3569.6837399999999</v>
      </c>
      <c r="J350" s="3">
        <f t="shared" si="22"/>
        <v>-0.22152201640137448</v>
      </c>
      <c r="K350" s="2">
        <v>12156.902539999999</v>
      </c>
      <c r="L350" s="2">
        <v>10691.71963</v>
      </c>
      <c r="M350" s="3">
        <f t="shared" si="23"/>
        <v>-0.12052271581343121</v>
      </c>
    </row>
    <row r="351" spans="1:13" x14ac:dyDescent="0.2">
      <c r="A351" s="1" t="s">
        <v>19</v>
      </c>
      <c r="B351" s="1" t="s">
        <v>92</v>
      </c>
      <c r="C351" s="2">
        <v>0</v>
      </c>
      <c r="D351" s="2">
        <v>0</v>
      </c>
      <c r="E351" s="3" t="str">
        <f t="shared" si="20"/>
        <v/>
      </c>
      <c r="F351" s="2">
        <v>8.6569999999999994E-2</v>
      </c>
      <c r="G351" s="2">
        <v>0</v>
      </c>
      <c r="H351" s="3">
        <f t="shared" si="21"/>
        <v>-1</v>
      </c>
      <c r="I351" s="2">
        <v>0</v>
      </c>
      <c r="J351" s="3" t="str">
        <f t="shared" si="22"/>
        <v/>
      </c>
      <c r="K351" s="2">
        <v>8.6569999999999994E-2</v>
      </c>
      <c r="L351" s="2">
        <v>0</v>
      </c>
      <c r="M351" s="3">
        <f t="shared" si="23"/>
        <v>-1</v>
      </c>
    </row>
    <row r="352" spans="1:13" x14ac:dyDescent="0.2">
      <c r="A352" s="1" t="s">
        <v>18</v>
      </c>
      <c r="B352" s="1" t="s">
        <v>92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8.1999999999999998E-4</v>
      </c>
      <c r="H352" s="3" t="str">
        <f t="shared" si="21"/>
        <v/>
      </c>
      <c r="I352" s="2">
        <v>0</v>
      </c>
      <c r="J352" s="3" t="str">
        <f t="shared" si="22"/>
        <v/>
      </c>
      <c r="K352" s="2">
        <v>0</v>
      </c>
      <c r="L352" s="2">
        <v>8.1999999999999998E-4</v>
      </c>
      <c r="M352" s="3" t="str">
        <f t="shared" si="23"/>
        <v/>
      </c>
    </row>
    <row r="353" spans="1:13" x14ac:dyDescent="0.2">
      <c r="A353" s="1" t="s">
        <v>17</v>
      </c>
      <c r="B353" s="1" t="s">
        <v>92</v>
      </c>
      <c r="C353" s="2">
        <v>0</v>
      </c>
      <c r="D353" s="2">
        <v>0</v>
      </c>
      <c r="E353" s="3" t="str">
        <f t="shared" si="20"/>
        <v/>
      </c>
      <c r="F353" s="2">
        <v>0.83604999999999996</v>
      </c>
      <c r="G353" s="2">
        <v>0.80823999999999996</v>
      </c>
      <c r="H353" s="3">
        <f t="shared" si="21"/>
        <v>-3.3263560791818692E-2</v>
      </c>
      <c r="I353" s="2">
        <v>8.11557</v>
      </c>
      <c r="J353" s="3">
        <f t="shared" si="22"/>
        <v>-0.90040872052117105</v>
      </c>
      <c r="K353" s="2">
        <v>1.5334000000000001</v>
      </c>
      <c r="L353" s="2">
        <v>28.968859999999999</v>
      </c>
      <c r="M353" s="3">
        <f t="shared" si="23"/>
        <v>17.891913395069778</v>
      </c>
    </row>
    <row r="354" spans="1:13" x14ac:dyDescent="0.2">
      <c r="A354" s="1" t="s">
        <v>13</v>
      </c>
      <c r="B354" s="1" t="s">
        <v>92</v>
      </c>
      <c r="C354" s="2">
        <v>0</v>
      </c>
      <c r="D354" s="2">
        <v>0</v>
      </c>
      <c r="E354" s="3" t="str">
        <f t="shared" si="20"/>
        <v/>
      </c>
      <c r="F354" s="2">
        <v>0.61380000000000001</v>
      </c>
      <c r="G354" s="2">
        <v>0</v>
      </c>
      <c r="H354" s="3">
        <f t="shared" si="21"/>
        <v>-1</v>
      </c>
      <c r="I354" s="2">
        <v>0</v>
      </c>
      <c r="J354" s="3" t="str">
        <f t="shared" si="22"/>
        <v/>
      </c>
      <c r="K354" s="2">
        <v>0.61380000000000001</v>
      </c>
      <c r="L354" s="2">
        <v>0</v>
      </c>
      <c r="M354" s="3">
        <f t="shared" si="23"/>
        <v>-1</v>
      </c>
    </row>
    <row r="355" spans="1:13" x14ac:dyDescent="0.2">
      <c r="A355" s="1" t="s">
        <v>12</v>
      </c>
      <c r="B355" s="1" t="s">
        <v>92</v>
      </c>
      <c r="C355" s="2">
        <v>0</v>
      </c>
      <c r="D355" s="2">
        <v>0</v>
      </c>
      <c r="E355" s="3" t="str">
        <f t="shared" si="20"/>
        <v/>
      </c>
      <c r="F355" s="2">
        <v>994.56714999999997</v>
      </c>
      <c r="G355" s="2">
        <v>594.20719999999994</v>
      </c>
      <c r="H355" s="3">
        <f t="shared" si="21"/>
        <v>-0.4025469270727472</v>
      </c>
      <c r="I355" s="2">
        <v>377.78671000000003</v>
      </c>
      <c r="J355" s="3">
        <f t="shared" si="22"/>
        <v>0.57286422277797944</v>
      </c>
      <c r="K355" s="2">
        <v>3771.1421599999999</v>
      </c>
      <c r="L355" s="2">
        <v>1586.30466</v>
      </c>
      <c r="M355" s="3">
        <f t="shared" si="23"/>
        <v>-0.57935697125774754</v>
      </c>
    </row>
    <row r="356" spans="1:13" x14ac:dyDescent="0.2">
      <c r="A356" s="1" t="s">
        <v>11</v>
      </c>
      <c r="B356" s="1" t="s">
        <v>92</v>
      </c>
      <c r="C356" s="2">
        <v>0</v>
      </c>
      <c r="D356" s="2">
        <v>0</v>
      </c>
      <c r="E356" s="3" t="str">
        <f t="shared" si="20"/>
        <v/>
      </c>
      <c r="F356" s="2">
        <v>4.8192599999999999</v>
      </c>
      <c r="G356" s="2">
        <v>5.7795199999999998</v>
      </c>
      <c r="H356" s="3">
        <f t="shared" si="21"/>
        <v>0.19925465735403369</v>
      </c>
      <c r="I356" s="2">
        <v>0</v>
      </c>
      <c r="J356" s="3" t="str">
        <f t="shared" si="22"/>
        <v/>
      </c>
      <c r="K356" s="2">
        <v>7.6167899999999999</v>
      </c>
      <c r="L356" s="2">
        <v>6.6675500000000003</v>
      </c>
      <c r="M356" s="3">
        <f t="shared" si="23"/>
        <v>-0.12462467784985531</v>
      </c>
    </row>
    <row r="357" spans="1:13" x14ac:dyDescent="0.2">
      <c r="A357" s="1" t="s">
        <v>10</v>
      </c>
      <c r="B357" s="1" t="s">
        <v>92</v>
      </c>
      <c r="C357" s="2">
        <v>0</v>
      </c>
      <c r="D357" s="2">
        <v>0</v>
      </c>
      <c r="E357" s="3" t="str">
        <f t="shared" si="20"/>
        <v/>
      </c>
      <c r="F357" s="2">
        <v>2.8256999999999999</v>
      </c>
      <c r="G357" s="2">
        <v>0</v>
      </c>
      <c r="H357" s="3">
        <f t="shared" si="21"/>
        <v>-1</v>
      </c>
      <c r="I357" s="2">
        <v>1.17639</v>
      </c>
      <c r="J357" s="3">
        <f t="shared" si="22"/>
        <v>-1</v>
      </c>
      <c r="K357" s="2">
        <v>38.369509999999998</v>
      </c>
      <c r="L357" s="2">
        <v>1.2074</v>
      </c>
      <c r="M357" s="3">
        <f t="shared" si="23"/>
        <v>-0.96853230598983409</v>
      </c>
    </row>
    <row r="358" spans="1:13" x14ac:dyDescent="0.2">
      <c r="A358" s="1" t="s">
        <v>9</v>
      </c>
      <c r="B358" s="1" t="s">
        <v>92</v>
      </c>
      <c r="C358" s="2">
        <v>0</v>
      </c>
      <c r="D358" s="2">
        <v>0</v>
      </c>
      <c r="E358" s="3" t="str">
        <f t="shared" si="20"/>
        <v/>
      </c>
      <c r="F358" s="2">
        <v>1979.11239</v>
      </c>
      <c r="G358" s="2">
        <v>3364.5300999999999</v>
      </c>
      <c r="H358" s="3">
        <f t="shared" si="21"/>
        <v>0.70001972449881933</v>
      </c>
      <c r="I358" s="2">
        <v>2502.6916000000001</v>
      </c>
      <c r="J358" s="3">
        <f t="shared" si="22"/>
        <v>0.34436464325049077</v>
      </c>
      <c r="K358" s="2">
        <v>5907.1763099999998</v>
      </c>
      <c r="L358" s="2">
        <v>9592.2134000000005</v>
      </c>
      <c r="M358" s="3">
        <f t="shared" si="23"/>
        <v>0.62382378595366506</v>
      </c>
    </row>
    <row r="359" spans="1:13" x14ac:dyDescent="0.2">
      <c r="A359" s="1" t="s">
        <v>8</v>
      </c>
      <c r="B359" s="1" t="s">
        <v>92</v>
      </c>
      <c r="C359" s="2">
        <v>0</v>
      </c>
      <c r="D359" s="2">
        <v>0</v>
      </c>
      <c r="E359" s="3" t="str">
        <f t="shared" si="20"/>
        <v/>
      </c>
      <c r="F359" s="2">
        <v>12.5</v>
      </c>
      <c r="G359" s="2">
        <v>46.934820000000002</v>
      </c>
      <c r="H359" s="3">
        <f t="shared" si="21"/>
        <v>2.7547855999999999</v>
      </c>
      <c r="I359" s="2">
        <v>66.040859999999995</v>
      </c>
      <c r="J359" s="3">
        <f t="shared" si="22"/>
        <v>-0.28930634761570329</v>
      </c>
      <c r="K359" s="2">
        <v>25.947130000000001</v>
      </c>
      <c r="L359" s="2">
        <v>116.68431</v>
      </c>
      <c r="M359" s="3">
        <f t="shared" si="23"/>
        <v>3.4970025586644837</v>
      </c>
    </row>
    <row r="360" spans="1:13" x14ac:dyDescent="0.2">
      <c r="A360" s="1" t="s">
        <v>6</v>
      </c>
      <c r="B360" s="1" t="s">
        <v>92</v>
      </c>
      <c r="C360" s="2">
        <v>1.1390000000000001E-2</v>
      </c>
      <c r="D360" s="2">
        <v>0</v>
      </c>
      <c r="E360" s="3">
        <f t="shared" si="20"/>
        <v>-1</v>
      </c>
      <c r="F360" s="2">
        <v>1.99651</v>
      </c>
      <c r="G360" s="2">
        <v>8.4144299999999994</v>
      </c>
      <c r="H360" s="3">
        <f t="shared" si="21"/>
        <v>3.2145694236442592</v>
      </c>
      <c r="I360" s="2">
        <v>5.8800600000000003</v>
      </c>
      <c r="J360" s="3">
        <f t="shared" si="22"/>
        <v>0.43101090805195841</v>
      </c>
      <c r="K360" s="2">
        <v>5.1701300000000003</v>
      </c>
      <c r="L360" s="2">
        <v>21.10209</v>
      </c>
      <c r="M360" s="3">
        <f t="shared" si="23"/>
        <v>3.0815395357563542</v>
      </c>
    </row>
    <row r="361" spans="1:13" x14ac:dyDescent="0.2">
      <c r="A361" s="1" t="s">
        <v>5</v>
      </c>
      <c r="B361" s="1" t="s">
        <v>92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0</v>
      </c>
      <c r="L361" s="2">
        <v>14.1172</v>
      </c>
      <c r="M361" s="3" t="str">
        <f t="shared" si="23"/>
        <v/>
      </c>
    </row>
    <row r="362" spans="1:13" x14ac:dyDescent="0.2">
      <c r="A362" s="1" t="s">
        <v>4</v>
      </c>
      <c r="B362" s="1" t="s">
        <v>92</v>
      </c>
      <c r="C362" s="2">
        <v>0</v>
      </c>
      <c r="D362" s="2">
        <v>0</v>
      </c>
      <c r="E362" s="3" t="str">
        <f t="shared" si="20"/>
        <v/>
      </c>
      <c r="F362" s="2">
        <v>0.97274000000000005</v>
      </c>
      <c r="G362" s="2">
        <v>0</v>
      </c>
      <c r="H362" s="3">
        <f t="shared" si="21"/>
        <v>-1</v>
      </c>
      <c r="I362" s="2">
        <v>0</v>
      </c>
      <c r="J362" s="3" t="str">
        <f t="shared" si="22"/>
        <v/>
      </c>
      <c r="K362" s="2">
        <v>0.97274000000000005</v>
      </c>
      <c r="L362" s="2">
        <v>0</v>
      </c>
      <c r="M362" s="3">
        <f t="shared" si="23"/>
        <v>-1</v>
      </c>
    </row>
    <row r="363" spans="1:13" x14ac:dyDescent="0.2">
      <c r="A363" s="1" t="s">
        <v>3</v>
      </c>
      <c r="B363" s="1" t="s">
        <v>92</v>
      </c>
      <c r="C363" s="2">
        <v>0</v>
      </c>
      <c r="D363" s="2">
        <v>0</v>
      </c>
      <c r="E363" s="3" t="str">
        <f t="shared" si="20"/>
        <v/>
      </c>
      <c r="F363" s="2">
        <v>100.35</v>
      </c>
      <c r="G363" s="2">
        <v>166.6</v>
      </c>
      <c r="H363" s="3">
        <f t="shared" si="21"/>
        <v>0.66018933731938212</v>
      </c>
      <c r="I363" s="2">
        <v>96.72</v>
      </c>
      <c r="J363" s="3">
        <f t="shared" si="22"/>
        <v>0.72249793217535152</v>
      </c>
      <c r="K363" s="2">
        <v>447.88</v>
      </c>
      <c r="L363" s="2">
        <v>888.08799999999997</v>
      </c>
      <c r="M363" s="3">
        <f t="shared" si="23"/>
        <v>0.98287041171742429</v>
      </c>
    </row>
    <row r="364" spans="1:13" x14ac:dyDescent="0.2">
      <c r="A364" s="1" t="s">
        <v>26</v>
      </c>
      <c r="B364" s="1" t="s">
        <v>92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11.19103</v>
      </c>
      <c r="L364" s="2">
        <v>0</v>
      </c>
      <c r="M364" s="3">
        <f t="shared" si="23"/>
        <v>-1</v>
      </c>
    </row>
    <row r="365" spans="1:13" x14ac:dyDescent="0.2">
      <c r="A365" s="1" t="s">
        <v>2</v>
      </c>
      <c r="B365" s="1" t="s">
        <v>92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26.137</v>
      </c>
      <c r="L365" s="2">
        <v>0</v>
      </c>
      <c r="M365" s="3">
        <f t="shared" si="23"/>
        <v>-1</v>
      </c>
    </row>
    <row r="366" spans="1:13" x14ac:dyDescent="0.2">
      <c r="A366" s="1" t="s">
        <v>29</v>
      </c>
      <c r="B366" s="1" t="s">
        <v>92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0</v>
      </c>
      <c r="L366" s="2">
        <v>0</v>
      </c>
      <c r="M366" s="3" t="str">
        <f t="shared" si="23"/>
        <v/>
      </c>
    </row>
    <row r="367" spans="1:13" x14ac:dyDescent="0.2">
      <c r="A367" s="6" t="s">
        <v>0</v>
      </c>
      <c r="B367" s="6" t="s">
        <v>92</v>
      </c>
      <c r="C367" s="5">
        <v>15.257020000000001</v>
      </c>
      <c r="D367" s="5">
        <v>0</v>
      </c>
      <c r="E367" s="4">
        <f t="shared" si="20"/>
        <v>-1</v>
      </c>
      <c r="F367" s="5">
        <v>7901.3878500000001</v>
      </c>
      <c r="G367" s="5">
        <v>9434.1952799999999</v>
      </c>
      <c r="H367" s="4">
        <f t="shared" si="21"/>
        <v>0.19399217695660886</v>
      </c>
      <c r="I367" s="5">
        <v>10143.06732</v>
      </c>
      <c r="J367" s="4">
        <f t="shared" si="22"/>
        <v>-6.9887344492159054E-2</v>
      </c>
      <c r="K367" s="5">
        <v>34933.419739999998</v>
      </c>
      <c r="L367" s="5">
        <v>32947.705110000003</v>
      </c>
      <c r="M367" s="4">
        <f t="shared" si="23"/>
        <v>-5.6842835450383378E-2</v>
      </c>
    </row>
    <row r="368" spans="1:13" x14ac:dyDescent="0.2">
      <c r="A368" s="1" t="s">
        <v>22</v>
      </c>
      <c r="B368" s="1" t="s">
        <v>91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5.56053</v>
      </c>
      <c r="L368" s="2">
        <v>3.8079999999999998</v>
      </c>
      <c r="M368" s="3">
        <f t="shared" si="23"/>
        <v>-0.31517319392216214</v>
      </c>
    </row>
    <row r="369" spans="1:13" x14ac:dyDescent="0.2">
      <c r="A369" s="1" t="s">
        <v>21</v>
      </c>
      <c r="B369" s="1" t="s">
        <v>91</v>
      </c>
      <c r="C369" s="2">
        <v>0</v>
      </c>
      <c r="D369" s="2">
        <v>0</v>
      </c>
      <c r="E369" s="3" t="str">
        <f t="shared" si="20"/>
        <v/>
      </c>
      <c r="F369" s="2">
        <v>33.083840000000002</v>
      </c>
      <c r="G369" s="2">
        <v>2.53565</v>
      </c>
      <c r="H369" s="3">
        <f t="shared" si="21"/>
        <v>-0.92335684128565487</v>
      </c>
      <c r="I369" s="2">
        <v>1.18146</v>
      </c>
      <c r="J369" s="3">
        <f t="shared" si="22"/>
        <v>1.1462004638328849</v>
      </c>
      <c r="K369" s="2">
        <v>79.386470000000003</v>
      </c>
      <c r="L369" s="2">
        <v>8.8439800000000002</v>
      </c>
      <c r="M369" s="3">
        <f t="shared" si="23"/>
        <v>-0.88859587786180694</v>
      </c>
    </row>
    <row r="370" spans="1:13" x14ac:dyDescent="0.2">
      <c r="A370" s="1" t="s">
        <v>20</v>
      </c>
      <c r="B370" s="1" t="s">
        <v>91</v>
      </c>
      <c r="C370" s="2">
        <v>0</v>
      </c>
      <c r="D370" s="2">
        <v>0</v>
      </c>
      <c r="E370" s="3" t="str">
        <f t="shared" si="20"/>
        <v/>
      </c>
      <c r="F370" s="2">
        <v>12.3604</v>
      </c>
      <c r="G370" s="2">
        <v>0</v>
      </c>
      <c r="H370" s="3">
        <f t="shared" si="21"/>
        <v>-1</v>
      </c>
      <c r="I370" s="2">
        <v>0.17186999999999999</v>
      </c>
      <c r="J370" s="3">
        <f t="shared" si="22"/>
        <v>-1</v>
      </c>
      <c r="K370" s="2">
        <v>23.166450000000001</v>
      </c>
      <c r="L370" s="2">
        <v>3.59287</v>
      </c>
      <c r="M370" s="3">
        <f t="shared" si="23"/>
        <v>-0.8449106358548677</v>
      </c>
    </row>
    <row r="371" spans="1:13" x14ac:dyDescent="0.2">
      <c r="A371" s="1" t="s">
        <v>19</v>
      </c>
      <c r="B371" s="1" t="s">
        <v>91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0</v>
      </c>
      <c r="L371" s="2">
        <v>0</v>
      </c>
      <c r="M371" s="3" t="str">
        <f t="shared" si="23"/>
        <v/>
      </c>
    </row>
    <row r="372" spans="1:13" x14ac:dyDescent="0.2">
      <c r="A372" s="1" t="s">
        <v>17</v>
      </c>
      <c r="B372" s="1" t="s">
        <v>91</v>
      </c>
      <c r="C372" s="2">
        <v>0</v>
      </c>
      <c r="D372" s="2">
        <v>0</v>
      </c>
      <c r="E372" s="3" t="str">
        <f t="shared" si="20"/>
        <v/>
      </c>
      <c r="F372" s="2">
        <v>42.714500000000001</v>
      </c>
      <c r="G372" s="2">
        <v>0</v>
      </c>
      <c r="H372" s="3">
        <f t="shared" si="21"/>
        <v>-1</v>
      </c>
      <c r="I372" s="2">
        <v>0.49409999999999998</v>
      </c>
      <c r="J372" s="3">
        <f t="shared" si="22"/>
        <v>-1</v>
      </c>
      <c r="K372" s="2">
        <v>88.989900000000006</v>
      </c>
      <c r="L372" s="2">
        <v>0.49409999999999998</v>
      </c>
      <c r="M372" s="3">
        <f t="shared" si="23"/>
        <v>-0.99444768451251209</v>
      </c>
    </row>
    <row r="373" spans="1:13" x14ac:dyDescent="0.2">
      <c r="A373" s="1" t="s">
        <v>14</v>
      </c>
      <c r="B373" s="1" t="s">
        <v>91</v>
      </c>
      <c r="C373" s="2">
        <v>0</v>
      </c>
      <c r="D373" s="2">
        <v>0</v>
      </c>
      <c r="E373" s="3" t="str">
        <f t="shared" si="20"/>
        <v/>
      </c>
      <c r="F373" s="2">
        <v>0.24723000000000001</v>
      </c>
      <c r="G373" s="2">
        <v>3.3724400000000001</v>
      </c>
      <c r="H373" s="3">
        <f t="shared" si="21"/>
        <v>12.640901185131254</v>
      </c>
      <c r="I373" s="2">
        <v>1.18466</v>
      </c>
      <c r="J373" s="3">
        <f t="shared" si="22"/>
        <v>1.8467577195144598</v>
      </c>
      <c r="K373" s="2">
        <v>1.02284</v>
      </c>
      <c r="L373" s="2">
        <v>6.0048700000000004</v>
      </c>
      <c r="M373" s="3">
        <f t="shared" si="23"/>
        <v>4.8707813538774394</v>
      </c>
    </row>
    <row r="374" spans="1:13" x14ac:dyDescent="0.2">
      <c r="A374" s="1" t="s">
        <v>13</v>
      </c>
      <c r="B374" s="1" t="s">
        <v>91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514.26819999999998</v>
      </c>
      <c r="H374" s="3" t="str">
        <f t="shared" si="21"/>
        <v/>
      </c>
      <c r="I374" s="2">
        <v>3.5143599999999999</v>
      </c>
      <c r="J374" s="3">
        <f t="shared" si="22"/>
        <v>145.33338644874172</v>
      </c>
      <c r="K374" s="2">
        <v>0</v>
      </c>
      <c r="L374" s="2">
        <v>518.97915</v>
      </c>
      <c r="M374" s="3" t="str">
        <f t="shared" si="23"/>
        <v/>
      </c>
    </row>
    <row r="375" spans="1:13" x14ac:dyDescent="0.2">
      <c r="A375" s="1" t="s">
        <v>12</v>
      </c>
      <c r="B375" s="1" t="s">
        <v>91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0</v>
      </c>
      <c r="L375" s="2">
        <v>0</v>
      </c>
      <c r="M375" s="3" t="str">
        <f t="shared" si="23"/>
        <v/>
      </c>
    </row>
    <row r="376" spans="1:13" x14ac:dyDescent="0.2">
      <c r="A376" s="1" t="s">
        <v>11</v>
      </c>
      <c r="B376" s="1" t="s">
        <v>91</v>
      </c>
      <c r="C376" s="2">
        <v>0</v>
      </c>
      <c r="D376" s="2">
        <v>0</v>
      </c>
      <c r="E376" s="3" t="str">
        <f t="shared" ref="E376:E437" si="24">IF(C376=0,"",(D376/C376-1))</f>
        <v/>
      </c>
      <c r="F376" s="2">
        <v>1.69563</v>
      </c>
      <c r="G376" s="2">
        <v>0</v>
      </c>
      <c r="H376" s="3">
        <f t="shared" ref="H376:H437" si="25">IF(F376=0,"",(G376/F376-1))</f>
        <v>-1</v>
      </c>
      <c r="I376" s="2">
        <v>0</v>
      </c>
      <c r="J376" s="3" t="str">
        <f t="shared" ref="J376:J437" si="26">IF(I376=0,"",(G376/I376-1))</f>
        <v/>
      </c>
      <c r="K376" s="2">
        <v>8.8270700000000009</v>
      </c>
      <c r="L376" s="2">
        <v>0</v>
      </c>
      <c r="M376" s="3">
        <f t="shared" ref="M376:M437" si="27">IF(K376=0,"",(L376/K376-1))</f>
        <v>-1</v>
      </c>
    </row>
    <row r="377" spans="1:13" x14ac:dyDescent="0.2">
      <c r="A377" s="1" t="s">
        <v>10</v>
      </c>
      <c r="B377" s="1" t="s">
        <v>91</v>
      </c>
      <c r="C377" s="2">
        <v>0</v>
      </c>
      <c r="D377" s="2">
        <v>0</v>
      </c>
      <c r="E377" s="3" t="str">
        <f t="shared" si="24"/>
        <v/>
      </c>
      <c r="F377" s="2">
        <v>5.8158200000000004</v>
      </c>
      <c r="G377" s="2">
        <v>3.9289999999999999E-2</v>
      </c>
      <c r="H377" s="3">
        <f t="shared" si="25"/>
        <v>-0.99324428885350646</v>
      </c>
      <c r="I377" s="2">
        <v>3.5520000000000003E-2</v>
      </c>
      <c r="J377" s="3">
        <f t="shared" si="26"/>
        <v>0.10613738738738721</v>
      </c>
      <c r="K377" s="2">
        <v>12.200480000000001</v>
      </c>
      <c r="L377" s="2">
        <v>3.4636</v>
      </c>
      <c r="M377" s="3">
        <f t="shared" si="27"/>
        <v>-0.71610953011684786</v>
      </c>
    </row>
    <row r="378" spans="1:13" x14ac:dyDescent="0.2">
      <c r="A378" s="1" t="s">
        <v>9</v>
      </c>
      <c r="B378" s="1" t="s">
        <v>91</v>
      </c>
      <c r="C378" s="2">
        <v>0</v>
      </c>
      <c r="D378" s="2">
        <v>0</v>
      </c>
      <c r="E378" s="3" t="str">
        <f t="shared" si="24"/>
        <v/>
      </c>
      <c r="F378" s="2">
        <v>42.3628</v>
      </c>
      <c r="G378" s="2">
        <v>0</v>
      </c>
      <c r="H378" s="3">
        <f t="shared" si="25"/>
        <v>-1</v>
      </c>
      <c r="I378" s="2">
        <v>0</v>
      </c>
      <c r="J378" s="3" t="str">
        <f t="shared" si="26"/>
        <v/>
      </c>
      <c r="K378" s="2">
        <v>172.95124999999999</v>
      </c>
      <c r="L378" s="2">
        <v>49.861629999999998</v>
      </c>
      <c r="M378" s="3">
        <f t="shared" si="27"/>
        <v>-0.71170124529310996</v>
      </c>
    </row>
    <row r="379" spans="1:13" x14ac:dyDescent="0.2">
      <c r="A379" s="1" t="s">
        <v>8</v>
      </c>
      <c r="B379" s="1" t="s">
        <v>91</v>
      </c>
      <c r="C379" s="2">
        <v>0</v>
      </c>
      <c r="D379" s="2">
        <v>0</v>
      </c>
      <c r="E379" s="3" t="str">
        <f t="shared" si="24"/>
        <v/>
      </c>
      <c r="F379" s="2">
        <v>3.54027</v>
      </c>
      <c r="G379" s="2">
        <v>0</v>
      </c>
      <c r="H379" s="3">
        <f t="shared" si="25"/>
        <v>-1</v>
      </c>
      <c r="I379" s="2">
        <v>0</v>
      </c>
      <c r="J379" s="3" t="str">
        <f t="shared" si="26"/>
        <v/>
      </c>
      <c r="K379" s="2">
        <v>4.2134400000000003</v>
      </c>
      <c r="L379" s="2">
        <v>3.7289999999999997E-2</v>
      </c>
      <c r="M379" s="3">
        <f t="shared" si="27"/>
        <v>-0.99114974937343359</v>
      </c>
    </row>
    <row r="380" spans="1:13" x14ac:dyDescent="0.2">
      <c r="A380" s="1" t="s">
        <v>7</v>
      </c>
      <c r="B380" s="1" t="s">
        <v>91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0</v>
      </c>
      <c r="H380" s="3" t="str">
        <f t="shared" si="25"/>
        <v/>
      </c>
      <c r="I380" s="2">
        <v>20.239999999999998</v>
      </c>
      <c r="J380" s="3">
        <f t="shared" si="26"/>
        <v>-1</v>
      </c>
      <c r="K380" s="2">
        <v>47.145000000000003</v>
      </c>
      <c r="L380" s="2">
        <v>93.248699999999999</v>
      </c>
      <c r="M380" s="3">
        <f t="shared" si="27"/>
        <v>0.97791282214444775</v>
      </c>
    </row>
    <row r="381" spans="1:13" x14ac:dyDescent="0.2">
      <c r="A381" s="1" t="s">
        <v>6</v>
      </c>
      <c r="B381" s="1" t="s">
        <v>91</v>
      </c>
      <c r="C381" s="2">
        <v>0</v>
      </c>
      <c r="D381" s="2">
        <v>0</v>
      </c>
      <c r="E381" s="3" t="str">
        <f t="shared" si="24"/>
        <v/>
      </c>
      <c r="F381" s="2">
        <v>27.70842</v>
      </c>
      <c r="G381" s="2">
        <v>33.687730000000002</v>
      </c>
      <c r="H381" s="3">
        <f t="shared" si="25"/>
        <v>0.21579397165193837</v>
      </c>
      <c r="I381" s="2">
        <v>52.699390000000001</v>
      </c>
      <c r="J381" s="3">
        <f t="shared" si="26"/>
        <v>-0.36075673741195102</v>
      </c>
      <c r="K381" s="2">
        <v>62.55292</v>
      </c>
      <c r="L381" s="2">
        <v>167.26845</v>
      </c>
      <c r="M381" s="3">
        <f t="shared" si="27"/>
        <v>1.6740310444340567</v>
      </c>
    </row>
    <row r="382" spans="1:13" x14ac:dyDescent="0.2">
      <c r="A382" s="1" t="s">
        <v>4</v>
      </c>
      <c r="B382" s="1" t="s">
        <v>91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</v>
      </c>
      <c r="H382" s="3" t="str">
        <f t="shared" si="25"/>
        <v/>
      </c>
      <c r="I382" s="2">
        <v>0</v>
      </c>
      <c r="J382" s="3" t="str">
        <f t="shared" si="26"/>
        <v/>
      </c>
      <c r="K382" s="2">
        <v>0</v>
      </c>
      <c r="L382" s="2">
        <v>0</v>
      </c>
      <c r="M382" s="3" t="str">
        <f t="shared" si="27"/>
        <v/>
      </c>
    </row>
    <row r="383" spans="1:13" x14ac:dyDescent="0.2">
      <c r="A383" s="1" t="s">
        <v>3</v>
      </c>
      <c r="B383" s="1" t="s">
        <v>91</v>
      </c>
      <c r="C383" s="2">
        <v>0</v>
      </c>
      <c r="D383" s="2">
        <v>0</v>
      </c>
      <c r="E383" s="3" t="str">
        <f t="shared" si="24"/>
        <v/>
      </c>
      <c r="F383" s="2">
        <v>5.1007100000000003</v>
      </c>
      <c r="G383" s="2">
        <v>0</v>
      </c>
      <c r="H383" s="3">
        <f t="shared" si="25"/>
        <v>-1</v>
      </c>
      <c r="I383" s="2">
        <v>0</v>
      </c>
      <c r="J383" s="3" t="str">
        <f t="shared" si="26"/>
        <v/>
      </c>
      <c r="K383" s="2">
        <v>31.07414</v>
      </c>
      <c r="L383" s="2">
        <v>0</v>
      </c>
      <c r="M383" s="3">
        <f t="shared" si="27"/>
        <v>-1</v>
      </c>
    </row>
    <row r="384" spans="1:13" x14ac:dyDescent="0.2">
      <c r="A384" s="1" t="s">
        <v>2</v>
      </c>
      <c r="B384" s="1" t="s">
        <v>91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0</v>
      </c>
      <c r="H384" s="3" t="str">
        <f t="shared" si="25"/>
        <v/>
      </c>
      <c r="I384" s="2">
        <v>0</v>
      </c>
      <c r="J384" s="3" t="str">
        <f t="shared" si="26"/>
        <v/>
      </c>
      <c r="K384" s="2">
        <v>0.18007999999999999</v>
      </c>
      <c r="L384" s="2">
        <v>0</v>
      </c>
      <c r="M384" s="3">
        <f t="shared" si="27"/>
        <v>-1</v>
      </c>
    </row>
    <row r="385" spans="1:13" x14ac:dyDescent="0.2">
      <c r="A385" s="6" t="s">
        <v>0</v>
      </c>
      <c r="B385" s="6" t="s">
        <v>91</v>
      </c>
      <c r="C385" s="5">
        <v>0</v>
      </c>
      <c r="D385" s="5">
        <v>0</v>
      </c>
      <c r="E385" s="4" t="str">
        <f t="shared" si="24"/>
        <v/>
      </c>
      <c r="F385" s="5">
        <v>175.92753999999999</v>
      </c>
      <c r="G385" s="5">
        <v>553.90331000000003</v>
      </c>
      <c r="H385" s="4">
        <f t="shared" si="25"/>
        <v>2.1484741388414803</v>
      </c>
      <c r="I385" s="5">
        <v>79.521360000000001</v>
      </c>
      <c r="J385" s="4">
        <f t="shared" si="26"/>
        <v>5.9654657566218692</v>
      </c>
      <c r="K385" s="5">
        <v>538.56849</v>
      </c>
      <c r="L385" s="5">
        <v>855.60263999999995</v>
      </c>
      <c r="M385" s="4">
        <f t="shared" si="27"/>
        <v>0.58866078481494521</v>
      </c>
    </row>
    <row r="386" spans="1:13" x14ac:dyDescent="0.2">
      <c r="A386" s="1" t="s">
        <v>22</v>
      </c>
      <c r="B386" s="1" t="s">
        <v>90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0</v>
      </c>
      <c r="H386" s="3" t="str">
        <f t="shared" si="25"/>
        <v/>
      </c>
      <c r="I386" s="2">
        <v>0</v>
      </c>
      <c r="J386" s="3" t="str">
        <f t="shared" si="26"/>
        <v/>
      </c>
      <c r="K386" s="2">
        <v>44.602530000000002</v>
      </c>
      <c r="L386" s="2">
        <v>0</v>
      </c>
      <c r="M386" s="3">
        <f t="shared" si="27"/>
        <v>-1</v>
      </c>
    </row>
    <row r="387" spans="1:13" x14ac:dyDescent="0.2">
      <c r="A387" s="1" t="s">
        <v>21</v>
      </c>
      <c r="B387" s="1" t="s">
        <v>90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0</v>
      </c>
      <c r="H387" s="3" t="str">
        <f t="shared" si="25"/>
        <v/>
      </c>
      <c r="I387" s="2">
        <v>0</v>
      </c>
      <c r="J387" s="3" t="str">
        <f t="shared" si="26"/>
        <v/>
      </c>
      <c r="K387" s="2">
        <v>15.43252</v>
      </c>
      <c r="L387" s="2">
        <v>0</v>
      </c>
      <c r="M387" s="3">
        <f t="shared" si="27"/>
        <v>-1</v>
      </c>
    </row>
    <row r="388" spans="1:13" x14ac:dyDescent="0.2">
      <c r="A388" s="1" t="s">
        <v>20</v>
      </c>
      <c r="B388" s="1" t="s">
        <v>90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2.8130000000000002</v>
      </c>
      <c r="L388" s="2">
        <v>0</v>
      </c>
      <c r="M388" s="3">
        <f t="shared" si="27"/>
        <v>-1</v>
      </c>
    </row>
    <row r="389" spans="1:13" x14ac:dyDescent="0.2">
      <c r="A389" s="1" t="s">
        <v>18</v>
      </c>
      <c r="B389" s="1" t="s">
        <v>90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61.151240000000001</v>
      </c>
      <c r="L389" s="2">
        <v>0</v>
      </c>
      <c r="M389" s="3">
        <f t="shared" si="27"/>
        <v>-1</v>
      </c>
    </row>
    <row r="390" spans="1:13" x14ac:dyDescent="0.2">
      <c r="A390" s="1" t="s">
        <v>17</v>
      </c>
      <c r="B390" s="1" t="s">
        <v>90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0</v>
      </c>
      <c r="H390" s="3" t="str">
        <f t="shared" si="25"/>
        <v/>
      </c>
      <c r="I390" s="2">
        <v>0</v>
      </c>
      <c r="J390" s="3" t="str">
        <f t="shared" si="26"/>
        <v/>
      </c>
      <c r="K390" s="2">
        <v>26.92989</v>
      </c>
      <c r="L390" s="2">
        <v>0</v>
      </c>
      <c r="M390" s="3">
        <f t="shared" si="27"/>
        <v>-1</v>
      </c>
    </row>
    <row r="391" spans="1:13" x14ac:dyDescent="0.2">
      <c r="A391" s="1" t="s">
        <v>14</v>
      </c>
      <c r="B391" s="1" t="s">
        <v>90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0</v>
      </c>
      <c r="H391" s="3" t="str">
        <f t="shared" si="25"/>
        <v/>
      </c>
      <c r="I391" s="2">
        <v>0</v>
      </c>
      <c r="J391" s="3" t="str">
        <f t="shared" si="26"/>
        <v/>
      </c>
      <c r="K391" s="2">
        <v>0</v>
      </c>
      <c r="L391" s="2">
        <v>0</v>
      </c>
      <c r="M391" s="3" t="str">
        <f t="shared" si="27"/>
        <v/>
      </c>
    </row>
    <row r="392" spans="1:13" x14ac:dyDescent="0.2">
      <c r="A392" s="1" t="s">
        <v>13</v>
      </c>
      <c r="B392" s="1" t="s">
        <v>90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0</v>
      </c>
      <c r="H392" s="3" t="str">
        <f t="shared" si="25"/>
        <v/>
      </c>
      <c r="I392" s="2">
        <v>0</v>
      </c>
      <c r="J392" s="3" t="str">
        <f t="shared" si="26"/>
        <v/>
      </c>
      <c r="K392" s="2">
        <v>0</v>
      </c>
      <c r="L392" s="2">
        <v>53.210929999999998</v>
      </c>
      <c r="M392" s="3" t="str">
        <f t="shared" si="27"/>
        <v/>
      </c>
    </row>
    <row r="393" spans="1:13" x14ac:dyDescent="0.2">
      <c r="A393" s="1" t="s">
        <v>12</v>
      </c>
      <c r="B393" s="1" t="s">
        <v>90</v>
      </c>
      <c r="C393" s="2">
        <v>0</v>
      </c>
      <c r="D393" s="2">
        <v>0</v>
      </c>
      <c r="E393" s="3" t="str">
        <f t="shared" si="24"/>
        <v/>
      </c>
      <c r="F393" s="2">
        <v>0</v>
      </c>
      <c r="G393" s="2">
        <v>0</v>
      </c>
      <c r="H393" s="3" t="str">
        <f t="shared" si="25"/>
        <v/>
      </c>
      <c r="I393" s="2">
        <v>0</v>
      </c>
      <c r="J393" s="3" t="str">
        <f t="shared" si="26"/>
        <v/>
      </c>
      <c r="K393" s="2">
        <v>0</v>
      </c>
      <c r="L393" s="2">
        <v>0</v>
      </c>
      <c r="M393" s="3" t="str">
        <f t="shared" si="27"/>
        <v/>
      </c>
    </row>
    <row r="394" spans="1:13" x14ac:dyDescent="0.2">
      <c r="A394" s="1" t="s">
        <v>11</v>
      </c>
      <c r="B394" s="1" t="s">
        <v>90</v>
      </c>
      <c r="C394" s="2">
        <v>0</v>
      </c>
      <c r="D394" s="2">
        <v>0</v>
      </c>
      <c r="E394" s="3" t="str">
        <f t="shared" si="24"/>
        <v/>
      </c>
      <c r="F394" s="2">
        <v>0</v>
      </c>
      <c r="G394" s="2">
        <v>0</v>
      </c>
      <c r="H394" s="3" t="str">
        <f t="shared" si="25"/>
        <v/>
      </c>
      <c r="I394" s="2">
        <v>0</v>
      </c>
      <c r="J394" s="3" t="str">
        <f t="shared" si="26"/>
        <v/>
      </c>
      <c r="K394" s="2">
        <v>10.649559999999999</v>
      </c>
      <c r="L394" s="2">
        <v>0</v>
      </c>
      <c r="M394" s="3">
        <f t="shared" si="27"/>
        <v>-1</v>
      </c>
    </row>
    <row r="395" spans="1:13" x14ac:dyDescent="0.2">
      <c r="A395" s="1" t="s">
        <v>10</v>
      </c>
      <c r="B395" s="1" t="s">
        <v>90</v>
      </c>
      <c r="C395" s="2">
        <v>0</v>
      </c>
      <c r="D395" s="2">
        <v>0</v>
      </c>
      <c r="E395" s="3" t="str">
        <f t="shared" si="24"/>
        <v/>
      </c>
      <c r="F395" s="2">
        <v>50.91151</v>
      </c>
      <c r="G395" s="2">
        <v>0.19409000000000001</v>
      </c>
      <c r="H395" s="3">
        <f t="shared" si="25"/>
        <v>-0.99618769900951676</v>
      </c>
      <c r="I395" s="2">
        <v>0</v>
      </c>
      <c r="J395" s="3" t="str">
        <f t="shared" si="26"/>
        <v/>
      </c>
      <c r="K395" s="2">
        <v>430.88675000000001</v>
      </c>
      <c r="L395" s="2">
        <v>88.91113</v>
      </c>
      <c r="M395" s="3">
        <f t="shared" si="27"/>
        <v>-0.79365545587094521</v>
      </c>
    </row>
    <row r="396" spans="1:13" x14ac:dyDescent="0.2">
      <c r="A396" s="1" t="s">
        <v>9</v>
      </c>
      <c r="B396" s="1" t="s">
        <v>90</v>
      </c>
      <c r="C396" s="2">
        <v>0</v>
      </c>
      <c r="D396" s="2">
        <v>0</v>
      </c>
      <c r="E396" s="3" t="str">
        <f t="shared" si="24"/>
        <v/>
      </c>
      <c r="F396" s="2">
        <v>1.68</v>
      </c>
      <c r="G396" s="2">
        <v>0</v>
      </c>
      <c r="H396" s="3">
        <f t="shared" si="25"/>
        <v>-1</v>
      </c>
      <c r="I396" s="2">
        <v>2.12</v>
      </c>
      <c r="J396" s="3">
        <f t="shared" si="26"/>
        <v>-1</v>
      </c>
      <c r="K396" s="2">
        <v>28.448250000000002</v>
      </c>
      <c r="L396" s="2">
        <v>6.44</v>
      </c>
      <c r="M396" s="3">
        <f t="shared" si="27"/>
        <v>-0.77362403662791213</v>
      </c>
    </row>
    <row r="397" spans="1:13" x14ac:dyDescent="0.2">
      <c r="A397" s="1" t="s">
        <v>8</v>
      </c>
      <c r="B397" s="1" t="s">
        <v>90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8.4620000000000001E-2</v>
      </c>
      <c r="L397" s="2">
        <v>0</v>
      </c>
      <c r="M397" s="3">
        <f t="shared" si="27"/>
        <v>-1</v>
      </c>
    </row>
    <row r="398" spans="1:13" x14ac:dyDescent="0.2">
      <c r="A398" s="1" t="s">
        <v>6</v>
      </c>
      <c r="B398" s="1" t="s">
        <v>90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1.09E-3</v>
      </c>
      <c r="L398" s="2">
        <v>0</v>
      </c>
      <c r="M398" s="3">
        <f t="shared" si="27"/>
        <v>-1</v>
      </c>
    </row>
    <row r="399" spans="1:13" x14ac:dyDescent="0.2">
      <c r="A399" s="1" t="s">
        <v>4</v>
      </c>
      <c r="B399" s="1" t="s">
        <v>90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0</v>
      </c>
      <c r="H399" s="3" t="str">
        <f t="shared" si="25"/>
        <v/>
      </c>
      <c r="I399" s="2">
        <v>0</v>
      </c>
      <c r="J399" s="3" t="str">
        <f t="shared" si="26"/>
        <v/>
      </c>
      <c r="K399" s="2">
        <v>0</v>
      </c>
      <c r="L399" s="2">
        <v>0</v>
      </c>
      <c r="M399" s="3" t="str">
        <f t="shared" si="27"/>
        <v/>
      </c>
    </row>
    <row r="400" spans="1:13" x14ac:dyDescent="0.2">
      <c r="A400" s="1" t="s">
        <v>2</v>
      </c>
      <c r="B400" s="1" t="s">
        <v>90</v>
      </c>
      <c r="C400" s="2">
        <v>0</v>
      </c>
      <c r="D400" s="2">
        <v>0</v>
      </c>
      <c r="E400" s="3" t="str">
        <f t="shared" si="24"/>
        <v/>
      </c>
      <c r="F400" s="2">
        <v>0</v>
      </c>
      <c r="G400" s="2">
        <v>0</v>
      </c>
      <c r="H400" s="3" t="str">
        <f t="shared" si="25"/>
        <v/>
      </c>
      <c r="I400" s="2">
        <v>0</v>
      </c>
      <c r="J400" s="3" t="str">
        <f t="shared" si="26"/>
        <v/>
      </c>
      <c r="K400" s="2">
        <v>4.4359999999999997E-2</v>
      </c>
      <c r="L400" s="2">
        <v>0</v>
      </c>
      <c r="M400" s="3">
        <f t="shared" si="27"/>
        <v>-1</v>
      </c>
    </row>
    <row r="401" spans="1:13" x14ac:dyDescent="0.2">
      <c r="A401" s="6" t="s">
        <v>0</v>
      </c>
      <c r="B401" s="6" t="s">
        <v>90</v>
      </c>
      <c r="C401" s="5">
        <v>0</v>
      </c>
      <c r="D401" s="5">
        <v>0</v>
      </c>
      <c r="E401" s="4" t="str">
        <f t="shared" si="24"/>
        <v/>
      </c>
      <c r="F401" s="5">
        <v>72.879980000000003</v>
      </c>
      <c r="G401" s="5">
        <v>215.09061</v>
      </c>
      <c r="H401" s="4">
        <f t="shared" si="25"/>
        <v>1.9512989712675552</v>
      </c>
      <c r="I401" s="5">
        <v>366.15929999999997</v>
      </c>
      <c r="J401" s="4">
        <f t="shared" si="26"/>
        <v>-0.41257641141437618</v>
      </c>
      <c r="K401" s="5">
        <v>749.53008999999997</v>
      </c>
      <c r="L401" s="5">
        <v>962.11815999999999</v>
      </c>
      <c r="M401" s="4">
        <f t="shared" si="27"/>
        <v>0.28362846647023865</v>
      </c>
    </row>
    <row r="402" spans="1:13" x14ac:dyDescent="0.2">
      <c r="A402" s="1" t="s">
        <v>22</v>
      </c>
      <c r="B402" s="1" t="s">
        <v>89</v>
      </c>
      <c r="C402" s="2">
        <v>0</v>
      </c>
      <c r="D402" s="2">
        <v>0</v>
      </c>
      <c r="E402" s="3" t="str">
        <f t="shared" si="24"/>
        <v/>
      </c>
      <c r="F402" s="2">
        <v>0</v>
      </c>
      <c r="G402" s="2">
        <v>2.0085299999999999</v>
      </c>
      <c r="H402" s="3" t="str">
        <f t="shared" si="25"/>
        <v/>
      </c>
      <c r="I402" s="2">
        <v>12.35074</v>
      </c>
      <c r="J402" s="3">
        <f t="shared" si="26"/>
        <v>-0.83737573619070593</v>
      </c>
      <c r="K402" s="2">
        <v>75.098140000000001</v>
      </c>
      <c r="L402" s="2">
        <v>28.45862</v>
      </c>
      <c r="M402" s="3">
        <f t="shared" si="27"/>
        <v>-0.62104760517371005</v>
      </c>
    </row>
    <row r="403" spans="1:13" x14ac:dyDescent="0.2">
      <c r="A403" s="1" t="s">
        <v>21</v>
      </c>
      <c r="B403" s="1" t="s">
        <v>89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0</v>
      </c>
      <c r="H403" s="3" t="str">
        <f t="shared" si="25"/>
        <v/>
      </c>
      <c r="I403" s="2">
        <v>1.08E-3</v>
      </c>
      <c r="J403" s="3">
        <f t="shared" si="26"/>
        <v>-1</v>
      </c>
      <c r="K403" s="2">
        <v>85.127290000000002</v>
      </c>
      <c r="L403" s="2">
        <v>0.31756000000000001</v>
      </c>
      <c r="M403" s="3">
        <f t="shared" si="27"/>
        <v>-0.99626958640407792</v>
      </c>
    </row>
    <row r="404" spans="1:13" x14ac:dyDescent="0.2">
      <c r="A404" s="1" t="s">
        <v>20</v>
      </c>
      <c r="B404" s="1" t="s">
        <v>89</v>
      </c>
      <c r="C404" s="2">
        <v>0</v>
      </c>
      <c r="D404" s="2">
        <v>0</v>
      </c>
      <c r="E404" s="3" t="str">
        <f t="shared" si="24"/>
        <v/>
      </c>
      <c r="F404" s="2">
        <v>388.08747</v>
      </c>
      <c r="G404" s="2">
        <v>539.46460000000002</v>
      </c>
      <c r="H404" s="3">
        <f t="shared" si="25"/>
        <v>0.39005930802146227</v>
      </c>
      <c r="I404" s="2">
        <v>413.59598</v>
      </c>
      <c r="J404" s="3">
        <f t="shared" si="26"/>
        <v>0.30432747436278285</v>
      </c>
      <c r="K404" s="2">
        <v>1630.7693999999999</v>
      </c>
      <c r="L404" s="2">
        <v>1503.1196299999999</v>
      </c>
      <c r="M404" s="3">
        <f t="shared" si="27"/>
        <v>-7.8275794235530771E-2</v>
      </c>
    </row>
    <row r="405" spans="1:13" x14ac:dyDescent="0.2">
      <c r="A405" s="1" t="s">
        <v>19</v>
      </c>
      <c r="B405" s="1" t="s">
        <v>89</v>
      </c>
      <c r="C405" s="2">
        <v>0</v>
      </c>
      <c r="D405" s="2">
        <v>0</v>
      </c>
      <c r="E405" s="3" t="str">
        <f t="shared" si="24"/>
        <v/>
      </c>
      <c r="F405" s="2">
        <v>499.83393999999998</v>
      </c>
      <c r="G405" s="2">
        <v>346.31383</v>
      </c>
      <c r="H405" s="3">
        <f t="shared" si="25"/>
        <v>-0.30714222807678881</v>
      </c>
      <c r="I405" s="2">
        <v>657.76484000000005</v>
      </c>
      <c r="J405" s="3">
        <f t="shared" si="26"/>
        <v>-0.47349902436256708</v>
      </c>
      <c r="K405" s="2">
        <v>2033.5517</v>
      </c>
      <c r="L405" s="2">
        <v>2214.1947300000002</v>
      </c>
      <c r="M405" s="3">
        <f t="shared" si="27"/>
        <v>8.8831294527697668E-2</v>
      </c>
    </row>
    <row r="406" spans="1:13" x14ac:dyDescent="0.2">
      <c r="A406" s="1" t="s">
        <v>17</v>
      </c>
      <c r="B406" s="1" t="s">
        <v>89</v>
      </c>
      <c r="C406" s="2">
        <v>0</v>
      </c>
      <c r="D406" s="2">
        <v>0</v>
      </c>
      <c r="E406" s="3" t="str">
        <f t="shared" si="24"/>
        <v/>
      </c>
      <c r="F406" s="2">
        <v>138.78102999999999</v>
      </c>
      <c r="G406" s="2">
        <v>94.220460000000003</v>
      </c>
      <c r="H406" s="3">
        <f t="shared" si="25"/>
        <v>-0.32108545382607401</v>
      </c>
      <c r="I406" s="2">
        <v>103.74872000000001</v>
      </c>
      <c r="J406" s="3">
        <f t="shared" si="26"/>
        <v>-9.1839783661909258E-2</v>
      </c>
      <c r="K406" s="2">
        <v>473.19015000000002</v>
      </c>
      <c r="L406" s="2">
        <v>380.08873999999997</v>
      </c>
      <c r="M406" s="3">
        <f t="shared" si="27"/>
        <v>-0.19675263739112081</v>
      </c>
    </row>
    <row r="407" spans="1:13" x14ac:dyDescent="0.2">
      <c r="A407" s="1" t="s">
        <v>14</v>
      </c>
      <c r="B407" s="1" t="s">
        <v>89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0</v>
      </c>
      <c r="H407" s="3" t="str">
        <f t="shared" si="25"/>
        <v/>
      </c>
      <c r="I407" s="2">
        <v>0</v>
      </c>
      <c r="J407" s="3" t="str">
        <f t="shared" si="26"/>
        <v/>
      </c>
      <c r="K407" s="2">
        <v>0</v>
      </c>
      <c r="L407" s="2">
        <v>0</v>
      </c>
      <c r="M407" s="3" t="str">
        <f t="shared" si="27"/>
        <v/>
      </c>
    </row>
    <row r="408" spans="1:13" x14ac:dyDescent="0.2">
      <c r="A408" s="1" t="s">
        <v>13</v>
      </c>
      <c r="B408" s="1" t="s">
        <v>89</v>
      </c>
      <c r="C408" s="2">
        <v>0</v>
      </c>
      <c r="D408" s="2">
        <v>0</v>
      </c>
      <c r="E408" s="3" t="str">
        <f t="shared" si="24"/>
        <v/>
      </c>
      <c r="F408" s="2">
        <v>403.21753999999999</v>
      </c>
      <c r="G408" s="2">
        <v>178.47164000000001</v>
      </c>
      <c r="H408" s="3">
        <f t="shared" si="25"/>
        <v>-0.55738125876170952</v>
      </c>
      <c r="I408" s="2">
        <v>201.86093</v>
      </c>
      <c r="J408" s="3">
        <f t="shared" si="26"/>
        <v>-0.11586833569031907</v>
      </c>
      <c r="K408" s="2">
        <v>897.48708999999997</v>
      </c>
      <c r="L408" s="2">
        <v>479.71111000000002</v>
      </c>
      <c r="M408" s="3">
        <f t="shared" si="27"/>
        <v>-0.46549525297349958</v>
      </c>
    </row>
    <row r="409" spans="1:13" x14ac:dyDescent="0.2">
      <c r="A409" s="1" t="s">
        <v>12</v>
      </c>
      <c r="B409" s="1" t="s">
        <v>89</v>
      </c>
      <c r="C409" s="2">
        <v>0</v>
      </c>
      <c r="D409" s="2">
        <v>0</v>
      </c>
      <c r="E409" s="3" t="str">
        <f t="shared" si="24"/>
        <v/>
      </c>
      <c r="F409" s="2">
        <v>141.66414</v>
      </c>
      <c r="G409" s="2">
        <v>30.402180000000001</v>
      </c>
      <c r="H409" s="3">
        <f t="shared" si="25"/>
        <v>-0.78539254888357779</v>
      </c>
      <c r="I409" s="2">
        <v>2.5217200000000002</v>
      </c>
      <c r="J409" s="3">
        <f t="shared" si="26"/>
        <v>11.05612835683581</v>
      </c>
      <c r="K409" s="2">
        <v>252.32758000000001</v>
      </c>
      <c r="L409" s="2">
        <v>108.10155</v>
      </c>
      <c r="M409" s="3">
        <f t="shared" si="27"/>
        <v>-0.57158250398153077</v>
      </c>
    </row>
    <row r="410" spans="1:13" x14ac:dyDescent="0.2">
      <c r="A410" s="1" t="s">
        <v>11</v>
      </c>
      <c r="B410" s="1" t="s">
        <v>89</v>
      </c>
      <c r="C410" s="2">
        <v>0</v>
      </c>
      <c r="D410" s="2">
        <v>0</v>
      </c>
      <c r="E410" s="3" t="str">
        <f t="shared" si="24"/>
        <v/>
      </c>
      <c r="F410" s="2">
        <v>19.62208</v>
      </c>
      <c r="G410" s="2">
        <v>15.0769</v>
      </c>
      <c r="H410" s="3">
        <f t="shared" si="25"/>
        <v>-0.23163599373766697</v>
      </c>
      <c r="I410" s="2">
        <v>23.818850000000001</v>
      </c>
      <c r="J410" s="3">
        <f t="shared" si="26"/>
        <v>-0.36701813899495572</v>
      </c>
      <c r="K410" s="2">
        <v>43.052460000000004</v>
      </c>
      <c r="L410" s="2">
        <v>103.5432</v>
      </c>
      <c r="M410" s="3">
        <f t="shared" si="27"/>
        <v>1.4050472377188199</v>
      </c>
    </row>
    <row r="411" spans="1:13" x14ac:dyDescent="0.2">
      <c r="A411" s="1" t="s">
        <v>10</v>
      </c>
      <c r="B411" s="1" t="s">
        <v>89</v>
      </c>
      <c r="C411" s="2">
        <v>74.193510000000003</v>
      </c>
      <c r="D411" s="2">
        <v>0</v>
      </c>
      <c r="E411" s="3">
        <f t="shared" si="24"/>
        <v>-1</v>
      </c>
      <c r="F411" s="2">
        <v>2988.4574600000001</v>
      </c>
      <c r="G411" s="2">
        <v>3118.9815800000001</v>
      </c>
      <c r="H411" s="3">
        <f t="shared" si="25"/>
        <v>4.3676084316756514E-2</v>
      </c>
      <c r="I411" s="2">
        <v>2558.8779</v>
      </c>
      <c r="J411" s="3">
        <f t="shared" si="26"/>
        <v>0.21888644237382349</v>
      </c>
      <c r="K411" s="2">
        <v>10790.73675</v>
      </c>
      <c r="L411" s="2">
        <v>11192.70336</v>
      </c>
      <c r="M411" s="3">
        <f t="shared" si="27"/>
        <v>3.7251081118256257E-2</v>
      </c>
    </row>
    <row r="412" spans="1:13" x14ac:dyDescent="0.2">
      <c r="A412" s="1" t="s">
        <v>27</v>
      </c>
      <c r="B412" s="1" t="s">
        <v>89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0</v>
      </c>
      <c r="H412" s="3" t="str">
        <f t="shared" si="25"/>
        <v/>
      </c>
      <c r="I412" s="2">
        <v>0</v>
      </c>
      <c r="J412" s="3" t="str">
        <f t="shared" si="26"/>
        <v/>
      </c>
      <c r="K412" s="2">
        <v>5.6460299999999997</v>
      </c>
      <c r="L412" s="2">
        <v>1.1830000000000001</v>
      </c>
      <c r="M412" s="3">
        <f t="shared" si="27"/>
        <v>-0.79047224332849808</v>
      </c>
    </row>
    <row r="413" spans="1:13" x14ac:dyDescent="0.2">
      <c r="A413" s="1" t="s">
        <v>9</v>
      </c>
      <c r="B413" s="1" t="s">
        <v>89</v>
      </c>
      <c r="C413" s="2">
        <v>0</v>
      </c>
      <c r="D413" s="2">
        <v>0</v>
      </c>
      <c r="E413" s="3" t="str">
        <f t="shared" si="24"/>
        <v/>
      </c>
      <c r="F413" s="2">
        <v>0</v>
      </c>
      <c r="G413" s="2">
        <v>6.5500999999999996</v>
      </c>
      <c r="H413" s="3" t="str">
        <f t="shared" si="25"/>
        <v/>
      </c>
      <c r="I413" s="2">
        <v>1.06</v>
      </c>
      <c r="J413" s="3">
        <f t="shared" si="26"/>
        <v>5.1793396226415087</v>
      </c>
      <c r="K413" s="2">
        <v>0.58247000000000004</v>
      </c>
      <c r="L413" s="2">
        <v>7.6101000000000001</v>
      </c>
      <c r="M413" s="3">
        <f t="shared" si="27"/>
        <v>12.065222243205659</v>
      </c>
    </row>
    <row r="414" spans="1:13" x14ac:dyDescent="0.2">
      <c r="A414" s="1" t="s">
        <v>8</v>
      </c>
      <c r="B414" s="1" t="s">
        <v>89</v>
      </c>
      <c r="C414" s="2">
        <v>0</v>
      </c>
      <c r="D414" s="2">
        <v>0</v>
      </c>
      <c r="E414" s="3" t="str">
        <f t="shared" si="24"/>
        <v/>
      </c>
      <c r="F414" s="2">
        <v>167.833</v>
      </c>
      <c r="G414" s="2">
        <v>111.59362</v>
      </c>
      <c r="H414" s="3">
        <f t="shared" si="25"/>
        <v>-0.33509131100558287</v>
      </c>
      <c r="I414" s="2">
        <v>137.65251000000001</v>
      </c>
      <c r="J414" s="3">
        <f t="shared" si="26"/>
        <v>-0.18930922509150039</v>
      </c>
      <c r="K414" s="2">
        <v>618.89344000000006</v>
      </c>
      <c r="L414" s="2">
        <v>538.12264000000005</v>
      </c>
      <c r="M414" s="3">
        <f t="shared" si="27"/>
        <v>-0.13050841191659746</v>
      </c>
    </row>
    <row r="415" spans="1:13" x14ac:dyDescent="0.2">
      <c r="A415" s="1" t="s">
        <v>7</v>
      </c>
      <c r="B415" s="1" t="s">
        <v>89</v>
      </c>
      <c r="C415" s="2">
        <v>0</v>
      </c>
      <c r="D415" s="2">
        <v>0</v>
      </c>
      <c r="E415" s="3" t="str">
        <f t="shared" si="24"/>
        <v/>
      </c>
      <c r="F415" s="2">
        <v>18.719370000000001</v>
      </c>
      <c r="G415" s="2">
        <v>34.273829999999997</v>
      </c>
      <c r="H415" s="3">
        <f t="shared" si="25"/>
        <v>0.83092860496907717</v>
      </c>
      <c r="I415" s="2">
        <v>63.691499999999998</v>
      </c>
      <c r="J415" s="3">
        <f t="shared" si="26"/>
        <v>-0.46187748757683522</v>
      </c>
      <c r="K415" s="2">
        <v>69.961129999999997</v>
      </c>
      <c r="L415" s="2">
        <v>147.23219</v>
      </c>
      <c r="M415" s="3">
        <f t="shared" si="27"/>
        <v>1.1044855907844831</v>
      </c>
    </row>
    <row r="416" spans="1:13" x14ac:dyDescent="0.2">
      <c r="A416" s="1" t="s">
        <v>6</v>
      </c>
      <c r="B416" s="1" t="s">
        <v>89</v>
      </c>
      <c r="C416" s="2">
        <v>0</v>
      </c>
      <c r="D416" s="2">
        <v>0</v>
      </c>
      <c r="E416" s="3" t="str">
        <f t="shared" si="24"/>
        <v/>
      </c>
      <c r="F416" s="2">
        <v>417.17514999999997</v>
      </c>
      <c r="G416" s="2">
        <v>82.059730000000002</v>
      </c>
      <c r="H416" s="3">
        <f t="shared" si="25"/>
        <v>-0.80329669684304061</v>
      </c>
      <c r="I416" s="2">
        <v>235.52379999999999</v>
      </c>
      <c r="J416" s="3">
        <f t="shared" si="26"/>
        <v>-0.65158625158051964</v>
      </c>
      <c r="K416" s="2">
        <v>875.17386999999997</v>
      </c>
      <c r="L416" s="2">
        <v>668.91849999999999</v>
      </c>
      <c r="M416" s="3">
        <f t="shared" si="27"/>
        <v>-0.2356735924942549</v>
      </c>
    </row>
    <row r="417" spans="1:13" x14ac:dyDescent="0.2">
      <c r="A417" s="1" t="s">
        <v>4</v>
      </c>
      <c r="B417" s="1" t="s">
        <v>89</v>
      </c>
      <c r="C417" s="2">
        <v>0</v>
      </c>
      <c r="D417" s="2">
        <v>0</v>
      </c>
      <c r="E417" s="3" t="str">
        <f t="shared" si="24"/>
        <v/>
      </c>
      <c r="F417" s="2">
        <v>587.48821999999996</v>
      </c>
      <c r="G417" s="2">
        <v>359.77647999999999</v>
      </c>
      <c r="H417" s="3">
        <f t="shared" si="25"/>
        <v>-0.38760222290074176</v>
      </c>
      <c r="I417" s="2">
        <v>598.33470999999997</v>
      </c>
      <c r="J417" s="3">
        <f t="shared" si="26"/>
        <v>-0.39870364532253189</v>
      </c>
      <c r="K417" s="2">
        <v>2628.33745</v>
      </c>
      <c r="L417" s="2">
        <v>1681.1897799999999</v>
      </c>
      <c r="M417" s="3">
        <f t="shared" si="27"/>
        <v>-0.36035999487052173</v>
      </c>
    </row>
    <row r="418" spans="1:13" x14ac:dyDescent="0.2">
      <c r="A418" s="1" t="s">
        <v>3</v>
      </c>
      <c r="B418" s="1" t="s">
        <v>89</v>
      </c>
      <c r="C418" s="2">
        <v>0</v>
      </c>
      <c r="D418" s="2">
        <v>0</v>
      </c>
      <c r="E418" s="3" t="str">
        <f t="shared" si="24"/>
        <v/>
      </c>
      <c r="F418" s="2">
        <v>6437.5696200000002</v>
      </c>
      <c r="G418" s="2">
        <v>4829.6582200000003</v>
      </c>
      <c r="H418" s="3">
        <f t="shared" si="25"/>
        <v>-0.24976994345887937</v>
      </c>
      <c r="I418" s="2">
        <v>6005.0783099999999</v>
      </c>
      <c r="J418" s="3">
        <f t="shared" si="26"/>
        <v>-0.19573767889797922</v>
      </c>
      <c r="K418" s="2">
        <v>20125.757290000001</v>
      </c>
      <c r="L418" s="2">
        <v>22975.609059999999</v>
      </c>
      <c r="M418" s="3">
        <f t="shared" si="27"/>
        <v>0.14160221297193232</v>
      </c>
    </row>
    <row r="419" spans="1:13" x14ac:dyDescent="0.2">
      <c r="A419" s="1" t="s">
        <v>2</v>
      </c>
      <c r="B419" s="1" t="s">
        <v>89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0</v>
      </c>
      <c r="H419" s="3" t="str">
        <f t="shared" si="25"/>
        <v/>
      </c>
      <c r="I419" s="2">
        <v>0</v>
      </c>
      <c r="J419" s="3" t="str">
        <f t="shared" si="26"/>
        <v/>
      </c>
      <c r="K419" s="2">
        <v>0.55989</v>
      </c>
      <c r="L419" s="2">
        <v>3.1269999999999999E-2</v>
      </c>
      <c r="M419" s="3">
        <f t="shared" si="27"/>
        <v>-0.94414974369965532</v>
      </c>
    </row>
    <row r="420" spans="1:13" x14ac:dyDescent="0.2">
      <c r="A420" s="1" t="s">
        <v>25</v>
      </c>
      <c r="B420" s="1" t="s">
        <v>89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0</v>
      </c>
      <c r="H420" s="3" t="str">
        <f t="shared" si="25"/>
        <v/>
      </c>
      <c r="I420" s="2">
        <v>0</v>
      </c>
      <c r="J420" s="3" t="str">
        <f t="shared" si="26"/>
        <v/>
      </c>
      <c r="K420" s="2">
        <v>1.9307300000000001</v>
      </c>
      <c r="L420" s="2">
        <v>0</v>
      </c>
      <c r="M420" s="3">
        <f t="shared" si="27"/>
        <v>-1</v>
      </c>
    </row>
    <row r="421" spans="1:13" x14ac:dyDescent="0.2">
      <c r="A421" s="1" t="s">
        <v>29</v>
      </c>
      <c r="B421" s="1" t="s">
        <v>89</v>
      </c>
      <c r="C421" s="2">
        <v>0</v>
      </c>
      <c r="D421" s="2">
        <v>0</v>
      </c>
      <c r="E421" s="3" t="str">
        <f t="shared" si="24"/>
        <v/>
      </c>
      <c r="F421" s="2">
        <v>27.01953</v>
      </c>
      <c r="G421" s="2">
        <v>0</v>
      </c>
      <c r="H421" s="3">
        <f t="shared" si="25"/>
        <v>-1</v>
      </c>
      <c r="I421" s="2">
        <v>0</v>
      </c>
      <c r="J421" s="3" t="str">
        <f t="shared" si="26"/>
        <v/>
      </c>
      <c r="K421" s="2">
        <v>32.687919999999998</v>
      </c>
      <c r="L421" s="2">
        <v>1.23068</v>
      </c>
      <c r="M421" s="3">
        <f t="shared" si="27"/>
        <v>-0.96235061759818308</v>
      </c>
    </row>
    <row r="422" spans="1:13" x14ac:dyDescent="0.2">
      <c r="A422" s="6" t="s">
        <v>0</v>
      </c>
      <c r="B422" s="6" t="s">
        <v>89</v>
      </c>
      <c r="C422" s="5">
        <v>74.193510000000003</v>
      </c>
      <c r="D422" s="5">
        <v>0</v>
      </c>
      <c r="E422" s="4">
        <f t="shared" si="24"/>
        <v>-1</v>
      </c>
      <c r="F422" s="5">
        <v>12235.46855</v>
      </c>
      <c r="G422" s="5">
        <v>9748.8516999999993</v>
      </c>
      <c r="H422" s="4">
        <f t="shared" si="25"/>
        <v>-0.20323021058314927</v>
      </c>
      <c r="I422" s="5">
        <v>11015.881590000001</v>
      </c>
      <c r="J422" s="4">
        <f t="shared" si="26"/>
        <v>-0.11501847397762388</v>
      </c>
      <c r="K422" s="5">
        <v>40640.870779999997</v>
      </c>
      <c r="L422" s="5">
        <v>42031.365720000002</v>
      </c>
      <c r="M422" s="4">
        <f t="shared" si="27"/>
        <v>3.4214201450729842E-2</v>
      </c>
    </row>
    <row r="423" spans="1:13" x14ac:dyDescent="0.2">
      <c r="A423" s="1" t="s">
        <v>22</v>
      </c>
      <c r="B423" s="1" t="s">
        <v>88</v>
      </c>
      <c r="C423" s="2">
        <v>0</v>
      </c>
      <c r="D423" s="2">
        <v>0</v>
      </c>
      <c r="E423" s="3" t="str">
        <f t="shared" si="24"/>
        <v/>
      </c>
      <c r="F423" s="2">
        <v>17.532620000000001</v>
      </c>
      <c r="G423" s="2">
        <v>99.864590000000007</v>
      </c>
      <c r="H423" s="3">
        <f t="shared" si="25"/>
        <v>4.6959307850167287</v>
      </c>
      <c r="I423" s="2">
        <v>2.1851600000000002</v>
      </c>
      <c r="J423" s="3">
        <f t="shared" si="26"/>
        <v>44.701271302787895</v>
      </c>
      <c r="K423" s="2">
        <v>23.296130000000002</v>
      </c>
      <c r="L423" s="2">
        <v>119.78166</v>
      </c>
      <c r="M423" s="3">
        <f t="shared" si="27"/>
        <v>4.1416977841383948</v>
      </c>
    </row>
    <row r="424" spans="1:13" x14ac:dyDescent="0.2">
      <c r="A424" s="1" t="s">
        <v>21</v>
      </c>
      <c r="B424" s="1" t="s">
        <v>88</v>
      </c>
      <c r="C424" s="2">
        <v>0</v>
      </c>
      <c r="D424" s="2">
        <v>0</v>
      </c>
      <c r="E424" s="3" t="str">
        <f t="shared" si="24"/>
        <v/>
      </c>
      <c r="F424" s="2">
        <v>2002.26089</v>
      </c>
      <c r="G424" s="2">
        <v>1064.63661</v>
      </c>
      <c r="H424" s="3">
        <f t="shared" si="25"/>
        <v>-0.46828277208171409</v>
      </c>
      <c r="I424" s="2">
        <v>638.04830000000004</v>
      </c>
      <c r="J424" s="3">
        <f t="shared" si="26"/>
        <v>0.66858309942993333</v>
      </c>
      <c r="K424" s="2">
        <v>5740.4970400000002</v>
      </c>
      <c r="L424" s="2">
        <v>1714.23991</v>
      </c>
      <c r="M424" s="3">
        <f t="shared" si="27"/>
        <v>-0.70137779045000603</v>
      </c>
    </row>
    <row r="425" spans="1:13" x14ac:dyDescent="0.2">
      <c r="A425" s="1" t="s">
        <v>20</v>
      </c>
      <c r="B425" s="1" t="s">
        <v>88</v>
      </c>
      <c r="C425" s="2">
        <v>0</v>
      </c>
      <c r="D425" s="2">
        <v>0</v>
      </c>
      <c r="E425" s="3" t="str">
        <f t="shared" si="24"/>
        <v/>
      </c>
      <c r="F425" s="2">
        <v>284.56178</v>
      </c>
      <c r="G425" s="2">
        <v>354.07864000000001</v>
      </c>
      <c r="H425" s="3">
        <f t="shared" si="25"/>
        <v>0.2442944375734506</v>
      </c>
      <c r="I425" s="2">
        <v>114.19298999999999</v>
      </c>
      <c r="J425" s="3">
        <f t="shared" si="26"/>
        <v>2.1007038172833554</v>
      </c>
      <c r="K425" s="2">
        <v>515.60213999999996</v>
      </c>
      <c r="L425" s="2">
        <v>803.29318999999998</v>
      </c>
      <c r="M425" s="3">
        <f t="shared" si="27"/>
        <v>0.55797101617925793</v>
      </c>
    </row>
    <row r="426" spans="1:13" x14ac:dyDescent="0.2">
      <c r="A426" s="1" t="s">
        <v>19</v>
      </c>
      <c r="B426" s="1" t="s">
        <v>88</v>
      </c>
      <c r="C426" s="2">
        <v>0</v>
      </c>
      <c r="D426" s="2">
        <v>0</v>
      </c>
      <c r="E426" s="3" t="str">
        <f t="shared" si="24"/>
        <v/>
      </c>
      <c r="F426" s="2">
        <v>0</v>
      </c>
      <c r="G426" s="2">
        <v>0</v>
      </c>
      <c r="H426" s="3" t="str">
        <f t="shared" si="25"/>
        <v/>
      </c>
      <c r="I426" s="2">
        <v>0</v>
      </c>
      <c r="J426" s="3" t="str">
        <f t="shared" si="26"/>
        <v/>
      </c>
      <c r="K426" s="2">
        <v>0</v>
      </c>
      <c r="L426" s="2">
        <v>0</v>
      </c>
      <c r="M426" s="3" t="str">
        <f t="shared" si="27"/>
        <v/>
      </c>
    </row>
    <row r="427" spans="1:13" x14ac:dyDescent="0.2">
      <c r="A427" s="1" t="s">
        <v>18</v>
      </c>
      <c r="B427" s="1" t="s">
        <v>88</v>
      </c>
      <c r="C427" s="2">
        <v>0</v>
      </c>
      <c r="D427" s="2">
        <v>0</v>
      </c>
      <c r="E427" s="3" t="str">
        <f t="shared" si="24"/>
        <v/>
      </c>
      <c r="F427" s="2">
        <v>0</v>
      </c>
      <c r="G427" s="2">
        <v>0</v>
      </c>
      <c r="H427" s="3" t="str">
        <f t="shared" si="25"/>
        <v/>
      </c>
      <c r="I427" s="2">
        <v>0</v>
      </c>
      <c r="J427" s="3" t="str">
        <f t="shared" si="26"/>
        <v/>
      </c>
      <c r="K427" s="2">
        <v>0</v>
      </c>
      <c r="L427" s="2">
        <v>0</v>
      </c>
      <c r="M427" s="3" t="str">
        <f t="shared" si="27"/>
        <v/>
      </c>
    </row>
    <row r="428" spans="1:13" x14ac:dyDescent="0.2">
      <c r="A428" s="1" t="s">
        <v>17</v>
      </c>
      <c r="B428" s="1" t="s">
        <v>88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1</v>
      </c>
      <c r="H428" s="3" t="str">
        <f t="shared" si="25"/>
        <v/>
      </c>
      <c r="I428" s="2">
        <v>8.8818599999999996</v>
      </c>
      <c r="J428" s="3">
        <f t="shared" si="26"/>
        <v>-0.88741097022470516</v>
      </c>
      <c r="K428" s="2">
        <v>35.12415</v>
      </c>
      <c r="L428" s="2">
        <v>40.05686</v>
      </c>
      <c r="M428" s="3">
        <f t="shared" si="27"/>
        <v>0.14043642337252282</v>
      </c>
    </row>
    <row r="429" spans="1:13" x14ac:dyDescent="0.2">
      <c r="A429" s="1" t="s">
        <v>13</v>
      </c>
      <c r="B429" s="1" t="s">
        <v>88</v>
      </c>
      <c r="C429" s="2">
        <v>0</v>
      </c>
      <c r="D429" s="2">
        <v>0</v>
      </c>
      <c r="E429" s="3" t="str">
        <f t="shared" si="24"/>
        <v/>
      </c>
      <c r="F429" s="2">
        <v>0.34078000000000003</v>
      </c>
      <c r="G429" s="2">
        <v>0</v>
      </c>
      <c r="H429" s="3">
        <f t="shared" si="25"/>
        <v>-1</v>
      </c>
      <c r="I429" s="2">
        <v>14.39101</v>
      </c>
      <c r="J429" s="3">
        <f t="shared" si="26"/>
        <v>-1</v>
      </c>
      <c r="K429" s="2">
        <v>18.34572</v>
      </c>
      <c r="L429" s="2">
        <v>19.61026</v>
      </c>
      <c r="M429" s="3">
        <f t="shared" si="27"/>
        <v>6.8928338598866601E-2</v>
      </c>
    </row>
    <row r="430" spans="1:13" x14ac:dyDescent="0.2">
      <c r="A430" s="1" t="s">
        <v>12</v>
      </c>
      <c r="B430" s="1" t="s">
        <v>88</v>
      </c>
      <c r="C430" s="2">
        <v>0</v>
      </c>
      <c r="D430" s="2">
        <v>0</v>
      </c>
      <c r="E430" s="3" t="str">
        <f t="shared" si="24"/>
        <v/>
      </c>
      <c r="F430" s="2">
        <v>41.174619999999997</v>
      </c>
      <c r="G430" s="2">
        <v>190.36819</v>
      </c>
      <c r="H430" s="3">
        <f t="shared" si="25"/>
        <v>3.6234352618190533</v>
      </c>
      <c r="I430" s="2">
        <v>179.29445000000001</v>
      </c>
      <c r="J430" s="3">
        <f t="shared" si="26"/>
        <v>6.1762871076042725E-2</v>
      </c>
      <c r="K430" s="2">
        <v>232.39613</v>
      </c>
      <c r="L430" s="2">
        <v>502.67036000000002</v>
      </c>
      <c r="M430" s="3">
        <f t="shared" si="27"/>
        <v>1.1629893750812461</v>
      </c>
    </row>
    <row r="431" spans="1:13" x14ac:dyDescent="0.2">
      <c r="A431" s="1" t="s">
        <v>11</v>
      </c>
      <c r="B431" s="1" t="s">
        <v>88</v>
      </c>
      <c r="C431" s="2">
        <v>0</v>
      </c>
      <c r="D431" s="2">
        <v>0</v>
      </c>
      <c r="E431" s="3" t="str">
        <f t="shared" si="24"/>
        <v/>
      </c>
      <c r="F431" s="2">
        <v>0.27839000000000003</v>
      </c>
      <c r="G431" s="2">
        <v>26.9</v>
      </c>
      <c r="H431" s="3">
        <f t="shared" si="25"/>
        <v>95.62703401702646</v>
      </c>
      <c r="I431" s="2">
        <v>16.007999999999999</v>
      </c>
      <c r="J431" s="3">
        <f t="shared" si="26"/>
        <v>0.68040979510244881</v>
      </c>
      <c r="K431" s="2">
        <v>10.31404</v>
      </c>
      <c r="L431" s="2">
        <v>42.908000000000001</v>
      </c>
      <c r="M431" s="3">
        <f t="shared" si="27"/>
        <v>3.1601545078359203</v>
      </c>
    </row>
    <row r="432" spans="1:13" x14ac:dyDescent="0.2">
      <c r="A432" s="1" t="s">
        <v>10</v>
      </c>
      <c r="B432" s="1" t="s">
        <v>88</v>
      </c>
      <c r="C432" s="2">
        <v>0</v>
      </c>
      <c r="D432" s="2">
        <v>0</v>
      </c>
      <c r="E432" s="3" t="str">
        <f t="shared" si="24"/>
        <v/>
      </c>
      <c r="F432" s="2">
        <v>4.265E-2</v>
      </c>
      <c r="G432" s="2">
        <v>27.044820000000001</v>
      </c>
      <c r="H432" s="3">
        <f t="shared" si="25"/>
        <v>633.11066822977727</v>
      </c>
      <c r="I432" s="2">
        <v>8.9999999999999998E-4</v>
      </c>
      <c r="J432" s="3">
        <f t="shared" si="26"/>
        <v>30048.800000000003</v>
      </c>
      <c r="K432" s="2">
        <v>43.950369999999999</v>
      </c>
      <c r="L432" s="2">
        <v>42.84592</v>
      </c>
      <c r="M432" s="3">
        <f t="shared" si="27"/>
        <v>-2.5129481276266796E-2</v>
      </c>
    </row>
    <row r="433" spans="1:13" x14ac:dyDescent="0.2">
      <c r="A433" s="1" t="s">
        <v>27</v>
      </c>
      <c r="B433" s="1" t="s">
        <v>88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0</v>
      </c>
      <c r="H433" s="3" t="str">
        <f t="shared" si="25"/>
        <v/>
      </c>
      <c r="I433" s="2">
        <v>0</v>
      </c>
      <c r="J433" s="3" t="str">
        <f t="shared" si="26"/>
        <v/>
      </c>
      <c r="K433" s="2">
        <v>52.691000000000003</v>
      </c>
      <c r="L433" s="2">
        <v>0</v>
      </c>
      <c r="M433" s="3">
        <f t="shared" si="27"/>
        <v>-1</v>
      </c>
    </row>
    <row r="434" spans="1:13" x14ac:dyDescent="0.2">
      <c r="A434" s="1" t="s">
        <v>9</v>
      </c>
      <c r="B434" s="1" t="s">
        <v>88</v>
      </c>
      <c r="C434" s="2">
        <v>24.624929999999999</v>
      </c>
      <c r="D434" s="2">
        <v>0</v>
      </c>
      <c r="E434" s="3">
        <f t="shared" si="24"/>
        <v>-1</v>
      </c>
      <c r="F434" s="2">
        <v>10610.507079999999</v>
      </c>
      <c r="G434" s="2">
        <v>11843.12818</v>
      </c>
      <c r="H434" s="3">
        <f t="shared" si="25"/>
        <v>0.11616985792539514</v>
      </c>
      <c r="I434" s="2">
        <v>10145.00439</v>
      </c>
      <c r="J434" s="3">
        <f t="shared" si="26"/>
        <v>0.16738521983034849</v>
      </c>
      <c r="K434" s="2">
        <v>34322.748019999999</v>
      </c>
      <c r="L434" s="2">
        <v>36749.033560000003</v>
      </c>
      <c r="M434" s="3">
        <f t="shared" si="27"/>
        <v>7.0690305408710241E-2</v>
      </c>
    </row>
    <row r="435" spans="1:13" x14ac:dyDescent="0.2">
      <c r="A435" s="1" t="s">
        <v>8</v>
      </c>
      <c r="B435" s="1" t="s">
        <v>88</v>
      </c>
      <c r="C435" s="2">
        <v>0</v>
      </c>
      <c r="D435" s="2">
        <v>0</v>
      </c>
      <c r="E435" s="3" t="str">
        <f t="shared" si="24"/>
        <v/>
      </c>
      <c r="F435" s="2">
        <v>420.64346999999998</v>
      </c>
      <c r="G435" s="2">
        <v>378.60118</v>
      </c>
      <c r="H435" s="3">
        <f t="shared" si="25"/>
        <v>-9.9947563669537054E-2</v>
      </c>
      <c r="I435" s="2">
        <v>335.58280000000002</v>
      </c>
      <c r="J435" s="3">
        <f t="shared" si="26"/>
        <v>0.12819006218435502</v>
      </c>
      <c r="K435" s="2">
        <v>2095.0949099999998</v>
      </c>
      <c r="L435" s="2">
        <v>1548.0605599999999</v>
      </c>
      <c r="M435" s="3">
        <f t="shared" si="27"/>
        <v>-0.26110241946031931</v>
      </c>
    </row>
    <row r="436" spans="1:13" x14ac:dyDescent="0.2">
      <c r="A436" s="1" t="s">
        <v>7</v>
      </c>
      <c r="B436" s="1" t="s">
        <v>88</v>
      </c>
      <c r="C436" s="2">
        <v>0</v>
      </c>
      <c r="D436" s="2">
        <v>0</v>
      </c>
      <c r="E436" s="3" t="str">
        <f t="shared" si="24"/>
        <v/>
      </c>
      <c r="F436" s="2">
        <v>0</v>
      </c>
      <c r="G436" s="2">
        <v>8.5733099999999993</v>
      </c>
      <c r="H436" s="3" t="str">
        <f t="shared" si="25"/>
        <v/>
      </c>
      <c r="I436" s="2">
        <v>0</v>
      </c>
      <c r="J436" s="3" t="str">
        <f t="shared" si="26"/>
        <v/>
      </c>
      <c r="K436" s="2">
        <v>0</v>
      </c>
      <c r="L436" s="2">
        <v>8.5733099999999993</v>
      </c>
      <c r="M436" s="3" t="str">
        <f t="shared" si="27"/>
        <v/>
      </c>
    </row>
    <row r="437" spans="1:13" x14ac:dyDescent="0.2">
      <c r="A437" s="1" t="s">
        <v>6</v>
      </c>
      <c r="B437" s="1" t="s">
        <v>88</v>
      </c>
      <c r="C437" s="2">
        <v>0</v>
      </c>
      <c r="D437" s="2">
        <v>0</v>
      </c>
      <c r="E437" s="3" t="str">
        <f t="shared" si="24"/>
        <v/>
      </c>
      <c r="F437" s="2">
        <v>198.51956000000001</v>
      </c>
      <c r="G437" s="2">
        <v>84.065460000000002</v>
      </c>
      <c r="H437" s="3">
        <f t="shared" si="25"/>
        <v>-0.57653815069910497</v>
      </c>
      <c r="I437" s="2">
        <v>205.22615999999999</v>
      </c>
      <c r="J437" s="3">
        <f t="shared" si="26"/>
        <v>-0.59037649001472325</v>
      </c>
      <c r="K437" s="2">
        <v>737.29902000000004</v>
      </c>
      <c r="L437" s="2">
        <v>663.38779999999997</v>
      </c>
      <c r="M437" s="3">
        <f t="shared" si="27"/>
        <v>-0.1002459219327323</v>
      </c>
    </row>
    <row r="438" spans="1:13" x14ac:dyDescent="0.2">
      <c r="A438" s="1" t="s">
        <v>4</v>
      </c>
      <c r="B438" s="1" t="s">
        <v>88</v>
      </c>
      <c r="C438" s="2">
        <v>0</v>
      </c>
      <c r="D438" s="2">
        <v>0</v>
      </c>
      <c r="E438" s="3" t="str">
        <f t="shared" ref="E438:E498" si="28">IF(C438=0,"",(D438/C438-1))</f>
        <v/>
      </c>
      <c r="F438" s="2">
        <v>81.825000000000003</v>
      </c>
      <c r="G438" s="2">
        <v>0</v>
      </c>
      <c r="H438" s="3">
        <f t="shared" ref="H438:H498" si="29">IF(F438=0,"",(G438/F438-1))</f>
        <v>-1</v>
      </c>
      <c r="I438" s="2">
        <v>0.75616000000000005</v>
      </c>
      <c r="J438" s="3">
        <f t="shared" ref="J438:J498" si="30">IF(I438=0,"",(G438/I438-1))</f>
        <v>-1</v>
      </c>
      <c r="K438" s="2">
        <v>92.007000000000005</v>
      </c>
      <c r="L438" s="2">
        <v>51.500160000000001</v>
      </c>
      <c r="M438" s="3">
        <f t="shared" ref="M438:M498" si="31">IF(K438=0,"",(L438/K438-1))</f>
        <v>-0.44025824122077672</v>
      </c>
    </row>
    <row r="439" spans="1:13" x14ac:dyDescent="0.2">
      <c r="A439" s="1" t="s">
        <v>3</v>
      </c>
      <c r="B439" s="1" t="s">
        <v>88</v>
      </c>
      <c r="C439" s="2">
        <v>0</v>
      </c>
      <c r="D439" s="2">
        <v>0</v>
      </c>
      <c r="E439" s="3" t="str">
        <f t="shared" si="28"/>
        <v/>
      </c>
      <c r="F439" s="2">
        <v>26.824000000000002</v>
      </c>
      <c r="G439" s="2">
        <v>77.433999999999997</v>
      </c>
      <c r="H439" s="3">
        <f t="shared" si="29"/>
        <v>1.886743215031315</v>
      </c>
      <c r="I439" s="2">
        <v>75.884</v>
      </c>
      <c r="J439" s="3">
        <f t="shared" si="30"/>
        <v>2.0425913235991633E-2</v>
      </c>
      <c r="K439" s="2">
        <v>409.88153</v>
      </c>
      <c r="L439" s="2">
        <v>324.2636</v>
      </c>
      <c r="M439" s="3">
        <f t="shared" si="31"/>
        <v>-0.2088845769654466</v>
      </c>
    </row>
    <row r="440" spans="1:13" x14ac:dyDescent="0.2">
      <c r="A440" s="1" t="s">
        <v>26</v>
      </c>
      <c r="B440" s="1" t="s">
        <v>88</v>
      </c>
      <c r="C440" s="2">
        <v>0</v>
      </c>
      <c r="D440" s="2">
        <v>0</v>
      </c>
      <c r="E440" s="3" t="str">
        <f t="shared" si="28"/>
        <v/>
      </c>
      <c r="F440" s="2">
        <v>0</v>
      </c>
      <c r="G440" s="2">
        <v>0</v>
      </c>
      <c r="H440" s="3" t="str">
        <f t="shared" si="29"/>
        <v/>
      </c>
      <c r="I440" s="2">
        <v>0</v>
      </c>
      <c r="J440" s="3" t="str">
        <f t="shared" si="30"/>
        <v/>
      </c>
      <c r="K440" s="2">
        <v>0</v>
      </c>
      <c r="L440" s="2">
        <v>0</v>
      </c>
      <c r="M440" s="3" t="str">
        <f t="shared" si="31"/>
        <v/>
      </c>
    </row>
    <row r="441" spans="1:13" x14ac:dyDescent="0.2">
      <c r="A441" s="1" t="s">
        <v>2</v>
      </c>
      <c r="B441" s="1" t="s">
        <v>88</v>
      </c>
      <c r="C441" s="2">
        <v>0</v>
      </c>
      <c r="D441" s="2">
        <v>0</v>
      </c>
      <c r="E441" s="3" t="str">
        <f t="shared" si="28"/>
        <v/>
      </c>
      <c r="F441" s="2">
        <v>0</v>
      </c>
      <c r="G441" s="2">
        <v>0</v>
      </c>
      <c r="H441" s="3" t="str">
        <f t="shared" si="29"/>
        <v/>
      </c>
      <c r="I441" s="2">
        <v>0.16456999999999999</v>
      </c>
      <c r="J441" s="3">
        <f t="shared" si="30"/>
        <v>-1</v>
      </c>
      <c r="K441" s="2">
        <v>0.18315999999999999</v>
      </c>
      <c r="L441" s="2">
        <v>0.16456999999999999</v>
      </c>
      <c r="M441" s="3">
        <f t="shared" si="31"/>
        <v>-0.10149595981655379</v>
      </c>
    </row>
    <row r="442" spans="1:13" x14ac:dyDescent="0.2">
      <c r="A442" s="1" t="s">
        <v>25</v>
      </c>
      <c r="B442" s="1" t="s">
        <v>88</v>
      </c>
      <c r="C442" s="2">
        <v>0</v>
      </c>
      <c r="D442" s="2">
        <v>0</v>
      </c>
      <c r="E442" s="3" t="str">
        <f t="shared" si="28"/>
        <v/>
      </c>
      <c r="F442" s="2">
        <v>0</v>
      </c>
      <c r="G442" s="2">
        <v>2.4742000000000002</v>
      </c>
      <c r="H442" s="3" t="str">
        <f t="shared" si="29"/>
        <v/>
      </c>
      <c r="I442" s="2">
        <v>0</v>
      </c>
      <c r="J442" s="3" t="str">
        <f t="shared" si="30"/>
        <v/>
      </c>
      <c r="K442" s="2">
        <v>1.56</v>
      </c>
      <c r="L442" s="2">
        <v>63.151200000000003</v>
      </c>
      <c r="M442" s="3">
        <f t="shared" si="31"/>
        <v>39.481538461538463</v>
      </c>
    </row>
    <row r="443" spans="1:13" x14ac:dyDescent="0.2">
      <c r="A443" s="1" t="s">
        <v>29</v>
      </c>
      <c r="B443" s="1" t="s">
        <v>88</v>
      </c>
      <c r="C443" s="2">
        <v>0</v>
      </c>
      <c r="D443" s="2">
        <v>0</v>
      </c>
      <c r="E443" s="3" t="str">
        <f t="shared" si="28"/>
        <v/>
      </c>
      <c r="F443" s="2">
        <v>0</v>
      </c>
      <c r="G443" s="2">
        <v>0</v>
      </c>
      <c r="H443" s="3" t="str">
        <f t="shared" si="29"/>
        <v/>
      </c>
      <c r="I443" s="2">
        <v>0</v>
      </c>
      <c r="J443" s="3" t="str">
        <f t="shared" si="30"/>
        <v/>
      </c>
      <c r="K443" s="2">
        <v>0</v>
      </c>
      <c r="L443" s="2">
        <v>0</v>
      </c>
      <c r="M443" s="3" t="str">
        <f t="shared" si="31"/>
        <v/>
      </c>
    </row>
    <row r="444" spans="1:13" x14ac:dyDescent="0.2">
      <c r="A444" s="6" t="s">
        <v>0</v>
      </c>
      <c r="B444" s="6" t="s">
        <v>88</v>
      </c>
      <c r="C444" s="5">
        <v>24.624929999999999</v>
      </c>
      <c r="D444" s="5">
        <v>0</v>
      </c>
      <c r="E444" s="4">
        <f t="shared" si="28"/>
        <v>-1</v>
      </c>
      <c r="F444" s="5">
        <v>15491.37751</v>
      </c>
      <c r="G444" s="5">
        <v>15136.997450000001</v>
      </c>
      <c r="H444" s="4">
        <f t="shared" si="29"/>
        <v>-2.2875955335233455E-2</v>
      </c>
      <c r="I444" s="5">
        <v>12910.32482</v>
      </c>
      <c r="J444" s="4">
        <f t="shared" si="30"/>
        <v>0.17247223916090437</v>
      </c>
      <c r="K444" s="5">
        <v>50794.926619999998</v>
      </c>
      <c r="L444" s="5">
        <v>46785.838009999999</v>
      </c>
      <c r="M444" s="4">
        <f t="shared" si="31"/>
        <v>-7.8926949535575441E-2</v>
      </c>
    </row>
    <row r="445" spans="1:13" x14ac:dyDescent="0.2">
      <c r="A445" s="1" t="s">
        <v>22</v>
      </c>
      <c r="B445" s="1" t="s">
        <v>87</v>
      </c>
      <c r="C445" s="2">
        <v>27.120360000000002</v>
      </c>
      <c r="D445" s="2">
        <v>0</v>
      </c>
      <c r="E445" s="3">
        <f t="shared" si="28"/>
        <v>-1</v>
      </c>
      <c r="F445" s="2">
        <v>42578.698609999999</v>
      </c>
      <c r="G445" s="2">
        <v>59104.168879999997</v>
      </c>
      <c r="H445" s="3">
        <f t="shared" si="29"/>
        <v>0.38811590794179041</v>
      </c>
      <c r="I445" s="2">
        <v>61316.787830000001</v>
      </c>
      <c r="J445" s="3">
        <f t="shared" si="30"/>
        <v>-3.6085043400095551E-2</v>
      </c>
      <c r="K445" s="2">
        <v>162477.07191999999</v>
      </c>
      <c r="L445" s="2">
        <v>213469.4014</v>
      </c>
      <c r="M445" s="3">
        <f t="shared" si="31"/>
        <v>0.31384323263227865</v>
      </c>
    </row>
    <row r="446" spans="1:13" x14ac:dyDescent="0.2">
      <c r="A446" s="1" t="s">
        <v>21</v>
      </c>
      <c r="B446" s="1" t="s">
        <v>87</v>
      </c>
      <c r="C446" s="2">
        <v>20.908300000000001</v>
      </c>
      <c r="D446" s="2">
        <v>0</v>
      </c>
      <c r="E446" s="3">
        <f t="shared" si="28"/>
        <v>-1</v>
      </c>
      <c r="F446" s="2">
        <v>1022.53212</v>
      </c>
      <c r="G446" s="2">
        <v>824.46037000000001</v>
      </c>
      <c r="H446" s="3">
        <f t="shared" si="29"/>
        <v>-0.19370711797297868</v>
      </c>
      <c r="I446" s="2">
        <v>1142.52844</v>
      </c>
      <c r="J446" s="3">
        <f t="shared" si="30"/>
        <v>-0.27838963028351404</v>
      </c>
      <c r="K446" s="2">
        <v>4384.86679</v>
      </c>
      <c r="L446" s="2">
        <v>3710.0853200000001</v>
      </c>
      <c r="M446" s="3">
        <f t="shared" si="31"/>
        <v>-0.1538887045642725</v>
      </c>
    </row>
    <row r="447" spans="1:13" x14ac:dyDescent="0.2">
      <c r="A447" s="1" t="s">
        <v>20</v>
      </c>
      <c r="B447" s="1" t="s">
        <v>87</v>
      </c>
      <c r="C447" s="2">
        <v>133.08955</v>
      </c>
      <c r="D447" s="2">
        <v>0</v>
      </c>
      <c r="E447" s="3">
        <f t="shared" si="28"/>
        <v>-1</v>
      </c>
      <c r="F447" s="2">
        <v>25616.94153</v>
      </c>
      <c r="G447" s="2">
        <v>27420.36767</v>
      </c>
      <c r="H447" s="3">
        <f t="shared" si="29"/>
        <v>7.0399744555297739E-2</v>
      </c>
      <c r="I447" s="2">
        <v>32738.191739999998</v>
      </c>
      <c r="J447" s="3">
        <f t="shared" si="30"/>
        <v>-0.16243487460251516</v>
      </c>
      <c r="K447" s="2">
        <v>101314.44636</v>
      </c>
      <c r="L447" s="2">
        <v>111460.46448</v>
      </c>
      <c r="M447" s="3">
        <f t="shared" si="31"/>
        <v>0.10014384408663912</v>
      </c>
    </row>
    <row r="448" spans="1:13" x14ac:dyDescent="0.2">
      <c r="A448" s="1" t="s">
        <v>19</v>
      </c>
      <c r="B448" s="1" t="s">
        <v>87</v>
      </c>
      <c r="C448" s="2">
        <v>29.09986</v>
      </c>
      <c r="D448" s="2">
        <v>0</v>
      </c>
      <c r="E448" s="3">
        <f t="shared" si="28"/>
        <v>-1</v>
      </c>
      <c r="F448" s="2">
        <v>1409.5749800000001</v>
      </c>
      <c r="G448" s="2">
        <v>3077.6781500000002</v>
      </c>
      <c r="H448" s="3">
        <f t="shared" si="29"/>
        <v>1.1834086115802083</v>
      </c>
      <c r="I448" s="2">
        <v>2983.6595600000001</v>
      </c>
      <c r="J448" s="3">
        <f t="shared" si="30"/>
        <v>3.151116543604604E-2</v>
      </c>
      <c r="K448" s="2">
        <v>4165.4413800000002</v>
      </c>
      <c r="L448" s="2">
        <v>8576.3590399999994</v>
      </c>
      <c r="M448" s="3">
        <f t="shared" si="31"/>
        <v>1.0589316371558204</v>
      </c>
    </row>
    <row r="449" spans="1:13" x14ac:dyDescent="0.2">
      <c r="A449" s="1" t="s">
        <v>18</v>
      </c>
      <c r="B449" s="1" t="s">
        <v>87</v>
      </c>
      <c r="C449" s="2">
        <v>5.6800000000000002E-3</v>
      </c>
      <c r="D449" s="2">
        <v>0</v>
      </c>
      <c r="E449" s="3">
        <f t="shared" si="28"/>
        <v>-1</v>
      </c>
      <c r="F449" s="2">
        <v>199.38659999999999</v>
      </c>
      <c r="G449" s="2">
        <v>48.78228</v>
      </c>
      <c r="H449" s="3">
        <f t="shared" si="29"/>
        <v>-0.75533822232787962</v>
      </c>
      <c r="I449" s="2">
        <v>102.36011000000001</v>
      </c>
      <c r="J449" s="3">
        <f t="shared" si="30"/>
        <v>-0.52342489667117398</v>
      </c>
      <c r="K449" s="2">
        <v>360.17910999999998</v>
      </c>
      <c r="L449" s="2">
        <v>258.06085000000002</v>
      </c>
      <c r="M449" s="3">
        <f t="shared" si="31"/>
        <v>-0.28352077387275454</v>
      </c>
    </row>
    <row r="450" spans="1:13" x14ac:dyDescent="0.2">
      <c r="A450" s="1" t="s">
        <v>17</v>
      </c>
      <c r="B450" s="1" t="s">
        <v>87</v>
      </c>
      <c r="C450" s="2">
        <v>41.386000000000003</v>
      </c>
      <c r="D450" s="2">
        <v>0</v>
      </c>
      <c r="E450" s="3">
        <f t="shared" si="28"/>
        <v>-1</v>
      </c>
      <c r="F450" s="2">
        <v>10563.214620000001</v>
      </c>
      <c r="G450" s="2">
        <v>13399.19189</v>
      </c>
      <c r="H450" s="3">
        <f t="shared" si="29"/>
        <v>0.26847672531716471</v>
      </c>
      <c r="I450" s="2">
        <v>18135.73602</v>
      </c>
      <c r="J450" s="3">
        <f t="shared" si="30"/>
        <v>-0.26117187219622973</v>
      </c>
      <c r="K450" s="2">
        <v>44619.055050000003</v>
      </c>
      <c r="L450" s="2">
        <v>54483.222500000003</v>
      </c>
      <c r="M450" s="3">
        <f t="shared" si="31"/>
        <v>0.22107522086575426</v>
      </c>
    </row>
    <row r="451" spans="1:13" x14ac:dyDescent="0.2">
      <c r="A451" s="1" t="s">
        <v>16</v>
      </c>
      <c r="B451" s="1" t="s">
        <v>87</v>
      </c>
      <c r="C451" s="2">
        <v>0</v>
      </c>
      <c r="D451" s="2">
        <v>0</v>
      </c>
      <c r="E451" s="3" t="str">
        <f t="shared" si="28"/>
        <v/>
      </c>
      <c r="F451" s="2">
        <v>1.4420200000000001</v>
      </c>
      <c r="G451" s="2">
        <v>0</v>
      </c>
      <c r="H451" s="3">
        <f t="shared" si="29"/>
        <v>-1</v>
      </c>
      <c r="I451" s="2">
        <v>4.8175699999999999</v>
      </c>
      <c r="J451" s="3">
        <f t="shared" si="30"/>
        <v>-1</v>
      </c>
      <c r="K451" s="2">
        <v>29.304320000000001</v>
      </c>
      <c r="L451" s="2">
        <v>22.346620000000001</v>
      </c>
      <c r="M451" s="3">
        <f t="shared" si="31"/>
        <v>-0.23742915720276048</v>
      </c>
    </row>
    <row r="452" spans="1:13" x14ac:dyDescent="0.2">
      <c r="A452" s="1" t="s">
        <v>15</v>
      </c>
      <c r="B452" s="1" t="s">
        <v>87</v>
      </c>
      <c r="C452" s="2">
        <v>0</v>
      </c>
      <c r="D452" s="2">
        <v>0</v>
      </c>
      <c r="E452" s="3" t="str">
        <f t="shared" si="28"/>
        <v/>
      </c>
      <c r="F452" s="2">
        <v>903.19862000000001</v>
      </c>
      <c r="G452" s="2">
        <v>2103.56655</v>
      </c>
      <c r="H452" s="3">
        <f t="shared" si="29"/>
        <v>1.3290187821589008</v>
      </c>
      <c r="I452" s="2">
        <v>238.00046</v>
      </c>
      <c r="J452" s="3">
        <f t="shared" si="30"/>
        <v>7.8384978331554489</v>
      </c>
      <c r="K452" s="2">
        <v>4575.0886799999998</v>
      </c>
      <c r="L452" s="2">
        <v>3138.29232</v>
      </c>
      <c r="M452" s="3">
        <f t="shared" si="31"/>
        <v>-0.31404776180207283</v>
      </c>
    </row>
    <row r="453" spans="1:13" x14ac:dyDescent="0.2">
      <c r="A453" s="1" t="s">
        <v>14</v>
      </c>
      <c r="B453" s="1" t="s">
        <v>87</v>
      </c>
      <c r="C453" s="2">
        <v>172.18413000000001</v>
      </c>
      <c r="D453" s="2">
        <v>0</v>
      </c>
      <c r="E453" s="3">
        <f t="shared" si="28"/>
        <v>-1</v>
      </c>
      <c r="F453" s="2">
        <v>2047.20081</v>
      </c>
      <c r="G453" s="2">
        <v>1590.4980399999999</v>
      </c>
      <c r="H453" s="3">
        <f t="shared" si="29"/>
        <v>-0.22308645432784879</v>
      </c>
      <c r="I453" s="2">
        <v>2138.3288299999999</v>
      </c>
      <c r="J453" s="3">
        <f t="shared" si="30"/>
        <v>-0.25619576480199258</v>
      </c>
      <c r="K453" s="2">
        <v>8837.5316700000003</v>
      </c>
      <c r="L453" s="2">
        <v>8713.1959299999999</v>
      </c>
      <c r="M453" s="3">
        <f t="shared" si="31"/>
        <v>-1.4069057361578929E-2</v>
      </c>
    </row>
    <row r="454" spans="1:13" x14ac:dyDescent="0.2">
      <c r="A454" s="1" t="s">
        <v>13</v>
      </c>
      <c r="B454" s="1" t="s">
        <v>87</v>
      </c>
      <c r="C454" s="2">
        <v>1349.8745899999999</v>
      </c>
      <c r="D454" s="2">
        <v>0</v>
      </c>
      <c r="E454" s="3">
        <f t="shared" si="28"/>
        <v>-1</v>
      </c>
      <c r="F454" s="2">
        <v>58119.500010000003</v>
      </c>
      <c r="G454" s="2">
        <v>59061.281450000002</v>
      </c>
      <c r="H454" s="3">
        <f t="shared" si="29"/>
        <v>1.6204224741058537E-2</v>
      </c>
      <c r="I454" s="2">
        <v>58965.732069999998</v>
      </c>
      <c r="J454" s="3">
        <f t="shared" si="30"/>
        <v>1.6204221781996875E-3</v>
      </c>
      <c r="K454" s="2">
        <v>212691.50620999999</v>
      </c>
      <c r="L454" s="2">
        <v>216008.38445000001</v>
      </c>
      <c r="M454" s="3">
        <f t="shared" si="31"/>
        <v>1.5594784667729567E-2</v>
      </c>
    </row>
    <row r="455" spans="1:13" x14ac:dyDescent="0.2">
      <c r="A455" s="1" t="s">
        <v>12</v>
      </c>
      <c r="B455" s="1" t="s">
        <v>87</v>
      </c>
      <c r="C455" s="2">
        <v>0</v>
      </c>
      <c r="D455" s="2">
        <v>0</v>
      </c>
      <c r="E455" s="3" t="str">
        <f t="shared" si="28"/>
        <v/>
      </c>
      <c r="F455" s="2">
        <v>1443.36355</v>
      </c>
      <c r="G455" s="2">
        <v>1791.88546</v>
      </c>
      <c r="H455" s="3">
        <f t="shared" si="29"/>
        <v>0.2414650903440092</v>
      </c>
      <c r="I455" s="2">
        <v>3158.80096</v>
      </c>
      <c r="J455" s="3">
        <f t="shared" si="30"/>
        <v>-0.43273239349655002</v>
      </c>
      <c r="K455" s="2">
        <v>8555.5995700000003</v>
      </c>
      <c r="L455" s="2">
        <v>10316.861580000001</v>
      </c>
      <c r="M455" s="3">
        <f t="shared" si="31"/>
        <v>0.20586073431671847</v>
      </c>
    </row>
    <row r="456" spans="1:13" x14ac:dyDescent="0.2">
      <c r="A456" s="1" t="s">
        <v>11</v>
      </c>
      <c r="B456" s="1" t="s">
        <v>87</v>
      </c>
      <c r="C456" s="2">
        <v>85.939710000000005</v>
      </c>
      <c r="D456" s="2">
        <v>0</v>
      </c>
      <c r="E456" s="3">
        <f t="shared" si="28"/>
        <v>-1</v>
      </c>
      <c r="F456" s="2">
        <v>16920.572219999998</v>
      </c>
      <c r="G456" s="2">
        <v>18088.45304</v>
      </c>
      <c r="H456" s="3">
        <f t="shared" si="29"/>
        <v>6.9021354881815045E-2</v>
      </c>
      <c r="I456" s="2">
        <v>19779.704570000002</v>
      </c>
      <c r="J456" s="3">
        <f t="shared" si="30"/>
        <v>-8.5504387793796099E-2</v>
      </c>
      <c r="K456" s="2">
        <v>64497.265899999999</v>
      </c>
      <c r="L456" s="2">
        <v>74408.929260000004</v>
      </c>
      <c r="M456" s="3">
        <f t="shared" si="31"/>
        <v>0.1536757135623017</v>
      </c>
    </row>
    <row r="457" spans="1:13" x14ac:dyDescent="0.2">
      <c r="A457" s="1" t="s">
        <v>10</v>
      </c>
      <c r="B457" s="1" t="s">
        <v>87</v>
      </c>
      <c r="C457" s="2">
        <v>167.36401000000001</v>
      </c>
      <c r="D457" s="2">
        <v>0</v>
      </c>
      <c r="E457" s="3">
        <f t="shared" si="28"/>
        <v>-1</v>
      </c>
      <c r="F457" s="2">
        <v>38630.858869999996</v>
      </c>
      <c r="G457" s="2">
        <v>30633.25836</v>
      </c>
      <c r="H457" s="3">
        <f t="shared" si="29"/>
        <v>-0.20702621541274568</v>
      </c>
      <c r="I457" s="2">
        <v>32807.283199999998</v>
      </c>
      <c r="J457" s="3">
        <f t="shared" si="30"/>
        <v>-6.6266530719617744E-2</v>
      </c>
      <c r="K457" s="2">
        <v>132285.72265000001</v>
      </c>
      <c r="L457" s="2">
        <v>128588.5024</v>
      </c>
      <c r="M457" s="3">
        <f t="shared" si="31"/>
        <v>-2.7948747422895215E-2</v>
      </c>
    </row>
    <row r="458" spans="1:13" x14ac:dyDescent="0.2">
      <c r="A458" s="1" t="s">
        <v>27</v>
      </c>
      <c r="B458" s="1" t="s">
        <v>87</v>
      </c>
      <c r="C458" s="2">
        <v>0</v>
      </c>
      <c r="D458" s="2">
        <v>0</v>
      </c>
      <c r="E458" s="3" t="str">
        <f t="shared" si="28"/>
        <v/>
      </c>
      <c r="F458" s="2">
        <v>326.29611</v>
      </c>
      <c r="G458" s="2">
        <v>468.70931999999999</v>
      </c>
      <c r="H458" s="3">
        <f t="shared" si="29"/>
        <v>0.4364539007222612</v>
      </c>
      <c r="I458" s="2">
        <v>291.97847999999999</v>
      </c>
      <c r="J458" s="3">
        <f t="shared" si="30"/>
        <v>0.60528721157805876</v>
      </c>
      <c r="K458" s="2">
        <v>1283.2858799999999</v>
      </c>
      <c r="L458" s="2">
        <v>1254.8208999999999</v>
      </c>
      <c r="M458" s="3">
        <f t="shared" si="31"/>
        <v>-2.2181324086570586E-2</v>
      </c>
    </row>
    <row r="459" spans="1:13" x14ac:dyDescent="0.2">
      <c r="A459" s="1" t="s">
        <v>9</v>
      </c>
      <c r="B459" s="1" t="s">
        <v>87</v>
      </c>
      <c r="C459" s="2">
        <v>0</v>
      </c>
      <c r="D459" s="2">
        <v>0</v>
      </c>
      <c r="E459" s="3" t="str">
        <f t="shared" si="28"/>
        <v/>
      </c>
      <c r="F459" s="2">
        <v>9119.8004400000009</v>
      </c>
      <c r="G459" s="2">
        <v>11855.008169999999</v>
      </c>
      <c r="H459" s="3">
        <f t="shared" si="29"/>
        <v>0.29991969100587013</v>
      </c>
      <c r="I459" s="2">
        <v>8499.3411199999991</v>
      </c>
      <c r="J459" s="3">
        <f t="shared" si="30"/>
        <v>0.39481496302151009</v>
      </c>
      <c r="K459" s="2">
        <v>26135.396280000001</v>
      </c>
      <c r="L459" s="2">
        <v>33598.386839999999</v>
      </c>
      <c r="M459" s="3">
        <f t="shared" si="31"/>
        <v>0.28555107716928019</v>
      </c>
    </row>
    <row r="460" spans="1:13" x14ac:dyDescent="0.2">
      <c r="A460" s="1" t="s">
        <v>8</v>
      </c>
      <c r="B460" s="1" t="s">
        <v>87</v>
      </c>
      <c r="C460" s="2">
        <v>828.53399999999999</v>
      </c>
      <c r="D460" s="2">
        <v>0</v>
      </c>
      <c r="E460" s="3">
        <f t="shared" si="28"/>
        <v>-1</v>
      </c>
      <c r="F460" s="2">
        <v>51930.454169999997</v>
      </c>
      <c r="G460" s="2">
        <v>53496.099560000002</v>
      </c>
      <c r="H460" s="3">
        <f t="shared" si="29"/>
        <v>3.0148886910842165E-2</v>
      </c>
      <c r="I460" s="2">
        <v>51695.693599999999</v>
      </c>
      <c r="J460" s="3">
        <f t="shared" si="30"/>
        <v>3.4827000754275694E-2</v>
      </c>
      <c r="K460" s="2">
        <v>190198.29068000001</v>
      </c>
      <c r="L460" s="2">
        <v>187200.88495000001</v>
      </c>
      <c r="M460" s="3">
        <f t="shared" si="31"/>
        <v>-1.5759372596271137E-2</v>
      </c>
    </row>
    <row r="461" spans="1:13" x14ac:dyDescent="0.2">
      <c r="A461" s="1" t="s">
        <v>7</v>
      </c>
      <c r="B461" s="1" t="s">
        <v>87</v>
      </c>
      <c r="C461" s="2">
        <v>0</v>
      </c>
      <c r="D461" s="2">
        <v>0</v>
      </c>
      <c r="E461" s="3" t="str">
        <f t="shared" si="28"/>
        <v/>
      </c>
      <c r="F461" s="2">
        <v>5598.6571700000004</v>
      </c>
      <c r="G461" s="2">
        <v>5962.8309600000002</v>
      </c>
      <c r="H461" s="3">
        <f t="shared" si="29"/>
        <v>6.5046631530038868E-2</v>
      </c>
      <c r="I461" s="2">
        <v>6134.9332999999997</v>
      </c>
      <c r="J461" s="3">
        <f t="shared" si="30"/>
        <v>-2.8052846149117738E-2</v>
      </c>
      <c r="K461" s="2">
        <v>23949.833019999998</v>
      </c>
      <c r="L461" s="2">
        <v>26523.234120000001</v>
      </c>
      <c r="M461" s="3">
        <f t="shared" si="31"/>
        <v>0.10744964684517888</v>
      </c>
    </row>
    <row r="462" spans="1:13" x14ac:dyDescent="0.2">
      <c r="A462" s="1" t="s">
        <v>6</v>
      </c>
      <c r="B462" s="1" t="s">
        <v>87</v>
      </c>
      <c r="C462" s="2">
        <v>342.13486999999998</v>
      </c>
      <c r="D462" s="2">
        <v>0</v>
      </c>
      <c r="E462" s="3">
        <f t="shared" si="28"/>
        <v>-1</v>
      </c>
      <c r="F462" s="2">
        <v>29259.940999999999</v>
      </c>
      <c r="G462" s="2">
        <v>35757.52306</v>
      </c>
      <c r="H462" s="3">
        <f t="shared" si="29"/>
        <v>0.22206408618527296</v>
      </c>
      <c r="I462" s="2">
        <v>35496.397499999999</v>
      </c>
      <c r="J462" s="3">
        <f t="shared" si="30"/>
        <v>7.3563960962517161E-3</v>
      </c>
      <c r="K462" s="2">
        <v>117299.35669</v>
      </c>
      <c r="L462" s="2">
        <v>129807.89538</v>
      </c>
      <c r="M462" s="3">
        <f t="shared" si="31"/>
        <v>0.10663774331736287</v>
      </c>
    </row>
    <row r="463" spans="1:13" x14ac:dyDescent="0.2">
      <c r="A463" s="1" t="s">
        <v>5</v>
      </c>
      <c r="B463" s="1" t="s">
        <v>87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326.65595999999999</v>
      </c>
      <c r="H463" s="3" t="str">
        <f t="shared" si="29"/>
        <v/>
      </c>
      <c r="I463" s="2">
        <v>288.23788000000002</v>
      </c>
      <c r="J463" s="3">
        <f t="shared" si="30"/>
        <v>0.13328602056051753</v>
      </c>
      <c r="K463" s="2">
        <v>177.47869</v>
      </c>
      <c r="L463" s="2">
        <v>619.56435999999997</v>
      </c>
      <c r="M463" s="3">
        <f t="shared" si="31"/>
        <v>2.4909225439966902</v>
      </c>
    </row>
    <row r="464" spans="1:13" x14ac:dyDescent="0.2">
      <c r="A464" s="1" t="s">
        <v>4</v>
      </c>
      <c r="B464" s="1" t="s">
        <v>87</v>
      </c>
      <c r="C464" s="2">
        <v>6136.9690499999997</v>
      </c>
      <c r="D464" s="2">
        <v>1356.34942</v>
      </c>
      <c r="E464" s="3">
        <f t="shared" si="28"/>
        <v>-0.77898708483791357</v>
      </c>
      <c r="F464" s="2">
        <v>740212.42397999996</v>
      </c>
      <c r="G464" s="2">
        <v>742397.54163999995</v>
      </c>
      <c r="H464" s="3">
        <f t="shared" si="29"/>
        <v>2.9520142991534826E-3</v>
      </c>
      <c r="I464" s="2">
        <v>843229.61679999996</v>
      </c>
      <c r="J464" s="3">
        <f t="shared" si="30"/>
        <v>-0.11957843172379423</v>
      </c>
      <c r="K464" s="2">
        <v>2580782.1644899999</v>
      </c>
      <c r="L464" s="2">
        <v>3011628.0684000002</v>
      </c>
      <c r="M464" s="3">
        <f t="shared" si="31"/>
        <v>0.1669439249225213</v>
      </c>
    </row>
    <row r="465" spans="1:13" x14ac:dyDescent="0.2">
      <c r="A465" s="1" t="s">
        <v>3</v>
      </c>
      <c r="B465" s="1" t="s">
        <v>87</v>
      </c>
      <c r="C465" s="2">
        <v>36.29439</v>
      </c>
      <c r="D465" s="2">
        <v>0</v>
      </c>
      <c r="E465" s="3">
        <f t="shared" si="28"/>
        <v>-1</v>
      </c>
      <c r="F465" s="2">
        <v>4195.51415</v>
      </c>
      <c r="G465" s="2">
        <v>5465.7796699999999</v>
      </c>
      <c r="H465" s="3">
        <f t="shared" si="29"/>
        <v>0.30276754518871063</v>
      </c>
      <c r="I465" s="2">
        <v>5947.6736000000001</v>
      </c>
      <c r="J465" s="3">
        <f t="shared" si="30"/>
        <v>-8.1022255491626227E-2</v>
      </c>
      <c r="K465" s="2">
        <v>13723.456539999999</v>
      </c>
      <c r="L465" s="2">
        <v>24880.622439999999</v>
      </c>
      <c r="M465" s="3">
        <f t="shared" si="31"/>
        <v>0.81299968907104514</v>
      </c>
    </row>
    <row r="466" spans="1:13" x14ac:dyDescent="0.2">
      <c r="A466" s="1" t="s">
        <v>26</v>
      </c>
      <c r="B466" s="1" t="s">
        <v>87</v>
      </c>
      <c r="C466" s="2">
        <v>0</v>
      </c>
      <c r="D466" s="2">
        <v>0</v>
      </c>
      <c r="E466" s="3" t="str">
        <f t="shared" si="28"/>
        <v/>
      </c>
      <c r="F466" s="2">
        <v>59.068829999999998</v>
      </c>
      <c r="G466" s="2">
        <v>51.299410000000002</v>
      </c>
      <c r="H466" s="3">
        <f t="shared" si="29"/>
        <v>-0.13153163859856365</v>
      </c>
      <c r="I466" s="2">
        <v>339.62200999999999</v>
      </c>
      <c r="J466" s="3">
        <f t="shared" si="30"/>
        <v>-0.8489514563558469</v>
      </c>
      <c r="K466" s="2">
        <v>324.74318</v>
      </c>
      <c r="L466" s="2">
        <v>1520.0814700000001</v>
      </c>
      <c r="M466" s="3">
        <f t="shared" si="31"/>
        <v>3.6808726514287384</v>
      </c>
    </row>
    <row r="467" spans="1:13" x14ac:dyDescent="0.2">
      <c r="A467" s="1" t="s">
        <v>2</v>
      </c>
      <c r="B467" s="1" t="s">
        <v>87</v>
      </c>
      <c r="C467" s="2">
        <v>3363.9939599999998</v>
      </c>
      <c r="D467" s="2">
        <v>0</v>
      </c>
      <c r="E467" s="3">
        <f t="shared" si="28"/>
        <v>-1</v>
      </c>
      <c r="F467" s="2">
        <v>87812.344270000001</v>
      </c>
      <c r="G467" s="2">
        <v>85273.884160000001</v>
      </c>
      <c r="H467" s="3">
        <f t="shared" si="29"/>
        <v>-2.8907782056186715E-2</v>
      </c>
      <c r="I467" s="2">
        <v>91725.282210000005</v>
      </c>
      <c r="J467" s="3">
        <f t="shared" si="30"/>
        <v>-7.0333913339507448E-2</v>
      </c>
      <c r="K467" s="2">
        <v>330484.14740999998</v>
      </c>
      <c r="L467" s="2">
        <v>328142.42108</v>
      </c>
      <c r="M467" s="3">
        <f t="shared" si="31"/>
        <v>-7.0857448030474668E-3</v>
      </c>
    </row>
    <row r="468" spans="1:13" x14ac:dyDescent="0.2">
      <c r="A468" s="1" t="s">
        <v>25</v>
      </c>
      <c r="B468" s="1" t="s">
        <v>87</v>
      </c>
      <c r="C468" s="2">
        <v>0</v>
      </c>
      <c r="D468" s="2">
        <v>0</v>
      </c>
      <c r="E468" s="3" t="str">
        <f t="shared" si="28"/>
        <v/>
      </c>
      <c r="F468" s="2">
        <v>205.42355000000001</v>
      </c>
      <c r="G468" s="2">
        <v>85.794349999999994</v>
      </c>
      <c r="H468" s="3">
        <f t="shared" si="29"/>
        <v>-0.58235387325357779</v>
      </c>
      <c r="I468" s="2">
        <v>423.52249</v>
      </c>
      <c r="J468" s="3">
        <f t="shared" si="30"/>
        <v>-0.7974266962776877</v>
      </c>
      <c r="K468" s="2">
        <v>1180.8075200000001</v>
      </c>
      <c r="L468" s="2">
        <v>1699.9638600000001</v>
      </c>
      <c r="M468" s="3">
        <f t="shared" si="31"/>
        <v>0.43966212207049638</v>
      </c>
    </row>
    <row r="469" spans="1:13" x14ac:dyDescent="0.2">
      <c r="A469" s="1" t="s">
        <v>29</v>
      </c>
      <c r="B469" s="1" t="s">
        <v>87</v>
      </c>
      <c r="C469" s="2">
        <v>0</v>
      </c>
      <c r="D469" s="2">
        <v>0</v>
      </c>
      <c r="E469" s="3" t="str">
        <f t="shared" si="28"/>
        <v/>
      </c>
      <c r="F469" s="2">
        <v>2343.9011300000002</v>
      </c>
      <c r="G469" s="2">
        <v>1561.85943</v>
      </c>
      <c r="H469" s="3">
        <f t="shared" si="29"/>
        <v>-0.33364961089463707</v>
      </c>
      <c r="I469" s="2">
        <v>2598.2377200000001</v>
      </c>
      <c r="J469" s="3">
        <f t="shared" si="30"/>
        <v>-0.39887739371284325</v>
      </c>
      <c r="K469" s="2">
        <v>9490.5480299999999</v>
      </c>
      <c r="L469" s="2">
        <v>8367.3822700000001</v>
      </c>
      <c r="M469" s="3">
        <f t="shared" si="31"/>
        <v>-0.11834572212791383</v>
      </c>
    </row>
    <row r="470" spans="1:13" x14ac:dyDescent="0.2">
      <c r="A470" s="6" t="s">
        <v>0</v>
      </c>
      <c r="B470" s="6" t="s">
        <v>87</v>
      </c>
      <c r="C470" s="5">
        <v>12734.89846</v>
      </c>
      <c r="D470" s="5">
        <v>1356.34942</v>
      </c>
      <c r="E470" s="4">
        <f t="shared" si="28"/>
        <v>-0.89349350336319844</v>
      </c>
      <c r="F470" s="5">
        <v>1131278.8892999999</v>
      </c>
      <c r="G470" s="5">
        <v>1159935.48969</v>
      </c>
      <c r="H470" s="4">
        <f t="shared" si="29"/>
        <v>2.5331154555294333E-2</v>
      </c>
      <c r="I470" s="5">
        <v>1280259.18701</v>
      </c>
      <c r="J470" s="4">
        <f t="shared" si="30"/>
        <v>-9.3983857753844213E-2</v>
      </c>
      <c r="K470" s="5">
        <v>4044970.08433</v>
      </c>
      <c r="L470" s="5">
        <v>4593134.7183299996</v>
      </c>
      <c r="M470" s="4">
        <f t="shared" si="31"/>
        <v>0.13551759903579019</v>
      </c>
    </row>
    <row r="471" spans="1:13" x14ac:dyDescent="0.2">
      <c r="A471" s="1" t="s">
        <v>22</v>
      </c>
      <c r="B471" s="1" t="s">
        <v>86</v>
      </c>
      <c r="C471" s="2">
        <v>0</v>
      </c>
      <c r="D471" s="2">
        <v>0</v>
      </c>
      <c r="E471" s="3" t="str">
        <f t="shared" si="28"/>
        <v/>
      </c>
      <c r="F471" s="2">
        <v>19.798020000000001</v>
      </c>
      <c r="G471" s="2">
        <v>11</v>
      </c>
      <c r="H471" s="3">
        <f t="shared" si="29"/>
        <v>-0.44438888333277771</v>
      </c>
      <c r="I471" s="2">
        <v>0</v>
      </c>
      <c r="J471" s="3" t="str">
        <f t="shared" si="30"/>
        <v/>
      </c>
      <c r="K471" s="2">
        <v>25.298020000000001</v>
      </c>
      <c r="L471" s="2">
        <v>11</v>
      </c>
      <c r="M471" s="3">
        <f t="shared" si="31"/>
        <v>-0.56518336217617038</v>
      </c>
    </row>
    <row r="472" spans="1:13" x14ac:dyDescent="0.2">
      <c r="A472" s="1" t="s">
        <v>21</v>
      </c>
      <c r="B472" s="1" t="s">
        <v>86</v>
      </c>
      <c r="C472" s="2">
        <v>0</v>
      </c>
      <c r="D472" s="2">
        <v>0</v>
      </c>
      <c r="E472" s="3" t="str">
        <f t="shared" si="28"/>
        <v/>
      </c>
      <c r="F472" s="2">
        <v>187.75208000000001</v>
      </c>
      <c r="G472" s="2">
        <v>158.85543999999999</v>
      </c>
      <c r="H472" s="3">
        <f t="shared" si="29"/>
        <v>-0.15390849464890088</v>
      </c>
      <c r="I472" s="2">
        <v>159.67909</v>
      </c>
      <c r="J472" s="3">
        <f t="shared" si="30"/>
        <v>-5.1581581533312049E-3</v>
      </c>
      <c r="K472" s="2">
        <v>581.99861999999996</v>
      </c>
      <c r="L472" s="2">
        <v>563.91695000000004</v>
      </c>
      <c r="M472" s="3">
        <f t="shared" si="31"/>
        <v>-3.1068235178976722E-2</v>
      </c>
    </row>
    <row r="473" spans="1:13" x14ac:dyDescent="0.2">
      <c r="A473" s="1" t="s">
        <v>20</v>
      </c>
      <c r="B473" s="1" t="s">
        <v>86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0.50622999999999996</v>
      </c>
      <c r="H473" s="3" t="str">
        <f t="shared" si="29"/>
        <v/>
      </c>
      <c r="I473" s="2">
        <v>3.4625300000000001</v>
      </c>
      <c r="J473" s="3">
        <f t="shared" si="30"/>
        <v>-0.85379765662680174</v>
      </c>
      <c r="K473" s="2">
        <v>0</v>
      </c>
      <c r="L473" s="2">
        <v>4.1517799999999996</v>
      </c>
      <c r="M473" s="3" t="str">
        <f t="shared" si="31"/>
        <v/>
      </c>
    </row>
    <row r="474" spans="1:13" x14ac:dyDescent="0.2">
      <c r="A474" s="1" t="s">
        <v>19</v>
      </c>
      <c r="B474" s="1" t="s">
        <v>86</v>
      </c>
      <c r="C474" s="2">
        <v>0</v>
      </c>
      <c r="D474" s="2">
        <v>0</v>
      </c>
      <c r="E474" s="3" t="str">
        <f t="shared" si="28"/>
        <v/>
      </c>
      <c r="F474" s="2">
        <v>25.044830000000001</v>
      </c>
      <c r="G474" s="2">
        <v>47.052880000000002</v>
      </c>
      <c r="H474" s="3">
        <f t="shared" si="29"/>
        <v>0.87874623225631798</v>
      </c>
      <c r="I474" s="2">
        <v>86.713399999999993</v>
      </c>
      <c r="J474" s="3">
        <f t="shared" si="30"/>
        <v>-0.45737475407491801</v>
      </c>
      <c r="K474" s="2">
        <v>111.69691</v>
      </c>
      <c r="L474" s="2">
        <v>214.78344999999999</v>
      </c>
      <c r="M474" s="3">
        <f t="shared" si="31"/>
        <v>0.9229130868526263</v>
      </c>
    </row>
    <row r="475" spans="1:13" x14ac:dyDescent="0.2">
      <c r="A475" s="1" t="s">
        <v>17</v>
      </c>
      <c r="B475" s="1" t="s">
        <v>86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0</v>
      </c>
      <c r="H475" s="3" t="str">
        <f t="shared" si="29"/>
        <v/>
      </c>
      <c r="I475" s="2">
        <v>0.31591000000000002</v>
      </c>
      <c r="J475" s="3">
        <f t="shared" si="30"/>
        <v>-1</v>
      </c>
      <c r="K475" s="2">
        <v>0</v>
      </c>
      <c r="L475" s="2">
        <v>0.31591000000000002</v>
      </c>
      <c r="M475" s="3" t="str">
        <f t="shared" si="31"/>
        <v/>
      </c>
    </row>
    <row r="476" spans="1:13" x14ac:dyDescent="0.2">
      <c r="A476" s="1" t="s">
        <v>14</v>
      </c>
      <c r="B476" s="1" t="s">
        <v>86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0</v>
      </c>
      <c r="J476" s="3" t="str">
        <f t="shared" si="30"/>
        <v/>
      </c>
      <c r="K476" s="2">
        <v>0</v>
      </c>
      <c r="L476" s="2">
        <v>0</v>
      </c>
      <c r="M476" s="3" t="str">
        <f t="shared" si="31"/>
        <v/>
      </c>
    </row>
    <row r="477" spans="1:13" x14ac:dyDescent="0.2">
      <c r="A477" s="1" t="s">
        <v>13</v>
      </c>
      <c r="B477" s="1" t="s">
        <v>86</v>
      </c>
      <c r="C477" s="2">
        <v>0</v>
      </c>
      <c r="D477" s="2">
        <v>0</v>
      </c>
      <c r="E477" s="3" t="str">
        <f t="shared" si="28"/>
        <v/>
      </c>
      <c r="F477" s="2">
        <v>66.782070000000004</v>
      </c>
      <c r="G477" s="2">
        <v>16.203099999999999</v>
      </c>
      <c r="H477" s="3">
        <f t="shared" si="29"/>
        <v>-0.75737349860523939</v>
      </c>
      <c r="I477" s="2">
        <v>84.509640000000005</v>
      </c>
      <c r="J477" s="3">
        <f t="shared" si="30"/>
        <v>-0.80826921047113687</v>
      </c>
      <c r="K477" s="2">
        <v>199.53354999999999</v>
      </c>
      <c r="L477" s="2">
        <v>254.9915</v>
      </c>
      <c r="M477" s="3">
        <f t="shared" si="31"/>
        <v>0.27793797083247407</v>
      </c>
    </row>
    <row r="478" spans="1:13" x14ac:dyDescent="0.2">
      <c r="A478" s="1" t="s">
        <v>12</v>
      </c>
      <c r="B478" s="1" t="s">
        <v>86</v>
      </c>
      <c r="C478" s="2">
        <v>0</v>
      </c>
      <c r="D478" s="2">
        <v>0</v>
      </c>
      <c r="E478" s="3" t="str">
        <f t="shared" si="28"/>
        <v/>
      </c>
      <c r="F478" s="2">
        <v>5.0163000000000002</v>
      </c>
      <c r="G478" s="2">
        <v>59.511920000000003</v>
      </c>
      <c r="H478" s="3">
        <f t="shared" si="29"/>
        <v>10.863708310906445</v>
      </c>
      <c r="I478" s="2">
        <v>57.687199999999997</v>
      </c>
      <c r="J478" s="3">
        <f t="shared" si="30"/>
        <v>3.1631280422693475E-2</v>
      </c>
      <c r="K478" s="2">
        <v>75.633899999999997</v>
      </c>
      <c r="L478" s="2">
        <v>245.16144</v>
      </c>
      <c r="M478" s="3">
        <f t="shared" si="31"/>
        <v>2.2414226953786596</v>
      </c>
    </row>
    <row r="479" spans="1:13" x14ac:dyDescent="0.2">
      <c r="A479" s="1" t="s">
        <v>11</v>
      </c>
      <c r="B479" s="1" t="s">
        <v>86</v>
      </c>
      <c r="C479" s="2">
        <v>0</v>
      </c>
      <c r="D479" s="2">
        <v>0</v>
      </c>
      <c r="E479" s="3" t="str">
        <f t="shared" si="28"/>
        <v/>
      </c>
      <c r="F479" s="2">
        <v>16.420680000000001</v>
      </c>
      <c r="G479" s="2">
        <v>0</v>
      </c>
      <c r="H479" s="3">
        <f t="shared" si="29"/>
        <v>-1</v>
      </c>
      <c r="I479" s="2">
        <v>0.78978999999999999</v>
      </c>
      <c r="J479" s="3">
        <f t="shared" si="30"/>
        <v>-1</v>
      </c>
      <c r="K479" s="2">
        <v>47.284439999999996</v>
      </c>
      <c r="L479" s="2">
        <v>3.9960399999999998</v>
      </c>
      <c r="M479" s="3">
        <f t="shared" si="31"/>
        <v>-0.91548932376062819</v>
      </c>
    </row>
    <row r="480" spans="1:13" x14ac:dyDescent="0.2">
      <c r="A480" s="1" t="s">
        <v>10</v>
      </c>
      <c r="B480" s="1" t="s">
        <v>86</v>
      </c>
      <c r="C480" s="2">
        <v>0</v>
      </c>
      <c r="D480" s="2">
        <v>0</v>
      </c>
      <c r="E480" s="3" t="str">
        <f t="shared" si="28"/>
        <v/>
      </c>
      <c r="F480" s="2">
        <v>3.23874</v>
      </c>
      <c r="G480" s="2">
        <v>21.000299999999999</v>
      </c>
      <c r="H480" s="3">
        <f t="shared" si="29"/>
        <v>5.4840956668333982</v>
      </c>
      <c r="I480" s="2">
        <v>295.82369999999997</v>
      </c>
      <c r="J480" s="3">
        <f t="shared" si="30"/>
        <v>-0.9290107587728772</v>
      </c>
      <c r="K480" s="2">
        <v>40.165900000000001</v>
      </c>
      <c r="L480" s="2">
        <v>327.50358</v>
      </c>
      <c r="M480" s="3">
        <f t="shared" si="31"/>
        <v>7.153771731742598</v>
      </c>
    </row>
    <row r="481" spans="1:13" x14ac:dyDescent="0.2">
      <c r="A481" s="1" t="s">
        <v>27</v>
      </c>
      <c r="B481" s="1" t="s">
        <v>86</v>
      </c>
      <c r="C481" s="2">
        <v>0</v>
      </c>
      <c r="D481" s="2">
        <v>0</v>
      </c>
      <c r="E481" s="3" t="str">
        <f t="shared" si="28"/>
        <v/>
      </c>
      <c r="F481" s="2">
        <v>0</v>
      </c>
      <c r="G481" s="2">
        <v>0</v>
      </c>
      <c r="H481" s="3" t="str">
        <f t="shared" si="29"/>
        <v/>
      </c>
      <c r="I481" s="2">
        <v>0</v>
      </c>
      <c r="J481" s="3" t="str">
        <f t="shared" si="30"/>
        <v/>
      </c>
      <c r="K481" s="2">
        <v>0</v>
      </c>
      <c r="L481" s="2">
        <v>0</v>
      </c>
      <c r="M481" s="3" t="str">
        <f t="shared" si="31"/>
        <v/>
      </c>
    </row>
    <row r="482" spans="1:13" x14ac:dyDescent="0.2">
      <c r="A482" s="1" t="s">
        <v>9</v>
      </c>
      <c r="B482" s="1" t="s">
        <v>86</v>
      </c>
      <c r="C482" s="2">
        <v>0</v>
      </c>
      <c r="D482" s="2">
        <v>0</v>
      </c>
      <c r="E482" s="3" t="str">
        <f t="shared" si="28"/>
        <v/>
      </c>
      <c r="F482" s="2">
        <v>8.7274600000000007</v>
      </c>
      <c r="G482" s="2">
        <v>18.088930000000001</v>
      </c>
      <c r="H482" s="3">
        <f t="shared" si="29"/>
        <v>1.0726454203170221</v>
      </c>
      <c r="I482" s="2">
        <v>7.0172100000000004</v>
      </c>
      <c r="J482" s="3">
        <f t="shared" si="30"/>
        <v>1.5777951636049083</v>
      </c>
      <c r="K482" s="2">
        <v>637.20150000000001</v>
      </c>
      <c r="L482" s="2">
        <v>35.470889999999997</v>
      </c>
      <c r="M482" s="3">
        <f t="shared" si="31"/>
        <v>-0.94433332313247853</v>
      </c>
    </row>
    <row r="483" spans="1:13" x14ac:dyDescent="0.2">
      <c r="A483" s="1" t="s">
        <v>8</v>
      </c>
      <c r="B483" s="1" t="s">
        <v>86</v>
      </c>
      <c r="C483" s="2">
        <v>0</v>
      </c>
      <c r="D483" s="2">
        <v>0</v>
      </c>
      <c r="E483" s="3" t="str">
        <f t="shared" si="28"/>
        <v/>
      </c>
      <c r="F483" s="2">
        <v>24.930070000000001</v>
      </c>
      <c r="G483" s="2">
        <v>7.6130100000000001</v>
      </c>
      <c r="H483" s="3">
        <f t="shared" si="29"/>
        <v>-0.69462540618618407</v>
      </c>
      <c r="I483" s="2">
        <v>65.602149999999995</v>
      </c>
      <c r="J483" s="3">
        <f t="shared" si="30"/>
        <v>-0.88395182170096565</v>
      </c>
      <c r="K483" s="2">
        <v>180.42330999999999</v>
      </c>
      <c r="L483" s="2">
        <v>82.299539999999993</v>
      </c>
      <c r="M483" s="3">
        <f t="shared" si="31"/>
        <v>-0.54385306421880852</v>
      </c>
    </row>
    <row r="484" spans="1:13" x14ac:dyDescent="0.2">
      <c r="A484" s="1" t="s">
        <v>7</v>
      </c>
      <c r="B484" s="1" t="s">
        <v>86</v>
      </c>
      <c r="C484" s="2">
        <v>0</v>
      </c>
      <c r="D484" s="2">
        <v>0</v>
      </c>
      <c r="E484" s="3" t="str">
        <f t="shared" si="28"/>
        <v/>
      </c>
      <c r="F484" s="2">
        <v>668.19727999999998</v>
      </c>
      <c r="G484" s="2">
        <v>282.20006000000001</v>
      </c>
      <c r="H484" s="3">
        <f t="shared" si="29"/>
        <v>-0.57766954693380379</v>
      </c>
      <c r="I484" s="2">
        <v>511.01591999999999</v>
      </c>
      <c r="J484" s="3">
        <f t="shared" si="30"/>
        <v>-0.44776659795647855</v>
      </c>
      <c r="K484" s="2">
        <v>2324.0641700000001</v>
      </c>
      <c r="L484" s="2">
        <v>1329.56115</v>
      </c>
      <c r="M484" s="3">
        <f t="shared" si="31"/>
        <v>-0.42791547360759841</v>
      </c>
    </row>
    <row r="485" spans="1:13" x14ac:dyDescent="0.2">
      <c r="A485" s="1" t="s">
        <v>6</v>
      </c>
      <c r="B485" s="1" t="s">
        <v>86</v>
      </c>
      <c r="C485" s="2">
        <v>0</v>
      </c>
      <c r="D485" s="2">
        <v>0</v>
      </c>
      <c r="E485" s="3" t="str">
        <f t="shared" si="28"/>
        <v/>
      </c>
      <c r="F485" s="2">
        <v>266.01634999999999</v>
      </c>
      <c r="G485" s="2">
        <v>125.92828</v>
      </c>
      <c r="H485" s="3">
        <f t="shared" si="29"/>
        <v>-0.52661451072462273</v>
      </c>
      <c r="I485" s="2">
        <v>208.10119</v>
      </c>
      <c r="J485" s="3">
        <f t="shared" si="30"/>
        <v>-0.3948699668656388</v>
      </c>
      <c r="K485" s="2">
        <v>795.16269999999997</v>
      </c>
      <c r="L485" s="2">
        <v>934.57538999999997</v>
      </c>
      <c r="M485" s="3">
        <f t="shared" si="31"/>
        <v>0.17532599303262097</v>
      </c>
    </row>
    <row r="486" spans="1:13" x14ac:dyDescent="0.2">
      <c r="A486" s="1" t="s">
        <v>4</v>
      </c>
      <c r="B486" s="1" t="s">
        <v>86</v>
      </c>
      <c r="C486" s="2">
        <v>0</v>
      </c>
      <c r="D486" s="2">
        <v>0</v>
      </c>
      <c r="E486" s="3" t="str">
        <f t="shared" si="28"/>
        <v/>
      </c>
      <c r="F486" s="2">
        <v>0</v>
      </c>
      <c r="G486" s="2">
        <v>0</v>
      </c>
      <c r="H486" s="3" t="str">
        <f t="shared" si="29"/>
        <v/>
      </c>
      <c r="I486" s="2">
        <v>1.0089699999999999</v>
      </c>
      <c r="J486" s="3">
        <f t="shared" si="30"/>
        <v>-1</v>
      </c>
      <c r="K486" s="2">
        <v>0</v>
      </c>
      <c r="L486" s="2">
        <v>1.0089699999999999</v>
      </c>
      <c r="M486" s="3" t="str">
        <f t="shared" si="31"/>
        <v/>
      </c>
    </row>
    <row r="487" spans="1:13" x14ac:dyDescent="0.2">
      <c r="A487" s="1" t="s">
        <v>3</v>
      </c>
      <c r="B487" s="1" t="s">
        <v>86</v>
      </c>
      <c r="C487" s="2">
        <v>0</v>
      </c>
      <c r="D487" s="2">
        <v>0</v>
      </c>
      <c r="E487" s="3" t="str">
        <f t="shared" si="28"/>
        <v/>
      </c>
      <c r="F487" s="2">
        <v>1403.6385299999999</v>
      </c>
      <c r="G487" s="2">
        <v>1695.60681</v>
      </c>
      <c r="H487" s="3">
        <f t="shared" si="29"/>
        <v>0.20800816859879157</v>
      </c>
      <c r="I487" s="2">
        <v>2103.9695400000001</v>
      </c>
      <c r="J487" s="3">
        <f t="shared" si="30"/>
        <v>-0.19409155989967419</v>
      </c>
      <c r="K487" s="2">
        <v>5130.4848499999998</v>
      </c>
      <c r="L487" s="2">
        <v>5022.0243099999998</v>
      </c>
      <c r="M487" s="3">
        <f t="shared" si="31"/>
        <v>-2.1140407421727403E-2</v>
      </c>
    </row>
    <row r="488" spans="1:13" x14ac:dyDescent="0.2">
      <c r="A488" s="1" t="s">
        <v>26</v>
      </c>
      <c r="B488" s="1" t="s">
        <v>86</v>
      </c>
      <c r="C488" s="2">
        <v>0</v>
      </c>
      <c r="D488" s="2">
        <v>0</v>
      </c>
      <c r="E488" s="3" t="str">
        <f t="shared" si="28"/>
        <v/>
      </c>
      <c r="F488" s="2">
        <v>20.175740000000001</v>
      </c>
      <c r="G488" s="2">
        <v>0</v>
      </c>
      <c r="H488" s="3">
        <f t="shared" si="29"/>
        <v>-1</v>
      </c>
      <c r="I488" s="2">
        <v>32.181069999999998</v>
      </c>
      <c r="J488" s="3">
        <f t="shared" si="30"/>
        <v>-1</v>
      </c>
      <c r="K488" s="2">
        <v>31.398199999999999</v>
      </c>
      <c r="L488" s="2">
        <v>32.181069999999998</v>
      </c>
      <c r="M488" s="3">
        <f t="shared" si="31"/>
        <v>2.4933594919454016E-2</v>
      </c>
    </row>
    <row r="489" spans="1:13" x14ac:dyDescent="0.2">
      <c r="A489" s="1" t="s">
        <v>2</v>
      </c>
      <c r="B489" s="1" t="s">
        <v>86</v>
      </c>
      <c r="C489" s="2">
        <v>0</v>
      </c>
      <c r="D489" s="2">
        <v>0</v>
      </c>
      <c r="E489" s="3" t="str">
        <f t="shared" si="28"/>
        <v/>
      </c>
      <c r="F489" s="2">
        <v>4.8259999999999997E-2</v>
      </c>
      <c r="G489" s="2">
        <v>0</v>
      </c>
      <c r="H489" s="3">
        <f t="shared" si="29"/>
        <v>-1</v>
      </c>
      <c r="I489" s="2">
        <v>0.32</v>
      </c>
      <c r="J489" s="3">
        <f t="shared" si="30"/>
        <v>-1</v>
      </c>
      <c r="K489" s="2">
        <v>8.5449999999999998E-2</v>
      </c>
      <c r="L489" s="2">
        <v>0.32</v>
      </c>
      <c r="M489" s="3">
        <f t="shared" si="31"/>
        <v>2.7448800468110006</v>
      </c>
    </row>
    <row r="490" spans="1:13" x14ac:dyDescent="0.2">
      <c r="A490" s="1" t="s">
        <v>25</v>
      </c>
      <c r="B490" s="1" t="s">
        <v>86</v>
      </c>
      <c r="C490" s="2">
        <v>25.849049999999998</v>
      </c>
      <c r="D490" s="2">
        <v>0</v>
      </c>
      <c r="E490" s="3">
        <f t="shared" si="28"/>
        <v>-1</v>
      </c>
      <c r="F490" s="2">
        <v>332.81713000000002</v>
      </c>
      <c r="G490" s="2">
        <v>225.18294</v>
      </c>
      <c r="H490" s="3">
        <f t="shared" si="29"/>
        <v>-0.32340339573266563</v>
      </c>
      <c r="I490" s="2">
        <v>131.45547999999999</v>
      </c>
      <c r="J490" s="3">
        <f t="shared" si="30"/>
        <v>0.71299773885424944</v>
      </c>
      <c r="K490" s="2">
        <v>719.81320000000005</v>
      </c>
      <c r="L490" s="2">
        <v>489.42396000000002</v>
      </c>
      <c r="M490" s="3">
        <f t="shared" si="31"/>
        <v>-0.32006809544476267</v>
      </c>
    </row>
    <row r="491" spans="1:13" x14ac:dyDescent="0.2">
      <c r="A491" s="1" t="s">
        <v>29</v>
      </c>
      <c r="B491" s="1" t="s">
        <v>86</v>
      </c>
      <c r="C491" s="2">
        <v>0</v>
      </c>
      <c r="D491" s="2">
        <v>0</v>
      </c>
      <c r="E491" s="3" t="str">
        <f t="shared" si="28"/>
        <v/>
      </c>
      <c r="F491" s="2">
        <v>99.435990000000004</v>
      </c>
      <c r="G491" s="2">
        <v>799.38160000000005</v>
      </c>
      <c r="H491" s="3">
        <f t="shared" si="29"/>
        <v>7.0391576530791315</v>
      </c>
      <c r="I491" s="2">
        <v>507.59965999999997</v>
      </c>
      <c r="J491" s="3">
        <f t="shared" si="30"/>
        <v>0.57482690197231445</v>
      </c>
      <c r="K491" s="2">
        <v>257.5317</v>
      </c>
      <c r="L491" s="2">
        <v>4158.7797600000004</v>
      </c>
      <c r="M491" s="3">
        <f t="shared" si="31"/>
        <v>15.148613005699882</v>
      </c>
    </row>
    <row r="492" spans="1:13" x14ac:dyDescent="0.2">
      <c r="A492" s="6" t="s">
        <v>0</v>
      </c>
      <c r="B492" s="6" t="s">
        <v>86</v>
      </c>
      <c r="C492" s="5">
        <v>25.849049999999998</v>
      </c>
      <c r="D492" s="5">
        <v>0</v>
      </c>
      <c r="E492" s="4">
        <f t="shared" si="28"/>
        <v>-1</v>
      </c>
      <c r="F492" s="5">
        <v>3148.03953</v>
      </c>
      <c r="G492" s="5">
        <v>3468.1315</v>
      </c>
      <c r="H492" s="4">
        <f t="shared" si="29"/>
        <v>0.10167978100325814</v>
      </c>
      <c r="I492" s="5">
        <v>4358.0632699999996</v>
      </c>
      <c r="J492" s="4">
        <f t="shared" si="30"/>
        <v>-0.20420349932184434</v>
      </c>
      <c r="K492" s="5">
        <v>11157.77642</v>
      </c>
      <c r="L492" s="5">
        <v>13812.27651</v>
      </c>
      <c r="M492" s="4">
        <f t="shared" si="31"/>
        <v>0.23790583267485821</v>
      </c>
    </row>
    <row r="493" spans="1:13" x14ac:dyDescent="0.2">
      <c r="A493" s="1" t="s">
        <v>22</v>
      </c>
      <c r="B493" s="1" t="s">
        <v>85</v>
      </c>
      <c r="C493" s="2">
        <v>0</v>
      </c>
      <c r="D493" s="2">
        <v>0</v>
      </c>
      <c r="E493" s="3" t="str">
        <f t="shared" si="28"/>
        <v/>
      </c>
      <c r="F493" s="2">
        <v>68.25</v>
      </c>
      <c r="G493" s="2">
        <v>145.12709000000001</v>
      </c>
      <c r="H493" s="3">
        <f t="shared" si="29"/>
        <v>1.1264042490842492</v>
      </c>
      <c r="I493" s="2">
        <v>175.93329</v>
      </c>
      <c r="J493" s="3">
        <f t="shared" si="30"/>
        <v>-0.175101596747267</v>
      </c>
      <c r="K493" s="2">
        <v>431.77</v>
      </c>
      <c r="L493" s="2">
        <v>606.73356000000001</v>
      </c>
      <c r="M493" s="3">
        <f t="shared" si="31"/>
        <v>0.40522398499200962</v>
      </c>
    </row>
    <row r="494" spans="1:13" x14ac:dyDescent="0.2">
      <c r="A494" s="1" t="s">
        <v>21</v>
      </c>
      <c r="B494" s="1" t="s">
        <v>85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3.3556699999999999</v>
      </c>
      <c r="H494" s="3" t="str">
        <f t="shared" si="29"/>
        <v/>
      </c>
      <c r="I494" s="2">
        <v>0</v>
      </c>
      <c r="J494" s="3" t="str">
        <f t="shared" si="30"/>
        <v/>
      </c>
      <c r="K494" s="2">
        <v>0</v>
      </c>
      <c r="L494" s="2">
        <v>3.3556699999999999</v>
      </c>
      <c r="M494" s="3" t="str">
        <f t="shared" si="31"/>
        <v/>
      </c>
    </row>
    <row r="495" spans="1:13" x14ac:dyDescent="0.2">
      <c r="A495" s="1" t="s">
        <v>20</v>
      </c>
      <c r="B495" s="1" t="s">
        <v>85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3.78294</v>
      </c>
      <c r="H495" s="3" t="str">
        <f t="shared" si="29"/>
        <v/>
      </c>
      <c r="I495" s="2">
        <v>1.5589999999999999</v>
      </c>
      <c r="J495" s="3">
        <f t="shared" si="30"/>
        <v>1.4265169980756895</v>
      </c>
      <c r="K495" s="2">
        <v>0</v>
      </c>
      <c r="L495" s="2">
        <v>13.04194</v>
      </c>
      <c r="M495" s="3" t="str">
        <f t="shared" si="31"/>
        <v/>
      </c>
    </row>
    <row r="496" spans="1:13" x14ac:dyDescent="0.2">
      <c r="A496" s="1" t="s">
        <v>19</v>
      </c>
      <c r="B496" s="1" t="s">
        <v>85</v>
      </c>
      <c r="C496" s="2">
        <v>0</v>
      </c>
      <c r="D496" s="2">
        <v>0</v>
      </c>
      <c r="E496" s="3" t="str">
        <f t="shared" si="28"/>
        <v/>
      </c>
      <c r="F496" s="2">
        <v>2.9999999999999997E-4</v>
      </c>
      <c r="G496" s="2">
        <v>0</v>
      </c>
      <c r="H496" s="3">
        <f t="shared" si="29"/>
        <v>-1</v>
      </c>
      <c r="I496" s="2">
        <v>0</v>
      </c>
      <c r="J496" s="3" t="str">
        <f t="shared" si="30"/>
        <v/>
      </c>
      <c r="K496" s="2">
        <v>2.9999999999999997E-4</v>
      </c>
      <c r="L496" s="2">
        <v>1.366E-2</v>
      </c>
      <c r="M496" s="3">
        <f t="shared" si="31"/>
        <v>44.533333333333339</v>
      </c>
    </row>
    <row r="497" spans="1:13" x14ac:dyDescent="0.2">
      <c r="A497" s="1" t="s">
        <v>18</v>
      </c>
      <c r="B497" s="1" t="s">
        <v>85</v>
      </c>
      <c r="C497" s="2">
        <v>0</v>
      </c>
      <c r="D497" s="2">
        <v>0</v>
      </c>
      <c r="E497" s="3" t="str">
        <f t="shared" si="28"/>
        <v/>
      </c>
      <c r="F497" s="2">
        <v>0</v>
      </c>
      <c r="G497" s="2">
        <v>0</v>
      </c>
      <c r="H497" s="3" t="str">
        <f t="shared" si="29"/>
        <v/>
      </c>
      <c r="I497" s="2">
        <v>0</v>
      </c>
      <c r="J497" s="3" t="str">
        <f t="shared" si="30"/>
        <v/>
      </c>
      <c r="K497" s="2">
        <v>0</v>
      </c>
      <c r="L497" s="2">
        <v>0</v>
      </c>
      <c r="M497" s="3" t="str">
        <f t="shared" si="31"/>
        <v/>
      </c>
    </row>
    <row r="498" spans="1:13" x14ac:dyDescent="0.2">
      <c r="A498" s="1" t="s">
        <v>17</v>
      </c>
      <c r="B498" s="1" t="s">
        <v>85</v>
      </c>
      <c r="C498" s="2">
        <v>0</v>
      </c>
      <c r="D498" s="2">
        <v>0</v>
      </c>
      <c r="E498" s="3" t="str">
        <f t="shared" si="28"/>
        <v/>
      </c>
      <c r="F498" s="2">
        <v>75.250979999999998</v>
      </c>
      <c r="G498" s="2">
        <v>74.938670000000002</v>
      </c>
      <c r="H498" s="3">
        <f t="shared" si="29"/>
        <v>-4.1502449536204855E-3</v>
      </c>
      <c r="I498" s="2">
        <v>20.206309999999998</v>
      </c>
      <c r="J498" s="3">
        <f t="shared" si="30"/>
        <v>2.7086766460575933</v>
      </c>
      <c r="K498" s="2">
        <v>129.24483000000001</v>
      </c>
      <c r="L498" s="2">
        <v>157.92580000000001</v>
      </c>
      <c r="M498" s="3">
        <f t="shared" si="31"/>
        <v>0.22191193257014619</v>
      </c>
    </row>
    <row r="499" spans="1:13" x14ac:dyDescent="0.2">
      <c r="A499" s="1" t="s">
        <v>13</v>
      </c>
      <c r="B499" s="1" t="s">
        <v>85</v>
      </c>
      <c r="C499" s="2">
        <v>0</v>
      </c>
      <c r="D499" s="2">
        <v>0</v>
      </c>
      <c r="E499" s="3" t="str">
        <f t="shared" ref="E499:E559" si="32">IF(C499=0,"",(D499/C499-1))</f>
        <v/>
      </c>
      <c r="F499" s="2">
        <v>65.709469999999996</v>
      </c>
      <c r="G499" s="2">
        <v>78.509379999999993</v>
      </c>
      <c r="H499" s="3">
        <f t="shared" ref="H499:H559" si="33">IF(F499=0,"",(G499/F499-1))</f>
        <v>0.19479551425388153</v>
      </c>
      <c r="I499" s="2">
        <v>81.828850000000003</v>
      </c>
      <c r="J499" s="3">
        <f t="shared" ref="J499:J559" si="34">IF(I499=0,"",(G499/I499-1))</f>
        <v>-4.0566010642945738E-2</v>
      </c>
      <c r="K499" s="2">
        <v>156.74064999999999</v>
      </c>
      <c r="L499" s="2">
        <v>253.88231999999999</v>
      </c>
      <c r="M499" s="3">
        <f t="shared" ref="M499:M559" si="35">IF(K499=0,"",(L499/K499-1))</f>
        <v>0.61976054074038878</v>
      </c>
    </row>
    <row r="500" spans="1:13" x14ac:dyDescent="0.2">
      <c r="A500" s="1" t="s">
        <v>12</v>
      </c>
      <c r="B500" s="1" t="s">
        <v>85</v>
      </c>
      <c r="C500" s="2">
        <v>0</v>
      </c>
      <c r="D500" s="2">
        <v>0</v>
      </c>
      <c r="E500" s="3" t="str">
        <f t="shared" si="32"/>
        <v/>
      </c>
      <c r="F500" s="2">
        <v>3912.5460899999998</v>
      </c>
      <c r="G500" s="2">
        <v>1957.26296</v>
      </c>
      <c r="H500" s="3">
        <f t="shared" si="33"/>
        <v>-0.49974698956198105</v>
      </c>
      <c r="I500" s="2">
        <v>2386.2144600000001</v>
      </c>
      <c r="J500" s="3">
        <f t="shared" si="34"/>
        <v>-0.17976234206543196</v>
      </c>
      <c r="K500" s="2">
        <v>16739.117109999999</v>
      </c>
      <c r="L500" s="2">
        <v>8364.3485199999996</v>
      </c>
      <c r="M500" s="3">
        <f t="shared" si="35"/>
        <v>-0.50031124909191815</v>
      </c>
    </row>
    <row r="501" spans="1:13" x14ac:dyDescent="0.2">
      <c r="A501" s="1" t="s">
        <v>11</v>
      </c>
      <c r="B501" s="1" t="s">
        <v>85</v>
      </c>
      <c r="C501" s="2">
        <v>0</v>
      </c>
      <c r="D501" s="2">
        <v>0</v>
      </c>
      <c r="E501" s="3" t="str">
        <f t="shared" si="32"/>
        <v/>
      </c>
      <c r="F501" s="2">
        <v>9.03444</v>
      </c>
      <c r="G501" s="2">
        <v>139.12200000000001</v>
      </c>
      <c r="H501" s="3">
        <f t="shared" si="33"/>
        <v>14.399072881108294</v>
      </c>
      <c r="I501" s="2">
        <v>0</v>
      </c>
      <c r="J501" s="3" t="str">
        <f t="shared" si="34"/>
        <v/>
      </c>
      <c r="K501" s="2">
        <v>9.03444</v>
      </c>
      <c r="L501" s="2">
        <v>139.12200000000001</v>
      </c>
      <c r="M501" s="3">
        <f t="shared" si="35"/>
        <v>14.399072881108294</v>
      </c>
    </row>
    <row r="502" spans="1:13" x14ac:dyDescent="0.2">
      <c r="A502" s="1" t="s">
        <v>10</v>
      </c>
      <c r="B502" s="1" t="s">
        <v>85</v>
      </c>
      <c r="C502" s="2">
        <v>0</v>
      </c>
      <c r="D502" s="2">
        <v>0</v>
      </c>
      <c r="E502" s="3" t="str">
        <f t="shared" si="32"/>
        <v/>
      </c>
      <c r="F502" s="2">
        <v>162.93311</v>
      </c>
      <c r="G502" s="2">
        <v>131.53219999999999</v>
      </c>
      <c r="H502" s="3">
        <f t="shared" si="33"/>
        <v>-0.19272270688259752</v>
      </c>
      <c r="I502" s="2">
        <v>151.23613</v>
      </c>
      <c r="J502" s="3">
        <f t="shared" si="34"/>
        <v>-0.13028586489220539</v>
      </c>
      <c r="K502" s="2">
        <v>392.43865</v>
      </c>
      <c r="L502" s="2">
        <v>597.63832000000002</v>
      </c>
      <c r="M502" s="3">
        <f t="shared" si="35"/>
        <v>0.52288343668494441</v>
      </c>
    </row>
    <row r="503" spans="1:13" x14ac:dyDescent="0.2">
      <c r="A503" s="1" t="s">
        <v>9</v>
      </c>
      <c r="B503" s="1" t="s">
        <v>85</v>
      </c>
      <c r="C503" s="2">
        <v>0</v>
      </c>
      <c r="D503" s="2">
        <v>0</v>
      </c>
      <c r="E503" s="3" t="str">
        <f t="shared" si="32"/>
        <v/>
      </c>
      <c r="F503" s="2">
        <v>0</v>
      </c>
      <c r="G503" s="2">
        <v>0.61260000000000003</v>
      </c>
      <c r="H503" s="3" t="str">
        <f t="shared" si="33"/>
        <v/>
      </c>
      <c r="I503" s="2">
        <v>0</v>
      </c>
      <c r="J503" s="3" t="str">
        <f t="shared" si="34"/>
        <v/>
      </c>
      <c r="K503" s="2">
        <v>9.4147700000000007</v>
      </c>
      <c r="L503" s="2">
        <v>0.61260000000000003</v>
      </c>
      <c r="M503" s="3">
        <f t="shared" si="35"/>
        <v>-0.93493202701712308</v>
      </c>
    </row>
    <row r="504" spans="1:13" x14ac:dyDescent="0.2">
      <c r="A504" s="1" t="s">
        <v>8</v>
      </c>
      <c r="B504" s="1" t="s">
        <v>85</v>
      </c>
      <c r="C504" s="2">
        <v>0</v>
      </c>
      <c r="D504" s="2">
        <v>0</v>
      </c>
      <c r="E504" s="3" t="str">
        <f t="shared" si="32"/>
        <v/>
      </c>
      <c r="F504" s="2">
        <v>1024.4100599999999</v>
      </c>
      <c r="G504" s="2">
        <v>965.09144000000003</v>
      </c>
      <c r="H504" s="3">
        <f t="shared" si="33"/>
        <v>-5.7905151770961671E-2</v>
      </c>
      <c r="I504" s="2">
        <v>1126.0020500000001</v>
      </c>
      <c r="J504" s="3">
        <f t="shared" si="34"/>
        <v>-0.14290436682597518</v>
      </c>
      <c r="K504" s="2">
        <v>4152.3948799999998</v>
      </c>
      <c r="L504" s="2">
        <v>3778.6947799999998</v>
      </c>
      <c r="M504" s="3">
        <f t="shared" si="35"/>
        <v>-8.9996281856507876E-2</v>
      </c>
    </row>
    <row r="505" spans="1:13" x14ac:dyDescent="0.2">
      <c r="A505" s="1" t="s">
        <v>6</v>
      </c>
      <c r="B505" s="1" t="s">
        <v>85</v>
      </c>
      <c r="C505" s="2">
        <v>0</v>
      </c>
      <c r="D505" s="2">
        <v>0</v>
      </c>
      <c r="E505" s="3" t="str">
        <f t="shared" si="32"/>
        <v/>
      </c>
      <c r="F505" s="2">
        <v>0</v>
      </c>
      <c r="G505" s="2">
        <v>145.28532000000001</v>
      </c>
      <c r="H505" s="3" t="str">
        <f t="shared" si="33"/>
        <v/>
      </c>
      <c r="I505" s="2">
        <v>337.45100000000002</v>
      </c>
      <c r="J505" s="3">
        <f t="shared" si="34"/>
        <v>-0.56946247010677098</v>
      </c>
      <c r="K505" s="2">
        <v>3.0000000000000001E-3</v>
      </c>
      <c r="L505" s="2">
        <v>768.09515999999996</v>
      </c>
      <c r="M505" s="3">
        <f t="shared" si="35"/>
        <v>256030.71999999997</v>
      </c>
    </row>
    <row r="506" spans="1:13" x14ac:dyDescent="0.2">
      <c r="A506" s="1" t="s">
        <v>4</v>
      </c>
      <c r="B506" s="1" t="s">
        <v>85</v>
      </c>
      <c r="C506" s="2">
        <v>0</v>
      </c>
      <c r="D506" s="2">
        <v>0</v>
      </c>
      <c r="E506" s="3" t="str">
        <f t="shared" si="32"/>
        <v/>
      </c>
      <c r="F506" s="2">
        <v>869.26874999999995</v>
      </c>
      <c r="G506" s="2">
        <v>6327.7062699999997</v>
      </c>
      <c r="H506" s="3">
        <f t="shared" si="33"/>
        <v>6.27934401184904</v>
      </c>
      <c r="I506" s="2">
        <v>5955.8992900000003</v>
      </c>
      <c r="J506" s="3">
        <f t="shared" si="34"/>
        <v>6.2426673436917657E-2</v>
      </c>
      <c r="K506" s="2">
        <v>5183.2452599999997</v>
      </c>
      <c r="L506" s="2">
        <v>23316.673030000002</v>
      </c>
      <c r="M506" s="3">
        <f t="shared" si="35"/>
        <v>3.4984699469922447</v>
      </c>
    </row>
    <row r="507" spans="1:13" x14ac:dyDescent="0.2">
      <c r="A507" s="1" t="s">
        <v>3</v>
      </c>
      <c r="B507" s="1" t="s">
        <v>85</v>
      </c>
      <c r="C507" s="2">
        <v>0</v>
      </c>
      <c r="D507" s="2">
        <v>0</v>
      </c>
      <c r="E507" s="3" t="str">
        <f t="shared" si="32"/>
        <v/>
      </c>
      <c r="F507" s="2">
        <v>97.654870000000003</v>
      </c>
      <c r="G507" s="2">
        <v>4.0582000000000003</v>
      </c>
      <c r="H507" s="3">
        <f t="shared" si="33"/>
        <v>-0.95844344475600651</v>
      </c>
      <c r="I507" s="2">
        <v>0</v>
      </c>
      <c r="J507" s="3" t="str">
        <f t="shared" si="34"/>
        <v/>
      </c>
      <c r="K507" s="2">
        <v>346.19756999999998</v>
      </c>
      <c r="L507" s="2">
        <v>36.20975</v>
      </c>
      <c r="M507" s="3">
        <f t="shared" si="35"/>
        <v>-0.89540726701230167</v>
      </c>
    </row>
    <row r="508" spans="1:13" x14ac:dyDescent="0.2">
      <c r="A508" s="1" t="s">
        <v>2</v>
      </c>
      <c r="B508" s="1" t="s">
        <v>85</v>
      </c>
      <c r="C508" s="2">
        <v>0</v>
      </c>
      <c r="D508" s="2">
        <v>0</v>
      </c>
      <c r="E508" s="3" t="str">
        <f t="shared" si="32"/>
        <v/>
      </c>
      <c r="F508" s="2">
        <v>0</v>
      </c>
      <c r="G508" s="2">
        <v>348.43876999999998</v>
      </c>
      <c r="H508" s="3" t="str">
        <f t="shared" si="33"/>
        <v/>
      </c>
      <c r="I508" s="2">
        <v>176.33133000000001</v>
      </c>
      <c r="J508" s="3">
        <f t="shared" si="34"/>
        <v>0.97604572029258763</v>
      </c>
      <c r="K508" s="2">
        <v>0</v>
      </c>
      <c r="L508" s="2">
        <v>752.57519000000002</v>
      </c>
      <c r="M508" s="3" t="str">
        <f t="shared" si="35"/>
        <v/>
      </c>
    </row>
    <row r="509" spans="1:13" x14ac:dyDescent="0.2">
      <c r="A509" s="6" t="s">
        <v>0</v>
      </c>
      <c r="B509" s="6" t="s">
        <v>85</v>
      </c>
      <c r="C509" s="5">
        <v>0</v>
      </c>
      <c r="D509" s="5">
        <v>0</v>
      </c>
      <c r="E509" s="4" t="str">
        <f t="shared" si="32"/>
        <v/>
      </c>
      <c r="F509" s="5">
        <v>6309.6261100000002</v>
      </c>
      <c r="G509" s="5">
        <v>10411.63998</v>
      </c>
      <c r="H509" s="4">
        <f t="shared" si="33"/>
        <v>0.65011995932671818</v>
      </c>
      <c r="I509" s="5">
        <v>10575.57129</v>
      </c>
      <c r="J509" s="4">
        <f t="shared" si="34"/>
        <v>-1.5500941320778505E-2</v>
      </c>
      <c r="K509" s="5">
        <v>27842.802479999998</v>
      </c>
      <c r="L509" s="5">
        <v>39261.712789999998</v>
      </c>
      <c r="M509" s="4">
        <f t="shared" si="35"/>
        <v>0.41012072395379073</v>
      </c>
    </row>
    <row r="510" spans="1:13" x14ac:dyDescent="0.2">
      <c r="A510" s="1" t="s">
        <v>22</v>
      </c>
      <c r="B510" s="1" t="s">
        <v>84</v>
      </c>
      <c r="C510" s="2">
        <v>0</v>
      </c>
      <c r="D510" s="2">
        <v>0</v>
      </c>
      <c r="E510" s="3" t="str">
        <f t="shared" si="32"/>
        <v/>
      </c>
      <c r="F510" s="2">
        <v>412.89756</v>
      </c>
      <c r="G510" s="2">
        <v>127.97931</v>
      </c>
      <c r="H510" s="3">
        <f t="shared" si="33"/>
        <v>-0.69004585544172259</v>
      </c>
      <c r="I510" s="2">
        <v>331.63449000000003</v>
      </c>
      <c r="J510" s="3">
        <f t="shared" si="34"/>
        <v>-0.61409529509430705</v>
      </c>
      <c r="K510" s="2">
        <v>1380.8223800000001</v>
      </c>
      <c r="L510" s="2">
        <v>1022.59836</v>
      </c>
      <c r="M510" s="3">
        <f t="shared" si="35"/>
        <v>-0.25942802288589795</v>
      </c>
    </row>
    <row r="511" spans="1:13" x14ac:dyDescent="0.2">
      <c r="A511" s="1" t="s">
        <v>21</v>
      </c>
      <c r="B511" s="1" t="s">
        <v>84</v>
      </c>
      <c r="C511" s="2">
        <v>105.29222</v>
      </c>
      <c r="D511" s="2">
        <v>0</v>
      </c>
      <c r="E511" s="3">
        <f t="shared" si="32"/>
        <v>-1</v>
      </c>
      <c r="F511" s="2">
        <v>1172.71955</v>
      </c>
      <c r="G511" s="2">
        <v>1546.15428</v>
      </c>
      <c r="H511" s="3">
        <f t="shared" si="33"/>
        <v>0.31843481248351324</v>
      </c>
      <c r="I511" s="2">
        <v>1566.8180500000001</v>
      </c>
      <c r="J511" s="3">
        <f t="shared" si="34"/>
        <v>-1.3188366064585511E-2</v>
      </c>
      <c r="K511" s="2">
        <v>5698.9962500000001</v>
      </c>
      <c r="L511" s="2">
        <v>5721.7412400000003</v>
      </c>
      <c r="M511" s="3">
        <f t="shared" si="35"/>
        <v>3.9910519330488281E-3</v>
      </c>
    </row>
    <row r="512" spans="1:13" x14ac:dyDescent="0.2">
      <c r="A512" s="1" t="s">
        <v>20</v>
      </c>
      <c r="B512" s="1" t="s">
        <v>84</v>
      </c>
      <c r="C512" s="2">
        <v>0</v>
      </c>
      <c r="D512" s="2">
        <v>0</v>
      </c>
      <c r="E512" s="3" t="str">
        <f t="shared" si="32"/>
        <v/>
      </c>
      <c r="F512" s="2">
        <v>280.99973</v>
      </c>
      <c r="G512" s="2">
        <v>558.5018</v>
      </c>
      <c r="H512" s="3">
        <f t="shared" si="33"/>
        <v>0.98755279942795671</v>
      </c>
      <c r="I512" s="2">
        <v>269.24966999999998</v>
      </c>
      <c r="J512" s="3">
        <f t="shared" si="34"/>
        <v>1.0742896360838623</v>
      </c>
      <c r="K512" s="2">
        <v>1460.5854200000001</v>
      </c>
      <c r="L512" s="2">
        <v>1620.85581</v>
      </c>
      <c r="M512" s="3">
        <f t="shared" si="35"/>
        <v>0.10973024090573213</v>
      </c>
    </row>
    <row r="513" spans="1:13" x14ac:dyDescent="0.2">
      <c r="A513" s="1" t="s">
        <v>19</v>
      </c>
      <c r="B513" s="1" t="s">
        <v>84</v>
      </c>
      <c r="C513" s="2">
        <v>0</v>
      </c>
      <c r="D513" s="2">
        <v>0</v>
      </c>
      <c r="E513" s="3" t="str">
        <f t="shared" si="32"/>
        <v/>
      </c>
      <c r="F513" s="2">
        <v>173.44683000000001</v>
      </c>
      <c r="G513" s="2">
        <v>128.54662999999999</v>
      </c>
      <c r="H513" s="3">
        <f t="shared" si="33"/>
        <v>-0.258870110223404</v>
      </c>
      <c r="I513" s="2">
        <v>343.35289</v>
      </c>
      <c r="J513" s="3">
        <f t="shared" si="34"/>
        <v>-0.62561366528762874</v>
      </c>
      <c r="K513" s="2">
        <v>421.96861999999999</v>
      </c>
      <c r="L513" s="2">
        <v>544.19789000000003</v>
      </c>
      <c r="M513" s="3">
        <f t="shared" si="35"/>
        <v>0.28966435940189128</v>
      </c>
    </row>
    <row r="514" spans="1:13" x14ac:dyDescent="0.2">
      <c r="A514" s="1" t="s">
        <v>18</v>
      </c>
      <c r="B514" s="1" t="s">
        <v>84</v>
      </c>
      <c r="C514" s="2">
        <v>0</v>
      </c>
      <c r="D514" s="2">
        <v>0</v>
      </c>
      <c r="E514" s="3" t="str">
        <f t="shared" si="32"/>
        <v/>
      </c>
      <c r="F514" s="2">
        <v>0</v>
      </c>
      <c r="G514" s="2">
        <v>0</v>
      </c>
      <c r="H514" s="3" t="str">
        <f t="shared" si="33"/>
        <v/>
      </c>
      <c r="I514" s="2">
        <v>0</v>
      </c>
      <c r="J514" s="3" t="str">
        <f t="shared" si="34"/>
        <v/>
      </c>
      <c r="K514" s="2">
        <v>0</v>
      </c>
      <c r="L514" s="2">
        <v>8.4100000000000008E-3</v>
      </c>
      <c r="M514" s="3" t="str">
        <f t="shared" si="35"/>
        <v/>
      </c>
    </row>
    <row r="515" spans="1:13" x14ac:dyDescent="0.2">
      <c r="A515" s="1" t="s">
        <v>17</v>
      </c>
      <c r="B515" s="1" t="s">
        <v>84</v>
      </c>
      <c r="C515" s="2">
        <v>0</v>
      </c>
      <c r="D515" s="2">
        <v>0</v>
      </c>
      <c r="E515" s="3" t="str">
        <f t="shared" si="32"/>
        <v/>
      </c>
      <c r="F515" s="2">
        <v>789.072</v>
      </c>
      <c r="G515" s="2">
        <v>488.03172000000001</v>
      </c>
      <c r="H515" s="3">
        <f t="shared" si="33"/>
        <v>-0.38151180120445283</v>
      </c>
      <c r="I515" s="2">
        <v>557.56498999999997</v>
      </c>
      <c r="J515" s="3">
        <f t="shared" si="34"/>
        <v>-0.12470881645563858</v>
      </c>
      <c r="K515" s="2">
        <v>3135.67328</v>
      </c>
      <c r="L515" s="2">
        <v>1855.0923399999999</v>
      </c>
      <c r="M515" s="3">
        <f t="shared" si="35"/>
        <v>-0.40839106171163342</v>
      </c>
    </row>
    <row r="516" spans="1:13" x14ac:dyDescent="0.2">
      <c r="A516" s="1" t="s">
        <v>16</v>
      </c>
      <c r="B516" s="1" t="s">
        <v>84</v>
      </c>
      <c r="C516" s="2">
        <v>0</v>
      </c>
      <c r="D516" s="2">
        <v>0</v>
      </c>
      <c r="E516" s="3" t="str">
        <f t="shared" si="32"/>
        <v/>
      </c>
      <c r="F516" s="2">
        <v>0</v>
      </c>
      <c r="G516" s="2">
        <v>0</v>
      </c>
      <c r="H516" s="3" t="str">
        <f t="shared" si="33"/>
        <v/>
      </c>
      <c r="I516" s="2">
        <v>0</v>
      </c>
      <c r="J516" s="3" t="str">
        <f t="shared" si="34"/>
        <v/>
      </c>
      <c r="K516" s="2">
        <v>0.59775</v>
      </c>
      <c r="L516" s="2">
        <v>0</v>
      </c>
      <c r="M516" s="3">
        <f t="shared" si="35"/>
        <v>-1</v>
      </c>
    </row>
    <row r="517" spans="1:13" x14ac:dyDescent="0.2">
      <c r="A517" s="1" t="s">
        <v>15</v>
      </c>
      <c r="B517" s="1" t="s">
        <v>84</v>
      </c>
      <c r="C517" s="2">
        <v>0</v>
      </c>
      <c r="D517" s="2">
        <v>0</v>
      </c>
      <c r="E517" s="3" t="str">
        <f t="shared" si="32"/>
        <v/>
      </c>
      <c r="F517" s="2">
        <v>0</v>
      </c>
      <c r="G517" s="2">
        <v>0.45782</v>
      </c>
      <c r="H517" s="3" t="str">
        <f t="shared" si="33"/>
        <v/>
      </c>
      <c r="I517" s="2">
        <v>0</v>
      </c>
      <c r="J517" s="3" t="str">
        <f t="shared" si="34"/>
        <v/>
      </c>
      <c r="K517" s="2">
        <v>0</v>
      </c>
      <c r="L517" s="2">
        <v>0.45782</v>
      </c>
      <c r="M517" s="3" t="str">
        <f t="shared" si="35"/>
        <v/>
      </c>
    </row>
    <row r="518" spans="1:13" x14ac:dyDescent="0.2">
      <c r="A518" s="1" t="s">
        <v>14</v>
      </c>
      <c r="B518" s="1" t="s">
        <v>84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0</v>
      </c>
      <c r="H518" s="3" t="str">
        <f t="shared" si="33"/>
        <v/>
      </c>
      <c r="I518" s="2">
        <v>0</v>
      </c>
      <c r="J518" s="3" t="str">
        <f t="shared" si="34"/>
        <v/>
      </c>
      <c r="K518" s="2">
        <v>71.866849999999999</v>
      </c>
      <c r="L518" s="2">
        <v>14.64944</v>
      </c>
      <c r="M518" s="3">
        <f t="shared" si="35"/>
        <v>-0.79615859050452331</v>
      </c>
    </row>
    <row r="519" spans="1:13" x14ac:dyDescent="0.2">
      <c r="A519" s="1" t="s">
        <v>13</v>
      </c>
      <c r="B519" s="1" t="s">
        <v>84</v>
      </c>
      <c r="C519" s="2">
        <v>3.5238800000000001</v>
      </c>
      <c r="D519" s="2">
        <v>0</v>
      </c>
      <c r="E519" s="3">
        <f t="shared" si="32"/>
        <v>-1</v>
      </c>
      <c r="F519" s="2">
        <v>366.58116999999999</v>
      </c>
      <c r="G519" s="2">
        <v>24.6126</v>
      </c>
      <c r="H519" s="3">
        <f t="shared" si="33"/>
        <v>-0.93285907183939643</v>
      </c>
      <c r="I519" s="2">
        <v>0.27132000000000001</v>
      </c>
      <c r="J519" s="3">
        <f t="shared" si="34"/>
        <v>89.714285714285708</v>
      </c>
      <c r="K519" s="2">
        <v>2031.03925</v>
      </c>
      <c r="L519" s="2">
        <v>90.363560000000007</v>
      </c>
      <c r="M519" s="3">
        <f t="shared" si="35"/>
        <v>-0.95550870816504407</v>
      </c>
    </row>
    <row r="520" spans="1:13" x14ac:dyDescent="0.2">
      <c r="A520" s="1" t="s">
        <v>12</v>
      </c>
      <c r="B520" s="1" t="s">
        <v>84</v>
      </c>
      <c r="C520" s="2">
        <v>0</v>
      </c>
      <c r="D520" s="2">
        <v>0</v>
      </c>
      <c r="E520" s="3" t="str">
        <f t="shared" si="32"/>
        <v/>
      </c>
      <c r="F520" s="2">
        <v>1225.5450599999999</v>
      </c>
      <c r="G520" s="2">
        <v>1806.2513899999999</v>
      </c>
      <c r="H520" s="3">
        <f t="shared" si="33"/>
        <v>0.47383515217302574</v>
      </c>
      <c r="I520" s="2">
        <v>1662.22246</v>
      </c>
      <c r="J520" s="3">
        <f t="shared" si="34"/>
        <v>8.6648408059652793E-2</v>
      </c>
      <c r="K520" s="2">
        <v>4048.9954299999999</v>
      </c>
      <c r="L520" s="2">
        <v>5561.4955099999997</v>
      </c>
      <c r="M520" s="3">
        <f t="shared" si="35"/>
        <v>0.37354946582392157</v>
      </c>
    </row>
    <row r="521" spans="1:13" x14ac:dyDescent="0.2">
      <c r="A521" s="1" t="s">
        <v>11</v>
      </c>
      <c r="B521" s="1" t="s">
        <v>84</v>
      </c>
      <c r="C521" s="2">
        <v>0</v>
      </c>
      <c r="D521" s="2">
        <v>0</v>
      </c>
      <c r="E521" s="3" t="str">
        <f t="shared" si="32"/>
        <v/>
      </c>
      <c r="F521" s="2">
        <v>67.976500000000001</v>
      </c>
      <c r="G521" s="2">
        <v>191.86153999999999</v>
      </c>
      <c r="H521" s="3">
        <f t="shared" si="33"/>
        <v>1.8224686472530944</v>
      </c>
      <c r="I521" s="2">
        <v>21.259029999999999</v>
      </c>
      <c r="J521" s="3">
        <f t="shared" si="34"/>
        <v>8.0249432829249496</v>
      </c>
      <c r="K521" s="2">
        <v>98.984629999999996</v>
      </c>
      <c r="L521" s="2">
        <v>603.55192</v>
      </c>
      <c r="M521" s="3">
        <f t="shared" si="35"/>
        <v>5.0974306819149602</v>
      </c>
    </row>
    <row r="522" spans="1:13" x14ac:dyDescent="0.2">
      <c r="A522" s="1" t="s">
        <v>10</v>
      </c>
      <c r="B522" s="1" t="s">
        <v>84</v>
      </c>
      <c r="C522" s="2">
        <v>2.827</v>
      </c>
      <c r="D522" s="2">
        <v>0</v>
      </c>
      <c r="E522" s="3">
        <f t="shared" si="32"/>
        <v>-1</v>
      </c>
      <c r="F522" s="2">
        <v>841.05111999999997</v>
      </c>
      <c r="G522" s="2">
        <v>952.46825999999999</v>
      </c>
      <c r="H522" s="3">
        <f t="shared" si="33"/>
        <v>0.13247368364481815</v>
      </c>
      <c r="I522" s="2">
        <v>1100.18148</v>
      </c>
      <c r="J522" s="3">
        <f t="shared" si="34"/>
        <v>-0.13426259456757983</v>
      </c>
      <c r="K522" s="2">
        <v>2526.7767899999999</v>
      </c>
      <c r="L522" s="2">
        <v>4659.6041999999998</v>
      </c>
      <c r="M522" s="3">
        <f t="shared" si="35"/>
        <v>0.84409015408123955</v>
      </c>
    </row>
    <row r="523" spans="1:13" x14ac:dyDescent="0.2">
      <c r="A523" s="1" t="s">
        <v>27</v>
      </c>
      <c r="B523" s="1" t="s">
        <v>84</v>
      </c>
      <c r="C523" s="2">
        <v>0</v>
      </c>
      <c r="D523" s="2">
        <v>0</v>
      </c>
      <c r="E523" s="3" t="str">
        <f t="shared" si="32"/>
        <v/>
      </c>
      <c r="F523" s="2">
        <v>41.73</v>
      </c>
      <c r="G523" s="2">
        <v>73.92</v>
      </c>
      <c r="H523" s="3">
        <f t="shared" si="33"/>
        <v>0.77138749101365933</v>
      </c>
      <c r="I523" s="2">
        <v>0</v>
      </c>
      <c r="J523" s="3" t="str">
        <f t="shared" si="34"/>
        <v/>
      </c>
      <c r="K523" s="2">
        <v>48.644010000000002</v>
      </c>
      <c r="L523" s="2">
        <v>221.76</v>
      </c>
      <c r="M523" s="3">
        <f t="shared" si="35"/>
        <v>3.5588346848872039</v>
      </c>
    </row>
    <row r="524" spans="1:13" x14ac:dyDescent="0.2">
      <c r="A524" s="1" t="s">
        <v>9</v>
      </c>
      <c r="B524" s="1" t="s">
        <v>84</v>
      </c>
      <c r="C524" s="2">
        <v>0</v>
      </c>
      <c r="D524" s="2">
        <v>0</v>
      </c>
      <c r="E524" s="3" t="str">
        <f t="shared" si="32"/>
        <v/>
      </c>
      <c r="F524" s="2">
        <v>114.56389</v>
      </c>
      <c r="G524" s="2">
        <v>67.014840000000007</v>
      </c>
      <c r="H524" s="3">
        <f t="shared" si="33"/>
        <v>-0.41504395494950452</v>
      </c>
      <c r="I524" s="2">
        <v>0</v>
      </c>
      <c r="J524" s="3" t="str">
        <f t="shared" si="34"/>
        <v/>
      </c>
      <c r="K524" s="2">
        <v>287.91735999999997</v>
      </c>
      <c r="L524" s="2">
        <v>93.252669999999995</v>
      </c>
      <c r="M524" s="3">
        <f t="shared" si="35"/>
        <v>-0.67611306938907745</v>
      </c>
    </row>
    <row r="525" spans="1:13" x14ac:dyDescent="0.2">
      <c r="A525" s="1" t="s">
        <v>8</v>
      </c>
      <c r="B525" s="1" t="s">
        <v>84</v>
      </c>
      <c r="C525" s="2">
        <v>4.7320000000000002</v>
      </c>
      <c r="D525" s="2">
        <v>0</v>
      </c>
      <c r="E525" s="3">
        <f t="shared" si="32"/>
        <v>-1</v>
      </c>
      <c r="F525" s="2">
        <v>6090.9817599999997</v>
      </c>
      <c r="G525" s="2">
        <v>4517.9822800000002</v>
      </c>
      <c r="H525" s="3">
        <f t="shared" si="33"/>
        <v>-0.2582505648481862</v>
      </c>
      <c r="I525" s="2">
        <v>2766.3859400000001</v>
      </c>
      <c r="J525" s="3">
        <f t="shared" si="34"/>
        <v>0.63317135713898254</v>
      </c>
      <c r="K525" s="2">
        <v>16202.002710000001</v>
      </c>
      <c r="L525" s="2">
        <v>15664.69981</v>
      </c>
      <c r="M525" s="3">
        <f t="shared" si="35"/>
        <v>-3.3162745965248708E-2</v>
      </c>
    </row>
    <row r="526" spans="1:13" x14ac:dyDescent="0.2">
      <c r="A526" s="1" t="s">
        <v>7</v>
      </c>
      <c r="B526" s="1" t="s">
        <v>84</v>
      </c>
      <c r="C526" s="2">
        <v>0</v>
      </c>
      <c r="D526" s="2">
        <v>0</v>
      </c>
      <c r="E526" s="3" t="str">
        <f t="shared" si="32"/>
        <v/>
      </c>
      <c r="F526" s="2">
        <v>59.209530000000001</v>
      </c>
      <c r="G526" s="2">
        <v>112.52607</v>
      </c>
      <c r="H526" s="3">
        <f t="shared" si="33"/>
        <v>0.9004722719467626</v>
      </c>
      <c r="I526" s="2">
        <v>170.08359999999999</v>
      </c>
      <c r="J526" s="3">
        <f t="shared" si="34"/>
        <v>-0.33840728912134965</v>
      </c>
      <c r="K526" s="2">
        <v>246.59755999999999</v>
      </c>
      <c r="L526" s="2">
        <v>513.04337999999996</v>
      </c>
      <c r="M526" s="3">
        <f t="shared" si="35"/>
        <v>1.080488468742351</v>
      </c>
    </row>
    <row r="527" spans="1:13" x14ac:dyDescent="0.2">
      <c r="A527" s="1" t="s">
        <v>6</v>
      </c>
      <c r="B527" s="1" t="s">
        <v>84</v>
      </c>
      <c r="C527" s="2">
        <v>0</v>
      </c>
      <c r="D527" s="2">
        <v>0</v>
      </c>
      <c r="E527" s="3" t="str">
        <f t="shared" si="32"/>
        <v/>
      </c>
      <c r="F527" s="2">
        <v>298.38542000000001</v>
      </c>
      <c r="G527" s="2">
        <v>72.994479999999996</v>
      </c>
      <c r="H527" s="3">
        <f t="shared" si="33"/>
        <v>-0.75536847611387992</v>
      </c>
      <c r="I527" s="2">
        <v>133.39180999999999</v>
      </c>
      <c r="J527" s="3">
        <f t="shared" si="34"/>
        <v>-0.45278139639907433</v>
      </c>
      <c r="K527" s="2">
        <v>887.56127000000004</v>
      </c>
      <c r="L527" s="2">
        <v>511.75357000000002</v>
      </c>
      <c r="M527" s="3">
        <f t="shared" si="35"/>
        <v>-0.42341606456081615</v>
      </c>
    </row>
    <row r="528" spans="1:13" x14ac:dyDescent="0.2">
      <c r="A528" s="1" t="s">
        <v>5</v>
      </c>
      <c r="B528" s="1" t="s">
        <v>84</v>
      </c>
      <c r="C528" s="2">
        <v>0</v>
      </c>
      <c r="D528" s="2">
        <v>0</v>
      </c>
      <c r="E528" s="3" t="str">
        <f t="shared" si="32"/>
        <v/>
      </c>
      <c r="F528" s="2">
        <v>1163.8435899999999</v>
      </c>
      <c r="G528" s="2">
        <v>1063.7596599999999</v>
      </c>
      <c r="H528" s="3">
        <f t="shared" si="33"/>
        <v>-8.5994313033076919E-2</v>
      </c>
      <c r="I528" s="2">
        <v>351.42129</v>
      </c>
      <c r="J528" s="3">
        <f t="shared" si="34"/>
        <v>2.0270211005144279</v>
      </c>
      <c r="K528" s="2">
        <v>3239.2019100000002</v>
      </c>
      <c r="L528" s="2">
        <v>2951.34004</v>
      </c>
      <c r="M528" s="3">
        <f t="shared" si="35"/>
        <v>-8.8868146536749903E-2</v>
      </c>
    </row>
    <row r="529" spans="1:13" x14ac:dyDescent="0.2">
      <c r="A529" s="1" t="s">
        <v>4</v>
      </c>
      <c r="B529" s="1" t="s">
        <v>84</v>
      </c>
      <c r="C529" s="2">
        <v>0</v>
      </c>
      <c r="D529" s="2">
        <v>0</v>
      </c>
      <c r="E529" s="3" t="str">
        <f t="shared" si="32"/>
        <v/>
      </c>
      <c r="F529" s="2">
        <v>656.49585999999999</v>
      </c>
      <c r="G529" s="2">
        <v>842.30020000000002</v>
      </c>
      <c r="H529" s="3">
        <f t="shared" si="33"/>
        <v>0.28302438952166442</v>
      </c>
      <c r="I529" s="2">
        <v>752.03565000000003</v>
      </c>
      <c r="J529" s="3">
        <f t="shared" si="34"/>
        <v>0.12002695616889958</v>
      </c>
      <c r="K529" s="2">
        <v>2727.0674100000001</v>
      </c>
      <c r="L529" s="2">
        <v>3546.7271900000001</v>
      </c>
      <c r="M529" s="3">
        <f t="shared" si="35"/>
        <v>0.30056454673410515</v>
      </c>
    </row>
    <row r="530" spans="1:13" x14ac:dyDescent="0.2">
      <c r="A530" s="1" t="s">
        <v>3</v>
      </c>
      <c r="B530" s="1" t="s">
        <v>84</v>
      </c>
      <c r="C530" s="2">
        <v>0</v>
      </c>
      <c r="D530" s="2">
        <v>0</v>
      </c>
      <c r="E530" s="3" t="str">
        <f t="shared" si="32"/>
        <v/>
      </c>
      <c r="F530" s="2">
        <v>335.947</v>
      </c>
      <c r="G530" s="2">
        <v>150.21199999999999</v>
      </c>
      <c r="H530" s="3">
        <f t="shared" si="33"/>
        <v>-0.55286994674755241</v>
      </c>
      <c r="I530" s="2">
        <v>548.60914000000002</v>
      </c>
      <c r="J530" s="3">
        <f t="shared" si="34"/>
        <v>-0.72619486434367464</v>
      </c>
      <c r="K530" s="2">
        <v>994.51400000000001</v>
      </c>
      <c r="L530" s="2">
        <v>1638.4926399999999</v>
      </c>
      <c r="M530" s="3">
        <f t="shared" si="35"/>
        <v>0.64753099503878264</v>
      </c>
    </row>
    <row r="531" spans="1:13" x14ac:dyDescent="0.2">
      <c r="A531" s="1" t="s">
        <v>2</v>
      </c>
      <c r="B531" s="1" t="s">
        <v>84</v>
      </c>
      <c r="C531" s="2">
        <v>0</v>
      </c>
      <c r="D531" s="2">
        <v>0</v>
      </c>
      <c r="E531" s="3" t="str">
        <f t="shared" si="32"/>
        <v/>
      </c>
      <c r="F531" s="2">
        <v>0.10134</v>
      </c>
      <c r="G531" s="2">
        <v>3.4560399999999998</v>
      </c>
      <c r="H531" s="3">
        <f t="shared" si="33"/>
        <v>33.10341424906256</v>
      </c>
      <c r="I531" s="2">
        <v>10.40493</v>
      </c>
      <c r="J531" s="3">
        <f t="shared" si="34"/>
        <v>-0.66784591534974291</v>
      </c>
      <c r="K531" s="2">
        <v>1.16248</v>
      </c>
      <c r="L531" s="2">
        <v>15.013719999999999</v>
      </c>
      <c r="M531" s="3">
        <f t="shared" si="35"/>
        <v>11.915250154841374</v>
      </c>
    </row>
    <row r="532" spans="1:13" x14ac:dyDescent="0.2">
      <c r="A532" s="1" t="s">
        <v>25</v>
      </c>
      <c r="B532" s="1" t="s">
        <v>84</v>
      </c>
      <c r="C532" s="2">
        <v>15.57281</v>
      </c>
      <c r="D532" s="2">
        <v>0</v>
      </c>
      <c r="E532" s="3">
        <f t="shared" si="32"/>
        <v>-1</v>
      </c>
      <c r="F532" s="2">
        <v>728.18151999999998</v>
      </c>
      <c r="G532" s="2">
        <v>113.31665</v>
      </c>
      <c r="H532" s="3">
        <f t="shared" si="33"/>
        <v>-0.8443840623695037</v>
      </c>
      <c r="I532" s="2">
        <v>164.51103000000001</v>
      </c>
      <c r="J532" s="3">
        <f t="shared" si="34"/>
        <v>-0.31119117058594803</v>
      </c>
      <c r="K532" s="2">
        <v>2544.3745600000002</v>
      </c>
      <c r="L532" s="2">
        <v>618.33568000000002</v>
      </c>
      <c r="M532" s="3">
        <f t="shared" si="35"/>
        <v>-0.75697930260708157</v>
      </c>
    </row>
    <row r="533" spans="1:13" x14ac:dyDescent="0.2">
      <c r="A533" s="1" t="s">
        <v>29</v>
      </c>
      <c r="B533" s="1" t="s">
        <v>84</v>
      </c>
      <c r="C533" s="2">
        <v>0</v>
      </c>
      <c r="D533" s="2">
        <v>0</v>
      </c>
      <c r="E533" s="3" t="str">
        <f t="shared" si="32"/>
        <v/>
      </c>
      <c r="F533" s="2">
        <v>3.9601799999999998</v>
      </c>
      <c r="G533" s="2">
        <v>0</v>
      </c>
      <c r="H533" s="3">
        <f t="shared" si="33"/>
        <v>-1</v>
      </c>
      <c r="I533" s="2">
        <v>0</v>
      </c>
      <c r="J533" s="3" t="str">
        <f t="shared" si="34"/>
        <v/>
      </c>
      <c r="K533" s="2">
        <v>14.074350000000001</v>
      </c>
      <c r="L533" s="2">
        <v>2.0232000000000001</v>
      </c>
      <c r="M533" s="3">
        <f t="shared" si="35"/>
        <v>-0.8562491340630296</v>
      </c>
    </row>
    <row r="534" spans="1:13" x14ac:dyDescent="0.2">
      <c r="A534" s="6" t="s">
        <v>0</v>
      </c>
      <c r="B534" s="6" t="s">
        <v>84</v>
      </c>
      <c r="C534" s="5">
        <v>131.94791000000001</v>
      </c>
      <c r="D534" s="5">
        <v>0</v>
      </c>
      <c r="E534" s="4">
        <f t="shared" si="32"/>
        <v>-1</v>
      </c>
      <c r="F534" s="5">
        <v>14823.689609999999</v>
      </c>
      <c r="G534" s="5">
        <v>12842.34757</v>
      </c>
      <c r="H534" s="4">
        <f t="shared" si="33"/>
        <v>-0.13366051854346672</v>
      </c>
      <c r="I534" s="5">
        <v>10749.39777</v>
      </c>
      <c r="J534" s="4">
        <f t="shared" si="34"/>
        <v>0.19470391223600614</v>
      </c>
      <c r="K534" s="5">
        <v>48069.424270000003</v>
      </c>
      <c r="L534" s="5">
        <v>47471.058400000002</v>
      </c>
      <c r="M534" s="4">
        <f t="shared" si="35"/>
        <v>-1.2447951667551749E-2</v>
      </c>
    </row>
    <row r="535" spans="1:13" x14ac:dyDescent="0.2">
      <c r="A535" s="1" t="s">
        <v>22</v>
      </c>
      <c r="B535" s="1" t="s">
        <v>83</v>
      </c>
      <c r="C535" s="2">
        <v>7.38429</v>
      </c>
      <c r="D535" s="2">
        <v>0</v>
      </c>
      <c r="E535" s="3">
        <f t="shared" si="32"/>
        <v>-1</v>
      </c>
      <c r="F535" s="2">
        <v>17276.96084</v>
      </c>
      <c r="G535" s="2">
        <v>18296.760709999999</v>
      </c>
      <c r="H535" s="3">
        <f t="shared" si="33"/>
        <v>5.9026577616529297E-2</v>
      </c>
      <c r="I535" s="2">
        <v>39223.267529999997</v>
      </c>
      <c r="J535" s="3">
        <f t="shared" si="34"/>
        <v>-0.5335227822106946</v>
      </c>
      <c r="K535" s="2">
        <v>74101.956380000003</v>
      </c>
      <c r="L535" s="2">
        <v>91076.930500000002</v>
      </c>
      <c r="M535" s="3">
        <f t="shared" si="35"/>
        <v>0.22907592389263165</v>
      </c>
    </row>
    <row r="536" spans="1:13" x14ac:dyDescent="0.2">
      <c r="A536" s="1" t="s">
        <v>21</v>
      </c>
      <c r="B536" s="1" t="s">
        <v>83</v>
      </c>
      <c r="C536" s="2">
        <v>34.858640000000001</v>
      </c>
      <c r="D536" s="2">
        <v>0</v>
      </c>
      <c r="E536" s="3">
        <f t="shared" si="32"/>
        <v>-1</v>
      </c>
      <c r="F536" s="2">
        <v>968.45363999999995</v>
      </c>
      <c r="G536" s="2">
        <v>981.62190999999996</v>
      </c>
      <c r="H536" s="3">
        <f t="shared" si="33"/>
        <v>1.3597212562493022E-2</v>
      </c>
      <c r="I536" s="2">
        <v>1214.02397</v>
      </c>
      <c r="J536" s="3">
        <f t="shared" si="34"/>
        <v>-0.19143119554715216</v>
      </c>
      <c r="K536" s="2">
        <v>4160.1911200000004</v>
      </c>
      <c r="L536" s="2">
        <v>4203.1403499999997</v>
      </c>
      <c r="M536" s="3">
        <f t="shared" si="35"/>
        <v>1.0323859832670257E-2</v>
      </c>
    </row>
    <row r="537" spans="1:13" x14ac:dyDescent="0.2">
      <c r="A537" s="1" t="s">
        <v>20</v>
      </c>
      <c r="B537" s="1" t="s">
        <v>83</v>
      </c>
      <c r="C537" s="2">
        <v>263.08526999999998</v>
      </c>
      <c r="D537" s="2">
        <v>0</v>
      </c>
      <c r="E537" s="3">
        <f t="shared" si="32"/>
        <v>-1</v>
      </c>
      <c r="F537" s="2">
        <v>19831.817719999999</v>
      </c>
      <c r="G537" s="2">
        <v>24853.968819999998</v>
      </c>
      <c r="H537" s="3">
        <f t="shared" si="33"/>
        <v>0.25323705425828202</v>
      </c>
      <c r="I537" s="2">
        <v>28351.268029999999</v>
      </c>
      <c r="J537" s="3">
        <f t="shared" si="34"/>
        <v>-0.12335600673307878</v>
      </c>
      <c r="K537" s="2">
        <v>78930.027260000003</v>
      </c>
      <c r="L537" s="2">
        <v>105499.14255</v>
      </c>
      <c r="M537" s="3">
        <f t="shared" si="35"/>
        <v>0.33661606630997132</v>
      </c>
    </row>
    <row r="538" spans="1:13" x14ac:dyDescent="0.2">
      <c r="A538" s="1" t="s">
        <v>19</v>
      </c>
      <c r="B538" s="1" t="s">
        <v>83</v>
      </c>
      <c r="C538" s="2">
        <v>1.3374600000000001</v>
      </c>
      <c r="D538" s="2">
        <v>0</v>
      </c>
      <c r="E538" s="3">
        <f t="shared" si="32"/>
        <v>-1</v>
      </c>
      <c r="F538" s="2">
        <v>336.98264999999998</v>
      </c>
      <c r="G538" s="2">
        <v>413.14001000000002</v>
      </c>
      <c r="H538" s="3">
        <f t="shared" si="33"/>
        <v>0.22599786665574628</v>
      </c>
      <c r="I538" s="2">
        <v>178.58405999999999</v>
      </c>
      <c r="J538" s="3">
        <f t="shared" si="34"/>
        <v>1.3134204138936032</v>
      </c>
      <c r="K538" s="2">
        <v>1101.29846</v>
      </c>
      <c r="L538" s="2">
        <v>978.40282000000002</v>
      </c>
      <c r="M538" s="3">
        <f t="shared" si="35"/>
        <v>-0.11159158435579752</v>
      </c>
    </row>
    <row r="539" spans="1:13" x14ac:dyDescent="0.2">
      <c r="A539" s="1" t="s">
        <v>18</v>
      </c>
      <c r="B539" s="1" t="s">
        <v>83</v>
      </c>
      <c r="C539" s="2">
        <v>0</v>
      </c>
      <c r="D539" s="2">
        <v>0</v>
      </c>
      <c r="E539" s="3" t="str">
        <f t="shared" si="32"/>
        <v/>
      </c>
      <c r="F539" s="2">
        <v>1.4501999999999999</v>
      </c>
      <c r="G539" s="2">
        <v>21.900449999999999</v>
      </c>
      <c r="H539" s="3">
        <f t="shared" si="33"/>
        <v>14.101675630947456</v>
      </c>
      <c r="I539" s="2">
        <v>8.8569999999999996E-2</v>
      </c>
      <c r="J539" s="3">
        <f t="shared" si="34"/>
        <v>246.26713334086034</v>
      </c>
      <c r="K539" s="2">
        <v>49.064360000000001</v>
      </c>
      <c r="L539" s="2">
        <v>25.396570000000001</v>
      </c>
      <c r="M539" s="3">
        <f t="shared" si="35"/>
        <v>-0.48238252776557156</v>
      </c>
    </row>
    <row r="540" spans="1:13" x14ac:dyDescent="0.2">
      <c r="A540" s="1" t="s">
        <v>17</v>
      </c>
      <c r="B540" s="1" t="s">
        <v>83</v>
      </c>
      <c r="C540" s="2">
        <v>207.21699000000001</v>
      </c>
      <c r="D540" s="2">
        <v>0</v>
      </c>
      <c r="E540" s="3">
        <f t="shared" si="32"/>
        <v>-1</v>
      </c>
      <c r="F540" s="2">
        <v>32070.634290000002</v>
      </c>
      <c r="G540" s="2">
        <v>35177.15236</v>
      </c>
      <c r="H540" s="3">
        <f t="shared" si="33"/>
        <v>9.6864877754184286E-2</v>
      </c>
      <c r="I540" s="2">
        <v>37248.856110000001</v>
      </c>
      <c r="J540" s="3">
        <f t="shared" si="34"/>
        <v>-5.5617915994038314E-2</v>
      </c>
      <c r="K540" s="2">
        <v>123499.45357</v>
      </c>
      <c r="L540" s="2">
        <v>142558.82504</v>
      </c>
      <c r="M540" s="3">
        <f t="shared" si="35"/>
        <v>0.15432757732160374</v>
      </c>
    </row>
    <row r="541" spans="1:13" x14ac:dyDescent="0.2">
      <c r="A541" s="1" t="s">
        <v>16</v>
      </c>
      <c r="B541" s="1" t="s">
        <v>83</v>
      </c>
      <c r="C541" s="2">
        <v>0</v>
      </c>
      <c r="D541" s="2">
        <v>0</v>
      </c>
      <c r="E541" s="3" t="str">
        <f t="shared" si="32"/>
        <v/>
      </c>
      <c r="F541" s="2">
        <v>449.62446999999997</v>
      </c>
      <c r="G541" s="2">
        <v>484.68973</v>
      </c>
      <c r="H541" s="3">
        <f t="shared" si="33"/>
        <v>7.7987881753855737E-2</v>
      </c>
      <c r="I541" s="2">
        <v>554.01880000000006</v>
      </c>
      <c r="J541" s="3">
        <f t="shared" si="34"/>
        <v>-0.12513847905522346</v>
      </c>
      <c r="K541" s="2">
        <v>1948.0335700000001</v>
      </c>
      <c r="L541" s="2">
        <v>2150.87363</v>
      </c>
      <c r="M541" s="3">
        <f t="shared" si="35"/>
        <v>0.10412554646068028</v>
      </c>
    </row>
    <row r="542" spans="1:13" x14ac:dyDescent="0.2">
      <c r="A542" s="1" t="s">
        <v>15</v>
      </c>
      <c r="B542" s="1" t="s">
        <v>83</v>
      </c>
      <c r="C542" s="2">
        <v>0</v>
      </c>
      <c r="D542" s="2">
        <v>0</v>
      </c>
      <c r="E542" s="3" t="str">
        <f t="shared" si="32"/>
        <v/>
      </c>
      <c r="F542" s="2">
        <v>0</v>
      </c>
      <c r="G542" s="2">
        <v>0</v>
      </c>
      <c r="H542" s="3" t="str">
        <f t="shared" si="33"/>
        <v/>
      </c>
      <c r="I542" s="2">
        <v>0</v>
      </c>
      <c r="J542" s="3" t="str">
        <f t="shared" si="34"/>
        <v/>
      </c>
      <c r="K542" s="2">
        <v>0.56564999999999999</v>
      </c>
      <c r="L542" s="2">
        <v>0</v>
      </c>
      <c r="M542" s="3">
        <f t="shared" si="35"/>
        <v>-1</v>
      </c>
    </row>
    <row r="543" spans="1:13" x14ac:dyDescent="0.2">
      <c r="A543" s="1" t="s">
        <v>14</v>
      </c>
      <c r="B543" s="1" t="s">
        <v>83</v>
      </c>
      <c r="C543" s="2">
        <v>17.294830000000001</v>
      </c>
      <c r="D543" s="2">
        <v>0</v>
      </c>
      <c r="E543" s="3">
        <f t="shared" si="32"/>
        <v>-1</v>
      </c>
      <c r="F543" s="2">
        <v>1661.30522</v>
      </c>
      <c r="G543" s="2">
        <v>1358.2668000000001</v>
      </c>
      <c r="H543" s="3">
        <f t="shared" si="33"/>
        <v>-0.18240984037839825</v>
      </c>
      <c r="I543" s="2">
        <v>2115.02288</v>
      </c>
      <c r="J543" s="3">
        <f t="shared" si="34"/>
        <v>-0.35780042247107979</v>
      </c>
      <c r="K543" s="2">
        <v>6224.96504</v>
      </c>
      <c r="L543" s="2">
        <v>6269.9143000000004</v>
      </c>
      <c r="M543" s="3">
        <f t="shared" si="35"/>
        <v>7.2208052111406573E-3</v>
      </c>
    </row>
    <row r="544" spans="1:13" x14ac:dyDescent="0.2">
      <c r="A544" s="1" t="s">
        <v>13</v>
      </c>
      <c r="B544" s="1" t="s">
        <v>83</v>
      </c>
      <c r="C544" s="2">
        <v>2362.9706900000001</v>
      </c>
      <c r="D544" s="2">
        <v>0</v>
      </c>
      <c r="E544" s="3">
        <f t="shared" si="32"/>
        <v>-1</v>
      </c>
      <c r="F544" s="2">
        <v>94493.721309999994</v>
      </c>
      <c r="G544" s="2">
        <v>82001.667759999997</v>
      </c>
      <c r="H544" s="3">
        <f t="shared" si="33"/>
        <v>-0.13219982636749006</v>
      </c>
      <c r="I544" s="2">
        <v>93566.285879999996</v>
      </c>
      <c r="J544" s="3">
        <f t="shared" si="34"/>
        <v>-0.12359813164788624</v>
      </c>
      <c r="K544" s="2">
        <v>346029.89964999998</v>
      </c>
      <c r="L544" s="2">
        <v>329294.00347</v>
      </c>
      <c r="M544" s="3">
        <f t="shared" si="35"/>
        <v>-4.8365462628888078E-2</v>
      </c>
    </row>
    <row r="545" spans="1:13" x14ac:dyDescent="0.2">
      <c r="A545" s="1" t="s">
        <v>12</v>
      </c>
      <c r="B545" s="1" t="s">
        <v>83</v>
      </c>
      <c r="C545" s="2">
        <v>0</v>
      </c>
      <c r="D545" s="2">
        <v>0</v>
      </c>
      <c r="E545" s="3" t="str">
        <f t="shared" si="32"/>
        <v/>
      </c>
      <c r="F545" s="2">
        <v>1736.0643399999999</v>
      </c>
      <c r="G545" s="2">
        <v>2272.7187100000001</v>
      </c>
      <c r="H545" s="3">
        <f t="shared" si="33"/>
        <v>0.30912124489579695</v>
      </c>
      <c r="I545" s="2">
        <v>2674.1119199999998</v>
      </c>
      <c r="J545" s="3">
        <f t="shared" si="34"/>
        <v>-0.150103369645052</v>
      </c>
      <c r="K545" s="2">
        <v>9183.6369599999998</v>
      </c>
      <c r="L545" s="2">
        <v>9083.80278</v>
      </c>
      <c r="M545" s="3">
        <f t="shared" si="35"/>
        <v>-1.0870876150139042E-2</v>
      </c>
    </row>
    <row r="546" spans="1:13" x14ac:dyDescent="0.2">
      <c r="A546" s="1" t="s">
        <v>11</v>
      </c>
      <c r="B546" s="1" t="s">
        <v>83</v>
      </c>
      <c r="C546" s="2">
        <v>0</v>
      </c>
      <c r="D546" s="2">
        <v>0</v>
      </c>
      <c r="E546" s="3" t="str">
        <f t="shared" si="32"/>
        <v/>
      </c>
      <c r="F546" s="2">
        <v>74.357330000000005</v>
      </c>
      <c r="G546" s="2">
        <v>354.98863999999998</v>
      </c>
      <c r="H546" s="3">
        <f t="shared" si="33"/>
        <v>3.7740907318753907</v>
      </c>
      <c r="I546" s="2">
        <v>381.64699999999999</v>
      </c>
      <c r="J546" s="3">
        <f t="shared" si="34"/>
        <v>-6.9850830741496783E-2</v>
      </c>
      <c r="K546" s="2">
        <v>492.24367999999998</v>
      </c>
      <c r="L546" s="2">
        <v>1041.9460999999999</v>
      </c>
      <c r="M546" s="3">
        <f t="shared" si="35"/>
        <v>1.116728243214824</v>
      </c>
    </row>
    <row r="547" spans="1:13" x14ac:dyDescent="0.2">
      <c r="A547" s="1" t="s">
        <v>10</v>
      </c>
      <c r="B547" s="1" t="s">
        <v>83</v>
      </c>
      <c r="C547" s="2">
        <v>10.994009999999999</v>
      </c>
      <c r="D547" s="2">
        <v>0</v>
      </c>
      <c r="E547" s="3">
        <f t="shared" si="32"/>
        <v>-1</v>
      </c>
      <c r="F547" s="2">
        <v>2936.8993</v>
      </c>
      <c r="G547" s="2">
        <v>3077.3111100000001</v>
      </c>
      <c r="H547" s="3">
        <f t="shared" si="33"/>
        <v>4.7809541852524617E-2</v>
      </c>
      <c r="I547" s="2">
        <v>2490.3253500000001</v>
      </c>
      <c r="J547" s="3">
        <f t="shared" si="34"/>
        <v>0.23570645498187615</v>
      </c>
      <c r="K547" s="2">
        <v>11307.11527</v>
      </c>
      <c r="L547" s="2">
        <v>11034.616040000001</v>
      </c>
      <c r="M547" s="3">
        <f t="shared" si="35"/>
        <v>-2.4099801186514225E-2</v>
      </c>
    </row>
    <row r="548" spans="1:13" x14ac:dyDescent="0.2">
      <c r="A548" s="1" t="s">
        <v>27</v>
      </c>
      <c r="B548" s="1" t="s">
        <v>83</v>
      </c>
      <c r="C548" s="2">
        <v>59.45</v>
      </c>
      <c r="D548" s="2">
        <v>0</v>
      </c>
      <c r="E548" s="3">
        <f t="shared" si="32"/>
        <v>-1</v>
      </c>
      <c r="F548" s="2">
        <v>1440.6739600000001</v>
      </c>
      <c r="G548" s="2">
        <v>1552.6518100000001</v>
      </c>
      <c r="H548" s="3">
        <f t="shared" si="33"/>
        <v>7.7726017897901123E-2</v>
      </c>
      <c r="I548" s="2">
        <v>1932.48525</v>
      </c>
      <c r="J548" s="3">
        <f t="shared" si="34"/>
        <v>-0.19655179256866251</v>
      </c>
      <c r="K548" s="2">
        <v>6190.9002</v>
      </c>
      <c r="L548" s="2">
        <v>6766.1375399999997</v>
      </c>
      <c r="M548" s="3">
        <f t="shared" si="35"/>
        <v>9.2916590708407742E-2</v>
      </c>
    </row>
    <row r="549" spans="1:13" x14ac:dyDescent="0.2">
      <c r="A549" s="1" t="s">
        <v>9</v>
      </c>
      <c r="B549" s="1" t="s">
        <v>83</v>
      </c>
      <c r="C549" s="2">
        <v>62.339799999999997</v>
      </c>
      <c r="D549" s="2">
        <v>0</v>
      </c>
      <c r="E549" s="3">
        <f t="shared" si="32"/>
        <v>-1</v>
      </c>
      <c r="F549" s="2">
        <v>19058.980100000001</v>
      </c>
      <c r="G549" s="2">
        <v>21489.500069999998</v>
      </c>
      <c r="H549" s="3">
        <f t="shared" si="33"/>
        <v>0.1275262347327808</v>
      </c>
      <c r="I549" s="2">
        <v>16247.50711</v>
      </c>
      <c r="J549" s="3">
        <f t="shared" si="34"/>
        <v>0.32263367693950173</v>
      </c>
      <c r="K549" s="2">
        <v>58598.367200000001</v>
      </c>
      <c r="L549" s="2">
        <v>67212.867180000001</v>
      </c>
      <c r="M549" s="3">
        <f t="shared" si="35"/>
        <v>0.14700921530113908</v>
      </c>
    </row>
    <row r="550" spans="1:13" x14ac:dyDescent="0.2">
      <c r="A550" s="1" t="s">
        <v>8</v>
      </c>
      <c r="B550" s="1" t="s">
        <v>83</v>
      </c>
      <c r="C550" s="2">
        <v>0.17499999999999999</v>
      </c>
      <c r="D550" s="2">
        <v>0</v>
      </c>
      <c r="E550" s="3">
        <f t="shared" si="32"/>
        <v>-1</v>
      </c>
      <c r="F550" s="2">
        <v>2954.7607899999998</v>
      </c>
      <c r="G550" s="2">
        <v>3007.6838200000002</v>
      </c>
      <c r="H550" s="3">
        <f t="shared" si="33"/>
        <v>1.791110474293256E-2</v>
      </c>
      <c r="I550" s="2">
        <v>3691.27502</v>
      </c>
      <c r="J550" s="3">
        <f t="shared" si="34"/>
        <v>-0.18519107795983181</v>
      </c>
      <c r="K550" s="2">
        <v>10028.56842</v>
      </c>
      <c r="L550" s="2">
        <v>10693.23007</v>
      </c>
      <c r="M550" s="3">
        <f t="shared" si="35"/>
        <v>6.6276822589599549E-2</v>
      </c>
    </row>
    <row r="551" spans="1:13" x14ac:dyDescent="0.2">
      <c r="A551" s="1" t="s">
        <v>7</v>
      </c>
      <c r="B551" s="1" t="s">
        <v>83</v>
      </c>
      <c r="C551" s="2">
        <v>81.620999999999995</v>
      </c>
      <c r="D551" s="2">
        <v>0</v>
      </c>
      <c r="E551" s="3">
        <f t="shared" si="32"/>
        <v>-1</v>
      </c>
      <c r="F551" s="2">
        <v>1324.5839000000001</v>
      </c>
      <c r="G551" s="2">
        <v>1484.19029</v>
      </c>
      <c r="H551" s="3">
        <f t="shared" si="33"/>
        <v>0.12049549296197837</v>
      </c>
      <c r="I551" s="2">
        <v>1346.61419</v>
      </c>
      <c r="J551" s="3">
        <f t="shared" si="34"/>
        <v>0.10216445142316521</v>
      </c>
      <c r="K551" s="2">
        <v>5224.8400600000004</v>
      </c>
      <c r="L551" s="2">
        <v>5170.1660899999997</v>
      </c>
      <c r="M551" s="3">
        <f t="shared" si="35"/>
        <v>-1.0464238019182726E-2</v>
      </c>
    </row>
    <row r="552" spans="1:13" x14ac:dyDescent="0.2">
      <c r="A552" s="1" t="s">
        <v>6</v>
      </c>
      <c r="B552" s="1" t="s">
        <v>83</v>
      </c>
      <c r="C552" s="2">
        <v>0.42854999999999999</v>
      </c>
      <c r="D552" s="2">
        <v>0</v>
      </c>
      <c r="E552" s="3">
        <f t="shared" si="32"/>
        <v>-1</v>
      </c>
      <c r="F552" s="2">
        <v>2445.9818300000002</v>
      </c>
      <c r="G552" s="2">
        <v>2078.77178</v>
      </c>
      <c r="H552" s="3">
        <f t="shared" si="33"/>
        <v>-0.15012787319029275</v>
      </c>
      <c r="I552" s="2">
        <v>2735.4149600000001</v>
      </c>
      <c r="J552" s="3">
        <f t="shared" si="34"/>
        <v>-0.24005249280350505</v>
      </c>
      <c r="K552" s="2">
        <v>11758.22011</v>
      </c>
      <c r="L552" s="2">
        <v>9603.9544999999998</v>
      </c>
      <c r="M552" s="3">
        <f t="shared" si="35"/>
        <v>-0.18321358078403926</v>
      </c>
    </row>
    <row r="553" spans="1:13" x14ac:dyDescent="0.2">
      <c r="A553" s="1" t="s">
        <v>5</v>
      </c>
      <c r="B553" s="1" t="s">
        <v>83</v>
      </c>
      <c r="C553" s="2">
        <v>0</v>
      </c>
      <c r="D553" s="2">
        <v>0</v>
      </c>
      <c r="E553" s="3" t="str">
        <f t="shared" si="32"/>
        <v/>
      </c>
      <c r="F553" s="2">
        <v>2.5081099999999998</v>
      </c>
      <c r="G553" s="2">
        <v>9.7699999999999995E-2</v>
      </c>
      <c r="H553" s="3">
        <f t="shared" si="33"/>
        <v>-0.96104636559002599</v>
      </c>
      <c r="I553" s="2">
        <v>391.46165000000002</v>
      </c>
      <c r="J553" s="3">
        <f t="shared" si="34"/>
        <v>-0.99975042255097024</v>
      </c>
      <c r="K553" s="2">
        <v>23.052299999999999</v>
      </c>
      <c r="L553" s="2">
        <v>4169.4372199999998</v>
      </c>
      <c r="M553" s="3">
        <f t="shared" si="35"/>
        <v>179.86859966250657</v>
      </c>
    </row>
    <row r="554" spans="1:13" x14ac:dyDescent="0.2">
      <c r="A554" s="1" t="s">
        <v>4</v>
      </c>
      <c r="B554" s="1" t="s">
        <v>83</v>
      </c>
      <c r="C554" s="2">
        <v>10.69295</v>
      </c>
      <c r="D554" s="2">
        <v>0</v>
      </c>
      <c r="E554" s="3">
        <f t="shared" si="32"/>
        <v>-1</v>
      </c>
      <c r="F554" s="2">
        <v>886.28327999999999</v>
      </c>
      <c r="G554" s="2">
        <v>831.88693000000001</v>
      </c>
      <c r="H554" s="3">
        <f t="shared" si="33"/>
        <v>-6.1375805261721705E-2</v>
      </c>
      <c r="I554" s="2">
        <v>952.74866999999995</v>
      </c>
      <c r="J554" s="3">
        <f t="shared" si="34"/>
        <v>-0.12685584751327961</v>
      </c>
      <c r="K554" s="2">
        <v>3398.7029600000001</v>
      </c>
      <c r="L554" s="2">
        <v>3063.6972799999999</v>
      </c>
      <c r="M554" s="3">
        <f t="shared" si="35"/>
        <v>-9.8568684566656017E-2</v>
      </c>
    </row>
    <row r="555" spans="1:13" x14ac:dyDescent="0.2">
      <c r="A555" s="1" t="s">
        <v>3</v>
      </c>
      <c r="B555" s="1" t="s">
        <v>83</v>
      </c>
      <c r="C555" s="2">
        <v>10.230040000000001</v>
      </c>
      <c r="D555" s="2">
        <v>0</v>
      </c>
      <c r="E555" s="3">
        <f t="shared" si="32"/>
        <v>-1</v>
      </c>
      <c r="F555" s="2">
        <v>7590.08302</v>
      </c>
      <c r="G555" s="2">
        <v>7729.7163099999998</v>
      </c>
      <c r="H555" s="3">
        <f t="shared" si="33"/>
        <v>1.8396806679461086E-2</v>
      </c>
      <c r="I555" s="2">
        <v>5727.9374699999998</v>
      </c>
      <c r="J555" s="3">
        <f t="shared" si="34"/>
        <v>0.34947637792561315</v>
      </c>
      <c r="K555" s="2">
        <v>25321.630959999999</v>
      </c>
      <c r="L555" s="2">
        <v>24369.392199999998</v>
      </c>
      <c r="M555" s="3">
        <f t="shared" si="35"/>
        <v>-3.760574354409596E-2</v>
      </c>
    </row>
    <row r="556" spans="1:13" x14ac:dyDescent="0.2">
      <c r="A556" s="1" t="s">
        <v>26</v>
      </c>
      <c r="B556" s="1" t="s">
        <v>83</v>
      </c>
      <c r="C556" s="2">
        <v>0</v>
      </c>
      <c r="D556" s="2">
        <v>0</v>
      </c>
      <c r="E556" s="3" t="str">
        <f t="shared" si="32"/>
        <v/>
      </c>
      <c r="F556" s="2">
        <v>0.77842</v>
      </c>
      <c r="G556" s="2">
        <v>0</v>
      </c>
      <c r="H556" s="3">
        <f t="shared" si="33"/>
        <v>-1</v>
      </c>
      <c r="I556" s="2">
        <v>145.14446000000001</v>
      </c>
      <c r="J556" s="3">
        <f t="shared" si="34"/>
        <v>-1</v>
      </c>
      <c r="K556" s="2">
        <v>84.084320000000005</v>
      </c>
      <c r="L556" s="2">
        <v>246.45787999999999</v>
      </c>
      <c r="M556" s="3">
        <f t="shared" si="35"/>
        <v>1.9310801347980213</v>
      </c>
    </row>
    <row r="557" spans="1:13" x14ac:dyDescent="0.2">
      <c r="A557" s="1" t="s">
        <v>2</v>
      </c>
      <c r="B557" s="1" t="s">
        <v>83</v>
      </c>
      <c r="C557" s="2">
        <v>823.75322000000006</v>
      </c>
      <c r="D557" s="2">
        <v>0</v>
      </c>
      <c r="E557" s="3">
        <f t="shared" si="32"/>
        <v>-1</v>
      </c>
      <c r="F557" s="2">
        <v>26223.904920000001</v>
      </c>
      <c r="G557" s="2">
        <v>22627.908820000001</v>
      </c>
      <c r="H557" s="3">
        <f t="shared" si="33"/>
        <v>-0.13712664498174976</v>
      </c>
      <c r="I557" s="2">
        <v>28287.018840000001</v>
      </c>
      <c r="J557" s="3">
        <f t="shared" si="34"/>
        <v>-0.20006031925844325</v>
      </c>
      <c r="K557" s="2">
        <v>91955.181110000005</v>
      </c>
      <c r="L557" s="2">
        <v>94866.800189999994</v>
      </c>
      <c r="M557" s="3">
        <f t="shared" si="35"/>
        <v>3.1663458707313241E-2</v>
      </c>
    </row>
    <row r="558" spans="1:13" x14ac:dyDescent="0.2">
      <c r="A558" s="1" t="s">
        <v>25</v>
      </c>
      <c r="B558" s="1" t="s">
        <v>83</v>
      </c>
      <c r="C558" s="2">
        <v>14.14476</v>
      </c>
      <c r="D558" s="2">
        <v>0</v>
      </c>
      <c r="E558" s="3">
        <f t="shared" si="32"/>
        <v>-1</v>
      </c>
      <c r="F558" s="2">
        <v>695.02589999999998</v>
      </c>
      <c r="G558" s="2">
        <v>955.54276000000004</v>
      </c>
      <c r="H558" s="3">
        <f t="shared" si="33"/>
        <v>0.37483043437661823</v>
      </c>
      <c r="I558" s="2">
        <v>937.59951999999998</v>
      </c>
      <c r="J558" s="3">
        <f t="shared" si="34"/>
        <v>1.9137424473084197E-2</v>
      </c>
      <c r="K558" s="2">
        <v>2859.3856900000001</v>
      </c>
      <c r="L558" s="2">
        <v>4104.3347400000002</v>
      </c>
      <c r="M558" s="3">
        <f t="shared" si="35"/>
        <v>0.43539038974486854</v>
      </c>
    </row>
    <row r="559" spans="1:13" x14ac:dyDescent="0.2">
      <c r="A559" s="1" t="s">
        <v>29</v>
      </c>
      <c r="B559" s="1" t="s">
        <v>83</v>
      </c>
      <c r="C559" s="2">
        <v>0</v>
      </c>
      <c r="D559" s="2">
        <v>0</v>
      </c>
      <c r="E559" s="3" t="str">
        <f t="shared" si="32"/>
        <v/>
      </c>
      <c r="F559" s="2">
        <v>3.5466700000000002</v>
      </c>
      <c r="G559" s="2">
        <v>0</v>
      </c>
      <c r="H559" s="3">
        <f t="shared" si="33"/>
        <v>-1</v>
      </c>
      <c r="I559" s="2">
        <v>25.717359999999999</v>
      </c>
      <c r="J559" s="3">
        <f t="shared" si="34"/>
        <v>-1</v>
      </c>
      <c r="K559" s="2">
        <v>5.8369600000000004</v>
      </c>
      <c r="L559" s="2">
        <v>25.717359999999999</v>
      </c>
      <c r="M559" s="3">
        <f t="shared" si="35"/>
        <v>3.405951043008689</v>
      </c>
    </row>
    <row r="560" spans="1:13" x14ac:dyDescent="0.2">
      <c r="A560" s="6" t="s">
        <v>0</v>
      </c>
      <c r="B560" s="6" t="s">
        <v>83</v>
      </c>
      <c r="C560" s="5">
        <v>3967.9775</v>
      </c>
      <c r="D560" s="5">
        <v>0</v>
      </c>
      <c r="E560" s="4">
        <f t="shared" ref="E560:E622" si="36">IF(C560=0,"",(D560/C560-1))</f>
        <v>-1</v>
      </c>
      <c r="F560" s="5">
        <v>234465.38221000001</v>
      </c>
      <c r="G560" s="5">
        <v>231052.65581</v>
      </c>
      <c r="H560" s="4">
        <f t="shared" ref="H560:H622" si="37">IF(F560=0,"",(G560/F560-1))</f>
        <v>-1.4555352981462266E-2</v>
      </c>
      <c r="I560" s="5">
        <v>270418.42460000003</v>
      </c>
      <c r="J560" s="4">
        <f t="shared" ref="J560:J622" si="38">IF(I560=0,"",(G560/I560-1))</f>
        <v>-0.14557354532417477</v>
      </c>
      <c r="K560" s="5">
        <v>872477.22126000002</v>
      </c>
      <c r="L560" s="5">
        <v>933511.10401999997</v>
      </c>
      <c r="M560" s="4">
        <f t="shared" ref="M560:M622" si="39">IF(K560=0,"",(L560/K560-1))</f>
        <v>6.995470056153108E-2</v>
      </c>
    </row>
    <row r="561" spans="1:13" x14ac:dyDescent="0.2">
      <c r="A561" s="1" t="s">
        <v>22</v>
      </c>
      <c r="B561" s="1" t="s">
        <v>82</v>
      </c>
      <c r="C561" s="2">
        <v>0</v>
      </c>
      <c r="D561" s="2">
        <v>0</v>
      </c>
      <c r="E561" s="3" t="str">
        <f t="shared" si="36"/>
        <v/>
      </c>
      <c r="F561" s="2">
        <v>124.73585</v>
      </c>
      <c r="G561" s="2">
        <v>64.09487</v>
      </c>
      <c r="H561" s="3">
        <f t="shared" si="37"/>
        <v>-0.48615518313299666</v>
      </c>
      <c r="I561" s="2">
        <v>165.20308</v>
      </c>
      <c r="J561" s="3">
        <f t="shared" si="38"/>
        <v>-0.61202375887907179</v>
      </c>
      <c r="K561" s="2">
        <v>374.11750999999998</v>
      </c>
      <c r="L561" s="2">
        <v>503.20078000000001</v>
      </c>
      <c r="M561" s="3">
        <f t="shared" si="39"/>
        <v>0.34503402420271656</v>
      </c>
    </row>
    <row r="562" spans="1:13" x14ac:dyDescent="0.2">
      <c r="A562" s="1" t="s">
        <v>21</v>
      </c>
      <c r="B562" s="1" t="s">
        <v>82</v>
      </c>
      <c r="C562" s="2">
        <v>0</v>
      </c>
      <c r="D562" s="2">
        <v>0</v>
      </c>
      <c r="E562" s="3" t="str">
        <f t="shared" si="36"/>
        <v/>
      </c>
      <c r="F562" s="2">
        <v>196.27784</v>
      </c>
      <c r="G562" s="2">
        <v>163.58750000000001</v>
      </c>
      <c r="H562" s="3">
        <f t="shared" si="37"/>
        <v>-0.1665513539378668</v>
      </c>
      <c r="I562" s="2">
        <v>155.19929999999999</v>
      </c>
      <c r="J562" s="3">
        <f t="shared" si="38"/>
        <v>5.4047924185225193E-2</v>
      </c>
      <c r="K562" s="2">
        <v>688.03309999999999</v>
      </c>
      <c r="L562" s="2">
        <v>561.20140000000004</v>
      </c>
      <c r="M562" s="3">
        <f t="shared" si="39"/>
        <v>-0.18433953250214263</v>
      </c>
    </row>
    <row r="563" spans="1:13" x14ac:dyDescent="0.2">
      <c r="A563" s="1" t="s">
        <v>20</v>
      </c>
      <c r="B563" s="1" t="s">
        <v>82</v>
      </c>
      <c r="C563" s="2">
        <v>0</v>
      </c>
      <c r="D563" s="2">
        <v>0</v>
      </c>
      <c r="E563" s="3" t="str">
        <f t="shared" si="36"/>
        <v/>
      </c>
      <c r="F563" s="2">
        <v>991.69695999999999</v>
      </c>
      <c r="G563" s="2">
        <v>960.19673999999998</v>
      </c>
      <c r="H563" s="3">
        <f t="shared" si="37"/>
        <v>-3.176395740892457E-2</v>
      </c>
      <c r="I563" s="2">
        <v>666.92787999999996</v>
      </c>
      <c r="J563" s="3">
        <f t="shared" si="38"/>
        <v>0.43973099460169518</v>
      </c>
      <c r="K563" s="2">
        <v>3110.14599</v>
      </c>
      <c r="L563" s="2">
        <v>3360.4634299999998</v>
      </c>
      <c r="M563" s="3">
        <f t="shared" si="39"/>
        <v>8.0484144733025786E-2</v>
      </c>
    </row>
    <row r="564" spans="1:13" x14ac:dyDescent="0.2">
      <c r="A564" s="1" t="s">
        <v>19</v>
      </c>
      <c r="B564" s="1" t="s">
        <v>82</v>
      </c>
      <c r="C564" s="2">
        <v>0</v>
      </c>
      <c r="D564" s="2">
        <v>0</v>
      </c>
      <c r="E564" s="3" t="str">
        <f t="shared" si="36"/>
        <v/>
      </c>
      <c r="F564" s="2">
        <v>13.857900000000001</v>
      </c>
      <c r="G564" s="2">
        <v>6.9386200000000002</v>
      </c>
      <c r="H564" s="3">
        <f t="shared" si="37"/>
        <v>-0.4993022030755021</v>
      </c>
      <c r="I564" s="2">
        <v>0</v>
      </c>
      <c r="J564" s="3" t="str">
        <f t="shared" si="38"/>
        <v/>
      </c>
      <c r="K564" s="2">
        <v>34.63991</v>
      </c>
      <c r="L564" s="2">
        <v>8.7943700000000007</v>
      </c>
      <c r="M564" s="3">
        <f t="shared" si="39"/>
        <v>-0.74612029881139996</v>
      </c>
    </row>
    <row r="565" spans="1:13" x14ac:dyDescent="0.2">
      <c r="A565" s="1" t="s">
        <v>18</v>
      </c>
      <c r="B565" s="1" t="s">
        <v>82</v>
      </c>
      <c r="C565" s="2">
        <v>0</v>
      </c>
      <c r="D565" s="2">
        <v>0</v>
      </c>
      <c r="E565" s="3" t="str">
        <f t="shared" si="36"/>
        <v/>
      </c>
      <c r="F565" s="2">
        <v>0</v>
      </c>
      <c r="G565" s="2">
        <v>0</v>
      </c>
      <c r="H565" s="3" t="str">
        <f t="shared" si="37"/>
        <v/>
      </c>
      <c r="I565" s="2">
        <v>0</v>
      </c>
      <c r="J565" s="3" t="str">
        <f t="shared" si="38"/>
        <v/>
      </c>
      <c r="K565" s="2">
        <v>5.07</v>
      </c>
      <c r="L565" s="2">
        <v>0</v>
      </c>
      <c r="M565" s="3">
        <f t="shared" si="39"/>
        <v>-1</v>
      </c>
    </row>
    <row r="566" spans="1:13" x14ac:dyDescent="0.2">
      <c r="A566" s="1" t="s">
        <v>17</v>
      </c>
      <c r="B566" s="1" t="s">
        <v>82</v>
      </c>
      <c r="C566" s="2">
        <v>0</v>
      </c>
      <c r="D566" s="2">
        <v>0</v>
      </c>
      <c r="E566" s="3" t="str">
        <f t="shared" si="36"/>
        <v/>
      </c>
      <c r="F566" s="2">
        <v>646.66555000000005</v>
      </c>
      <c r="G566" s="2">
        <v>246.23071999999999</v>
      </c>
      <c r="H566" s="3">
        <f t="shared" si="37"/>
        <v>-0.61923018784594297</v>
      </c>
      <c r="I566" s="2">
        <v>859.37873999999999</v>
      </c>
      <c r="J566" s="3">
        <f t="shared" si="38"/>
        <v>-0.7134782273063911</v>
      </c>
      <c r="K566" s="2">
        <v>2696.5788699999998</v>
      </c>
      <c r="L566" s="2">
        <v>2365.8003800000001</v>
      </c>
      <c r="M566" s="3">
        <f t="shared" si="39"/>
        <v>-0.12266598009796004</v>
      </c>
    </row>
    <row r="567" spans="1:13" x14ac:dyDescent="0.2">
      <c r="A567" s="1" t="s">
        <v>16</v>
      </c>
      <c r="B567" s="1" t="s">
        <v>82</v>
      </c>
      <c r="C567" s="2">
        <v>0</v>
      </c>
      <c r="D567" s="2">
        <v>0</v>
      </c>
      <c r="E567" s="3" t="str">
        <f t="shared" si="36"/>
        <v/>
      </c>
      <c r="F567" s="2">
        <v>0</v>
      </c>
      <c r="G567" s="2">
        <v>22.778469999999999</v>
      </c>
      <c r="H567" s="3" t="str">
        <f t="shared" si="37"/>
        <v/>
      </c>
      <c r="I567" s="2">
        <v>0</v>
      </c>
      <c r="J567" s="3" t="str">
        <f t="shared" si="38"/>
        <v/>
      </c>
      <c r="K567" s="2">
        <v>0</v>
      </c>
      <c r="L567" s="2">
        <v>22.778469999999999</v>
      </c>
      <c r="M567" s="3" t="str">
        <f t="shared" si="39"/>
        <v/>
      </c>
    </row>
    <row r="568" spans="1:13" x14ac:dyDescent="0.2">
      <c r="A568" s="1" t="s">
        <v>15</v>
      </c>
      <c r="B568" s="1" t="s">
        <v>82</v>
      </c>
      <c r="C568" s="2">
        <v>0</v>
      </c>
      <c r="D568" s="2">
        <v>0</v>
      </c>
      <c r="E568" s="3" t="str">
        <f t="shared" si="36"/>
        <v/>
      </c>
      <c r="F568" s="2">
        <v>0</v>
      </c>
      <c r="G568" s="2">
        <v>0</v>
      </c>
      <c r="H568" s="3" t="str">
        <f t="shared" si="37"/>
        <v/>
      </c>
      <c r="I568" s="2">
        <v>0</v>
      </c>
      <c r="J568" s="3" t="str">
        <f t="shared" si="38"/>
        <v/>
      </c>
      <c r="K568" s="2">
        <v>0</v>
      </c>
      <c r="L568" s="2">
        <v>0</v>
      </c>
      <c r="M568" s="3" t="str">
        <f t="shared" si="39"/>
        <v/>
      </c>
    </row>
    <row r="569" spans="1:13" x14ac:dyDescent="0.2">
      <c r="A569" s="1" t="s">
        <v>14</v>
      </c>
      <c r="B569" s="1" t="s">
        <v>82</v>
      </c>
      <c r="C569" s="2">
        <v>0</v>
      </c>
      <c r="D569" s="2">
        <v>0</v>
      </c>
      <c r="E569" s="3" t="str">
        <f t="shared" si="36"/>
        <v/>
      </c>
      <c r="F569" s="2">
        <v>20.9</v>
      </c>
      <c r="G569" s="2">
        <v>0</v>
      </c>
      <c r="H569" s="3">
        <f t="shared" si="37"/>
        <v>-1</v>
      </c>
      <c r="I569" s="2">
        <v>0</v>
      </c>
      <c r="J569" s="3" t="str">
        <f t="shared" si="38"/>
        <v/>
      </c>
      <c r="K569" s="2">
        <v>23.1</v>
      </c>
      <c r="L569" s="2">
        <v>0</v>
      </c>
      <c r="M569" s="3">
        <f t="shared" si="39"/>
        <v>-1</v>
      </c>
    </row>
    <row r="570" spans="1:13" x14ac:dyDescent="0.2">
      <c r="A570" s="1" t="s">
        <v>13</v>
      </c>
      <c r="B570" s="1" t="s">
        <v>82</v>
      </c>
      <c r="C570" s="2">
        <v>0</v>
      </c>
      <c r="D570" s="2">
        <v>0</v>
      </c>
      <c r="E570" s="3" t="str">
        <f t="shared" si="36"/>
        <v/>
      </c>
      <c r="F570" s="2">
        <v>769.73176000000001</v>
      </c>
      <c r="G570" s="2">
        <v>1968.87339</v>
      </c>
      <c r="H570" s="3">
        <f t="shared" si="37"/>
        <v>1.5578694972908482</v>
      </c>
      <c r="I570" s="2">
        <v>113.05855</v>
      </c>
      <c r="J570" s="3">
        <f t="shared" si="38"/>
        <v>16.414635071827828</v>
      </c>
      <c r="K570" s="2">
        <v>1382.2993799999999</v>
      </c>
      <c r="L570" s="2">
        <v>2241.6069699999998</v>
      </c>
      <c r="M570" s="3">
        <f t="shared" si="39"/>
        <v>0.62165085395610897</v>
      </c>
    </row>
    <row r="571" spans="1:13" x14ac:dyDescent="0.2">
      <c r="A571" s="1" t="s">
        <v>12</v>
      </c>
      <c r="B571" s="1" t="s">
        <v>82</v>
      </c>
      <c r="C571" s="2">
        <v>0</v>
      </c>
      <c r="D571" s="2">
        <v>0</v>
      </c>
      <c r="E571" s="3" t="str">
        <f t="shared" si="36"/>
        <v/>
      </c>
      <c r="F571" s="2">
        <v>3240.92659</v>
      </c>
      <c r="G571" s="2">
        <v>3658.9590400000002</v>
      </c>
      <c r="H571" s="3">
        <f t="shared" si="37"/>
        <v>0.12898547325627652</v>
      </c>
      <c r="I571" s="2">
        <v>4533.0668500000002</v>
      </c>
      <c r="J571" s="3">
        <f t="shared" si="38"/>
        <v>-0.1928292343626038</v>
      </c>
      <c r="K571" s="2">
        <v>17589.220720000001</v>
      </c>
      <c r="L571" s="2">
        <v>15198.80091</v>
      </c>
      <c r="M571" s="3">
        <f t="shared" si="39"/>
        <v>-0.13590254213377118</v>
      </c>
    </row>
    <row r="572" spans="1:13" x14ac:dyDescent="0.2">
      <c r="A572" s="1" t="s">
        <v>11</v>
      </c>
      <c r="B572" s="1" t="s">
        <v>82</v>
      </c>
      <c r="C572" s="2">
        <v>0</v>
      </c>
      <c r="D572" s="2">
        <v>0</v>
      </c>
      <c r="E572" s="3" t="str">
        <f t="shared" si="36"/>
        <v/>
      </c>
      <c r="F572" s="2">
        <v>456.99525999999997</v>
      </c>
      <c r="G572" s="2">
        <v>308.92768000000001</v>
      </c>
      <c r="H572" s="3">
        <f t="shared" si="37"/>
        <v>-0.32400244151328828</v>
      </c>
      <c r="I572" s="2">
        <v>500.16858999999999</v>
      </c>
      <c r="J572" s="3">
        <f t="shared" si="38"/>
        <v>-0.38235289824976815</v>
      </c>
      <c r="K572" s="2">
        <v>1784.3949600000001</v>
      </c>
      <c r="L572" s="2">
        <v>1306.05708</v>
      </c>
      <c r="M572" s="3">
        <f t="shared" si="39"/>
        <v>-0.26806726690149363</v>
      </c>
    </row>
    <row r="573" spans="1:13" x14ac:dyDescent="0.2">
      <c r="A573" s="1" t="s">
        <v>10</v>
      </c>
      <c r="B573" s="1" t="s">
        <v>82</v>
      </c>
      <c r="C573" s="2">
        <v>0</v>
      </c>
      <c r="D573" s="2">
        <v>0</v>
      </c>
      <c r="E573" s="3" t="str">
        <f t="shared" si="36"/>
        <v/>
      </c>
      <c r="F573" s="2">
        <v>1039.15815</v>
      </c>
      <c r="G573" s="2">
        <v>1308.45137</v>
      </c>
      <c r="H573" s="3">
        <f t="shared" si="37"/>
        <v>0.25914555931645245</v>
      </c>
      <c r="I573" s="2">
        <v>579.62339999999995</v>
      </c>
      <c r="J573" s="3">
        <f t="shared" si="38"/>
        <v>1.2574164017532765</v>
      </c>
      <c r="K573" s="2">
        <v>3920.7652600000001</v>
      </c>
      <c r="L573" s="2">
        <v>3863.86976</v>
      </c>
      <c r="M573" s="3">
        <f t="shared" si="39"/>
        <v>-1.4511325271230335E-2</v>
      </c>
    </row>
    <row r="574" spans="1:13" x14ac:dyDescent="0.2">
      <c r="A574" s="1" t="s">
        <v>27</v>
      </c>
      <c r="B574" s="1" t="s">
        <v>82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0</v>
      </c>
      <c r="H574" s="3" t="str">
        <f t="shared" si="37"/>
        <v/>
      </c>
      <c r="I574" s="2">
        <v>0</v>
      </c>
      <c r="J574" s="3" t="str">
        <f t="shared" si="38"/>
        <v/>
      </c>
      <c r="K574" s="2">
        <v>25</v>
      </c>
      <c r="L574" s="2">
        <v>0</v>
      </c>
      <c r="M574" s="3">
        <f t="shared" si="39"/>
        <v>-1</v>
      </c>
    </row>
    <row r="575" spans="1:13" x14ac:dyDescent="0.2">
      <c r="A575" s="1" t="s">
        <v>9</v>
      </c>
      <c r="B575" s="1" t="s">
        <v>82</v>
      </c>
      <c r="C575" s="2">
        <v>0</v>
      </c>
      <c r="D575" s="2">
        <v>0</v>
      </c>
      <c r="E575" s="3" t="str">
        <f t="shared" si="36"/>
        <v/>
      </c>
      <c r="F575" s="2">
        <v>7044.8657599999997</v>
      </c>
      <c r="G575" s="2">
        <v>3509.9317999999998</v>
      </c>
      <c r="H575" s="3">
        <f t="shared" si="37"/>
        <v>-0.50177449513246652</v>
      </c>
      <c r="I575" s="2">
        <v>9199.3363499999996</v>
      </c>
      <c r="J575" s="3">
        <f t="shared" si="38"/>
        <v>-0.61845815105999469</v>
      </c>
      <c r="K575" s="2">
        <v>19047.362710000001</v>
      </c>
      <c r="L575" s="2">
        <v>19836.816770000001</v>
      </c>
      <c r="M575" s="3">
        <f t="shared" si="39"/>
        <v>4.1446895930927541E-2</v>
      </c>
    </row>
    <row r="576" spans="1:13" x14ac:dyDescent="0.2">
      <c r="A576" s="1" t="s">
        <v>8</v>
      </c>
      <c r="B576" s="1" t="s">
        <v>82</v>
      </c>
      <c r="C576" s="2">
        <v>0</v>
      </c>
      <c r="D576" s="2">
        <v>0</v>
      </c>
      <c r="E576" s="3" t="str">
        <f t="shared" si="36"/>
        <v/>
      </c>
      <c r="F576" s="2">
        <v>24.470009999999998</v>
      </c>
      <c r="G576" s="2">
        <v>54.612639999999999</v>
      </c>
      <c r="H576" s="3">
        <f t="shared" si="37"/>
        <v>1.2318192759218327</v>
      </c>
      <c r="I576" s="2">
        <v>80.618830000000003</v>
      </c>
      <c r="J576" s="3">
        <f t="shared" si="38"/>
        <v>-0.32258208163030899</v>
      </c>
      <c r="K576" s="2">
        <v>36.089880000000001</v>
      </c>
      <c r="L576" s="2">
        <v>170.6808</v>
      </c>
      <c r="M576" s="3">
        <f t="shared" si="39"/>
        <v>3.7293257832943754</v>
      </c>
    </row>
    <row r="577" spans="1:13" x14ac:dyDescent="0.2">
      <c r="A577" s="1" t="s">
        <v>7</v>
      </c>
      <c r="B577" s="1" t="s">
        <v>82</v>
      </c>
      <c r="C577" s="2">
        <v>0</v>
      </c>
      <c r="D577" s="2">
        <v>0</v>
      </c>
      <c r="E577" s="3" t="str">
        <f t="shared" si="36"/>
        <v/>
      </c>
      <c r="F577" s="2">
        <v>0</v>
      </c>
      <c r="G577" s="2">
        <v>8.6866500000000002</v>
      </c>
      <c r="H577" s="3" t="str">
        <f t="shared" si="37"/>
        <v/>
      </c>
      <c r="I577" s="2">
        <v>22.70844</v>
      </c>
      <c r="J577" s="3">
        <f t="shared" si="38"/>
        <v>-0.61747042068940006</v>
      </c>
      <c r="K577" s="2">
        <v>0</v>
      </c>
      <c r="L577" s="2">
        <v>53.164749999999998</v>
      </c>
      <c r="M577" s="3" t="str">
        <f t="shared" si="39"/>
        <v/>
      </c>
    </row>
    <row r="578" spans="1:13" x14ac:dyDescent="0.2">
      <c r="A578" s="1" t="s">
        <v>6</v>
      </c>
      <c r="B578" s="1" t="s">
        <v>82</v>
      </c>
      <c r="C578" s="2">
        <v>0</v>
      </c>
      <c r="D578" s="2">
        <v>0</v>
      </c>
      <c r="E578" s="3" t="str">
        <f t="shared" si="36"/>
        <v/>
      </c>
      <c r="F578" s="2">
        <v>185.56255999999999</v>
      </c>
      <c r="G578" s="2">
        <v>1138.66239</v>
      </c>
      <c r="H578" s="3">
        <f t="shared" si="37"/>
        <v>5.1362722631116968</v>
      </c>
      <c r="I578" s="2">
        <v>1040.8977600000001</v>
      </c>
      <c r="J578" s="3">
        <f t="shared" si="38"/>
        <v>9.3923374376365221E-2</v>
      </c>
      <c r="K578" s="2">
        <v>944.14513999999997</v>
      </c>
      <c r="L578" s="2">
        <v>3476.7221800000002</v>
      </c>
      <c r="M578" s="3">
        <f t="shared" si="39"/>
        <v>2.6824022416722926</v>
      </c>
    </row>
    <row r="579" spans="1:13" x14ac:dyDescent="0.2">
      <c r="A579" s="1" t="s">
        <v>4</v>
      </c>
      <c r="B579" s="1" t="s">
        <v>82</v>
      </c>
      <c r="C579" s="2">
        <v>0</v>
      </c>
      <c r="D579" s="2">
        <v>0</v>
      </c>
      <c r="E579" s="3" t="str">
        <f t="shared" si="36"/>
        <v/>
      </c>
      <c r="F579" s="2">
        <v>0</v>
      </c>
      <c r="G579" s="2">
        <v>196.21600000000001</v>
      </c>
      <c r="H579" s="3" t="str">
        <f t="shared" si="37"/>
        <v/>
      </c>
      <c r="I579" s="2">
        <v>0.3024</v>
      </c>
      <c r="J579" s="3">
        <f t="shared" si="38"/>
        <v>647.86243386243393</v>
      </c>
      <c r="K579" s="2">
        <v>147.30000000000001</v>
      </c>
      <c r="L579" s="2">
        <v>196.51840000000001</v>
      </c>
      <c r="M579" s="3">
        <f t="shared" si="39"/>
        <v>0.33413713509843856</v>
      </c>
    </row>
    <row r="580" spans="1:13" x14ac:dyDescent="0.2">
      <c r="A580" s="1" t="s">
        <v>3</v>
      </c>
      <c r="B580" s="1" t="s">
        <v>82</v>
      </c>
      <c r="C580" s="2">
        <v>0</v>
      </c>
      <c r="D580" s="2">
        <v>0</v>
      </c>
      <c r="E580" s="3" t="str">
        <f t="shared" si="36"/>
        <v/>
      </c>
      <c r="F580" s="2">
        <v>125.58159000000001</v>
      </c>
      <c r="G580" s="2">
        <v>184.22794999999999</v>
      </c>
      <c r="H580" s="3">
        <f t="shared" si="37"/>
        <v>0.46699806874558591</v>
      </c>
      <c r="I580" s="2">
        <v>143.50595000000001</v>
      </c>
      <c r="J580" s="3">
        <f t="shared" si="38"/>
        <v>0.28376523760861461</v>
      </c>
      <c r="K580" s="2">
        <v>634.71313999999995</v>
      </c>
      <c r="L580" s="2">
        <v>741.92282999999998</v>
      </c>
      <c r="M580" s="3">
        <f t="shared" si="39"/>
        <v>0.16891046244922547</v>
      </c>
    </row>
    <row r="581" spans="1:13" x14ac:dyDescent="0.2">
      <c r="A581" s="1" t="s">
        <v>26</v>
      </c>
      <c r="B581" s="1" t="s">
        <v>82</v>
      </c>
      <c r="C581" s="2">
        <v>0</v>
      </c>
      <c r="D581" s="2">
        <v>0</v>
      </c>
      <c r="E581" s="3" t="str">
        <f t="shared" si="36"/>
        <v/>
      </c>
      <c r="F581" s="2">
        <v>0</v>
      </c>
      <c r="G581" s="2">
        <v>0</v>
      </c>
      <c r="H581" s="3" t="str">
        <f t="shared" si="37"/>
        <v/>
      </c>
      <c r="I581" s="2">
        <v>0</v>
      </c>
      <c r="J581" s="3" t="str">
        <f t="shared" si="38"/>
        <v/>
      </c>
      <c r="K581" s="2">
        <v>0</v>
      </c>
      <c r="L581" s="2">
        <v>0</v>
      </c>
      <c r="M581" s="3" t="str">
        <f t="shared" si="39"/>
        <v/>
      </c>
    </row>
    <row r="582" spans="1:13" x14ac:dyDescent="0.2">
      <c r="A582" s="1" t="s">
        <v>2</v>
      </c>
      <c r="B582" s="1" t="s">
        <v>82</v>
      </c>
      <c r="C582" s="2">
        <v>0</v>
      </c>
      <c r="D582" s="2">
        <v>0</v>
      </c>
      <c r="E582" s="3" t="str">
        <f t="shared" si="36"/>
        <v/>
      </c>
      <c r="F582" s="2">
        <v>183.29522</v>
      </c>
      <c r="G582" s="2">
        <v>16.565770000000001</v>
      </c>
      <c r="H582" s="3">
        <f t="shared" si="37"/>
        <v>-0.90962246587772444</v>
      </c>
      <c r="I582" s="2">
        <v>0.34262999999999999</v>
      </c>
      <c r="J582" s="3">
        <f t="shared" si="38"/>
        <v>47.348860286606545</v>
      </c>
      <c r="K582" s="2">
        <v>767.34469000000001</v>
      </c>
      <c r="L582" s="2">
        <v>19.913489999999999</v>
      </c>
      <c r="M582" s="3">
        <f t="shared" si="39"/>
        <v>-0.9740488332564079</v>
      </c>
    </row>
    <row r="583" spans="1:13" x14ac:dyDescent="0.2">
      <c r="A583" s="1" t="s">
        <v>25</v>
      </c>
      <c r="B583" s="1" t="s">
        <v>82</v>
      </c>
      <c r="C583" s="2">
        <v>0</v>
      </c>
      <c r="D583" s="2">
        <v>0</v>
      </c>
      <c r="E583" s="3" t="str">
        <f t="shared" si="36"/>
        <v/>
      </c>
      <c r="F583" s="2">
        <v>0</v>
      </c>
      <c r="G583" s="2">
        <v>0</v>
      </c>
      <c r="H583" s="3" t="str">
        <f t="shared" si="37"/>
        <v/>
      </c>
      <c r="I583" s="2">
        <v>12.33</v>
      </c>
      <c r="J583" s="3">
        <f t="shared" si="38"/>
        <v>-1</v>
      </c>
      <c r="K583" s="2">
        <v>199.90600000000001</v>
      </c>
      <c r="L583" s="2">
        <v>21.985399999999998</v>
      </c>
      <c r="M583" s="3">
        <f t="shared" si="39"/>
        <v>-0.89002131001570739</v>
      </c>
    </row>
    <row r="584" spans="1:13" x14ac:dyDescent="0.2">
      <c r="A584" s="1" t="s">
        <v>29</v>
      </c>
      <c r="B584" s="1" t="s">
        <v>82</v>
      </c>
      <c r="C584" s="2">
        <v>0</v>
      </c>
      <c r="D584" s="2">
        <v>0</v>
      </c>
      <c r="E584" s="3" t="str">
        <f t="shared" si="36"/>
        <v/>
      </c>
      <c r="F584" s="2">
        <v>93.971029999999999</v>
      </c>
      <c r="G584" s="2">
        <v>229.34827999999999</v>
      </c>
      <c r="H584" s="3">
        <f t="shared" si="37"/>
        <v>1.4406274997730684</v>
      </c>
      <c r="I584" s="2">
        <v>123.452</v>
      </c>
      <c r="J584" s="3">
        <f t="shared" si="38"/>
        <v>0.85779315037423443</v>
      </c>
      <c r="K584" s="2">
        <v>458.30097000000001</v>
      </c>
      <c r="L584" s="2">
        <v>666.07227999999998</v>
      </c>
      <c r="M584" s="3">
        <f t="shared" si="39"/>
        <v>0.45335123336090688</v>
      </c>
    </row>
    <row r="585" spans="1:13" x14ac:dyDescent="0.2">
      <c r="A585" s="6" t="s">
        <v>0</v>
      </c>
      <c r="B585" s="6" t="s">
        <v>82</v>
      </c>
      <c r="C585" s="5">
        <v>0</v>
      </c>
      <c r="D585" s="5">
        <v>0</v>
      </c>
      <c r="E585" s="4" t="str">
        <f t="shared" si="36"/>
        <v/>
      </c>
      <c r="F585" s="5">
        <v>15158.69203</v>
      </c>
      <c r="G585" s="5">
        <v>14047.28988</v>
      </c>
      <c r="H585" s="4">
        <f t="shared" si="37"/>
        <v>-7.3317813159635814E-2</v>
      </c>
      <c r="I585" s="5">
        <v>18196.120749999998</v>
      </c>
      <c r="J585" s="4">
        <f t="shared" si="38"/>
        <v>-0.22800633865874942</v>
      </c>
      <c r="K585" s="5">
        <v>53868.528230000004</v>
      </c>
      <c r="L585" s="5">
        <v>54616.370450000002</v>
      </c>
      <c r="M585" s="4">
        <f t="shared" si="39"/>
        <v>1.3882729760259505E-2</v>
      </c>
    </row>
    <row r="586" spans="1:13" x14ac:dyDescent="0.2">
      <c r="A586" s="1" t="s">
        <v>22</v>
      </c>
      <c r="B586" s="1" t="s">
        <v>81</v>
      </c>
      <c r="C586" s="2">
        <v>0</v>
      </c>
      <c r="D586" s="2">
        <v>0</v>
      </c>
      <c r="E586" s="3" t="str">
        <f t="shared" si="36"/>
        <v/>
      </c>
      <c r="F586" s="2">
        <v>521.28719000000001</v>
      </c>
      <c r="G586" s="2">
        <v>691.62517000000003</v>
      </c>
      <c r="H586" s="3">
        <f t="shared" si="37"/>
        <v>0.32676417772706068</v>
      </c>
      <c r="I586" s="2">
        <v>933.31368999999995</v>
      </c>
      <c r="J586" s="3">
        <f t="shared" si="38"/>
        <v>-0.2589574358434622</v>
      </c>
      <c r="K586" s="2">
        <v>2358.9245799999999</v>
      </c>
      <c r="L586" s="2">
        <v>2933.56837</v>
      </c>
      <c r="M586" s="3">
        <f t="shared" si="39"/>
        <v>0.24360413845872086</v>
      </c>
    </row>
    <row r="587" spans="1:13" x14ac:dyDescent="0.2">
      <c r="A587" s="1" t="s">
        <v>21</v>
      </c>
      <c r="B587" s="1" t="s">
        <v>81</v>
      </c>
      <c r="C587" s="2">
        <v>0</v>
      </c>
      <c r="D587" s="2">
        <v>0</v>
      </c>
      <c r="E587" s="3" t="str">
        <f t="shared" si="36"/>
        <v/>
      </c>
      <c r="F587" s="2">
        <v>75.728070000000002</v>
      </c>
      <c r="G587" s="2">
        <v>77.912109999999998</v>
      </c>
      <c r="H587" s="3">
        <f t="shared" si="37"/>
        <v>2.8840560706221652E-2</v>
      </c>
      <c r="I587" s="2">
        <v>74.689430000000002</v>
      </c>
      <c r="J587" s="3">
        <f t="shared" si="38"/>
        <v>4.3147738575592287E-2</v>
      </c>
      <c r="K587" s="2">
        <v>128.28639000000001</v>
      </c>
      <c r="L587" s="2">
        <v>334.51436999999999</v>
      </c>
      <c r="M587" s="3">
        <f t="shared" si="39"/>
        <v>1.6075593053947497</v>
      </c>
    </row>
    <row r="588" spans="1:13" x14ac:dyDescent="0.2">
      <c r="A588" s="1" t="s">
        <v>20</v>
      </c>
      <c r="B588" s="1" t="s">
        <v>81</v>
      </c>
      <c r="C588" s="2">
        <v>0</v>
      </c>
      <c r="D588" s="2">
        <v>0</v>
      </c>
      <c r="E588" s="3" t="str">
        <f t="shared" si="36"/>
        <v/>
      </c>
      <c r="F588" s="2">
        <v>674.86944000000005</v>
      </c>
      <c r="G588" s="2">
        <v>498.90091999999999</v>
      </c>
      <c r="H588" s="3">
        <f t="shared" si="37"/>
        <v>-0.26074453749157767</v>
      </c>
      <c r="I588" s="2">
        <v>599.65597000000002</v>
      </c>
      <c r="J588" s="3">
        <f t="shared" si="38"/>
        <v>-0.16802142401750797</v>
      </c>
      <c r="K588" s="2">
        <v>2220.5156299999999</v>
      </c>
      <c r="L588" s="2">
        <v>1968.64986</v>
      </c>
      <c r="M588" s="3">
        <f t="shared" si="39"/>
        <v>-0.11342670440919167</v>
      </c>
    </row>
    <row r="589" spans="1:13" x14ac:dyDescent="0.2">
      <c r="A589" s="1" t="s">
        <v>19</v>
      </c>
      <c r="B589" s="1" t="s">
        <v>81</v>
      </c>
      <c r="C589" s="2">
        <v>0</v>
      </c>
      <c r="D589" s="2">
        <v>0</v>
      </c>
      <c r="E589" s="3" t="str">
        <f t="shared" si="36"/>
        <v/>
      </c>
      <c r="F589" s="2">
        <v>0.22294</v>
      </c>
      <c r="G589" s="2">
        <v>0</v>
      </c>
      <c r="H589" s="3">
        <f t="shared" si="37"/>
        <v>-1</v>
      </c>
      <c r="I589" s="2">
        <v>0</v>
      </c>
      <c r="J589" s="3" t="str">
        <f t="shared" si="38"/>
        <v/>
      </c>
      <c r="K589" s="2">
        <v>9.1629400000000008</v>
      </c>
      <c r="L589" s="2">
        <v>0</v>
      </c>
      <c r="M589" s="3">
        <f t="shared" si="39"/>
        <v>-1</v>
      </c>
    </row>
    <row r="590" spans="1:13" x14ac:dyDescent="0.2">
      <c r="A590" s="1" t="s">
        <v>18</v>
      </c>
      <c r="B590" s="1" t="s">
        <v>81</v>
      </c>
      <c r="C590" s="2">
        <v>0</v>
      </c>
      <c r="D590" s="2">
        <v>0</v>
      </c>
      <c r="E590" s="3" t="str">
        <f t="shared" si="36"/>
        <v/>
      </c>
      <c r="F590" s="2">
        <v>0</v>
      </c>
      <c r="G590" s="2">
        <v>160.12105</v>
      </c>
      <c r="H590" s="3" t="str">
        <f t="shared" si="37"/>
        <v/>
      </c>
      <c r="I590" s="2">
        <v>409.17316</v>
      </c>
      <c r="J590" s="3">
        <f t="shared" si="38"/>
        <v>-0.6086716684936031</v>
      </c>
      <c r="K590" s="2">
        <v>0</v>
      </c>
      <c r="L590" s="2">
        <v>569.31421</v>
      </c>
      <c r="M590" s="3" t="str">
        <f t="shared" si="39"/>
        <v/>
      </c>
    </row>
    <row r="591" spans="1:13" x14ac:dyDescent="0.2">
      <c r="A591" s="1" t="s">
        <v>17</v>
      </c>
      <c r="B591" s="1" t="s">
        <v>81</v>
      </c>
      <c r="C591" s="2">
        <v>0</v>
      </c>
      <c r="D591" s="2">
        <v>0</v>
      </c>
      <c r="E591" s="3" t="str">
        <f t="shared" si="36"/>
        <v/>
      </c>
      <c r="F591" s="2">
        <v>342.29167000000001</v>
      </c>
      <c r="G591" s="2">
        <v>153.81872000000001</v>
      </c>
      <c r="H591" s="3">
        <f t="shared" si="37"/>
        <v>-0.55062090760198745</v>
      </c>
      <c r="I591" s="2">
        <v>67.408619999999999</v>
      </c>
      <c r="J591" s="3">
        <f t="shared" si="38"/>
        <v>1.2818850170794183</v>
      </c>
      <c r="K591" s="2">
        <v>1032.28468</v>
      </c>
      <c r="L591" s="2">
        <v>368.77602000000002</v>
      </c>
      <c r="M591" s="3">
        <f t="shared" si="39"/>
        <v>-0.64275744167781312</v>
      </c>
    </row>
    <row r="592" spans="1:13" x14ac:dyDescent="0.2">
      <c r="A592" s="1" t="s">
        <v>16</v>
      </c>
      <c r="B592" s="1" t="s">
        <v>81</v>
      </c>
      <c r="C592" s="2">
        <v>0</v>
      </c>
      <c r="D592" s="2">
        <v>0</v>
      </c>
      <c r="E592" s="3" t="str">
        <f t="shared" si="36"/>
        <v/>
      </c>
      <c r="F592" s="2">
        <v>0</v>
      </c>
      <c r="G592" s="2">
        <v>0</v>
      </c>
      <c r="H592" s="3" t="str">
        <f t="shared" si="37"/>
        <v/>
      </c>
      <c r="I592" s="2">
        <v>0</v>
      </c>
      <c r="J592" s="3" t="str">
        <f t="shared" si="38"/>
        <v/>
      </c>
      <c r="K592" s="2">
        <v>4.7969999999999999E-2</v>
      </c>
      <c r="L592" s="2">
        <v>0</v>
      </c>
      <c r="M592" s="3">
        <f t="shared" si="39"/>
        <v>-1</v>
      </c>
    </row>
    <row r="593" spans="1:13" x14ac:dyDescent="0.2">
      <c r="A593" s="1" t="s">
        <v>15</v>
      </c>
      <c r="B593" s="1" t="s">
        <v>81</v>
      </c>
      <c r="C593" s="2">
        <v>0</v>
      </c>
      <c r="D593" s="2">
        <v>0</v>
      </c>
      <c r="E593" s="3" t="str">
        <f t="shared" si="36"/>
        <v/>
      </c>
      <c r="F593" s="2">
        <v>0</v>
      </c>
      <c r="G593" s="2">
        <v>0</v>
      </c>
      <c r="H593" s="3" t="str">
        <f t="shared" si="37"/>
        <v/>
      </c>
      <c r="I593" s="2">
        <v>0</v>
      </c>
      <c r="J593" s="3" t="str">
        <f t="shared" si="38"/>
        <v/>
      </c>
      <c r="K593" s="2">
        <v>45.013080000000002</v>
      </c>
      <c r="L593" s="2">
        <v>0</v>
      </c>
      <c r="M593" s="3">
        <f t="shared" si="39"/>
        <v>-1</v>
      </c>
    </row>
    <row r="594" spans="1:13" x14ac:dyDescent="0.2">
      <c r="A594" s="1" t="s">
        <v>14</v>
      </c>
      <c r="B594" s="1" t="s">
        <v>81</v>
      </c>
      <c r="C594" s="2">
        <v>0</v>
      </c>
      <c r="D594" s="2">
        <v>0</v>
      </c>
      <c r="E594" s="3" t="str">
        <f t="shared" si="36"/>
        <v/>
      </c>
      <c r="F594" s="2">
        <v>511.03239000000002</v>
      </c>
      <c r="G594" s="2">
        <v>457.05126000000001</v>
      </c>
      <c r="H594" s="3">
        <f t="shared" si="37"/>
        <v>-0.10563152366917483</v>
      </c>
      <c r="I594" s="2">
        <v>694.13628000000006</v>
      </c>
      <c r="J594" s="3">
        <f t="shared" si="38"/>
        <v>-0.34155399570816269</v>
      </c>
      <c r="K594" s="2">
        <v>1447.2506900000001</v>
      </c>
      <c r="L594" s="2">
        <v>1622.9583600000001</v>
      </c>
      <c r="M594" s="3">
        <f t="shared" si="39"/>
        <v>0.12140790204079988</v>
      </c>
    </row>
    <row r="595" spans="1:13" x14ac:dyDescent="0.2">
      <c r="A595" s="1" t="s">
        <v>13</v>
      </c>
      <c r="B595" s="1" t="s">
        <v>81</v>
      </c>
      <c r="C595" s="2">
        <v>0</v>
      </c>
      <c r="D595" s="2">
        <v>0</v>
      </c>
      <c r="E595" s="3" t="str">
        <f t="shared" si="36"/>
        <v/>
      </c>
      <c r="F595" s="2">
        <v>597.45372999999995</v>
      </c>
      <c r="G595" s="2">
        <v>981.96217999999999</v>
      </c>
      <c r="H595" s="3">
        <f t="shared" si="37"/>
        <v>0.64357862490874407</v>
      </c>
      <c r="I595" s="2">
        <v>910.29985999999997</v>
      </c>
      <c r="J595" s="3">
        <f t="shared" si="38"/>
        <v>7.8723861387828942E-2</v>
      </c>
      <c r="K595" s="2">
        <v>2178.57627</v>
      </c>
      <c r="L595" s="2">
        <v>3681.4131200000002</v>
      </c>
      <c r="M595" s="3">
        <f t="shared" si="39"/>
        <v>0.68982521782448325</v>
      </c>
    </row>
    <row r="596" spans="1:13" x14ac:dyDescent="0.2">
      <c r="A596" s="1" t="s">
        <v>12</v>
      </c>
      <c r="B596" s="1" t="s">
        <v>81</v>
      </c>
      <c r="C596" s="2">
        <v>0</v>
      </c>
      <c r="D596" s="2">
        <v>0</v>
      </c>
      <c r="E596" s="3" t="str">
        <f t="shared" si="36"/>
        <v/>
      </c>
      <c r="F596" s="2">
        <v>0</v>
      </c>
      <c r="G596" s="2">
        <v>0</v>
      </c>
      <c r="H596" s="3" t="str">
        <f t="shared" si="37"/>
        <v/>
      </c>
      <c r="I596" s="2">
        <v>1.6659999999999999</v>
      </c>
      <c r="J596" s="3">
        <f t="shared" si="38"/>
        <v>-1</v>
      </c>
      <c r="K596" s="2">
        <v>48.453220000000002</v>
      </c>
      <c r="L596" s="2">
        <v>19.874580000000002</v>
      </c>
      <c r="M596" s="3">
        <f t="shared" si="39"/>
        <v>-0.58981921118967939</v>
      </c>
    </row>
    <row r="597" spans="1:13" x14ac:dyDescent="0.2">
      <c r="A597" s="1" t="s">
        <v>11</v>
      </c>
      <c r="B597" s="1" t="s">
        <v>81</v>
      </c>
      <c r="C597" s="2">
        <v>0</v>
      </c>
      <c r="D597" s="2">
        <v>0</v>
      </c>
      <c r="E597" s="3" t="str">
        <f t="shared" si="36"/>
        <v/>
      </c>
      <c r="F597" s="2">
        <v>1500.21747</v>
      </c>
      <c r="G597" s="2">
        <v>1040.70535</v>
      </c>
      <c r="H597" s="3">
        <f t="shared" si="37"/>
        <v>-0.30629700639334645</v>
      </c>
      <c r="I597" s="2">
        <v>913.36617000000001</v>
      </c>
      <c r="J597" s="3">
        <f t="shared" si="38"/>
        <v>0.13941744744060314</v>
      </c>
      <c r="K597" s="2">
        <v>4661.0371400000004</v>
      </c>
      <c r="L597" s="2">
        <v>4062.3640700000001</v>
      </c>
      <c r="M597" s="3">
        <f t="shared" si="39"/>
        <v>-0.12844202953508332</v>
      </c>
    </row>
    <row r="598" spans="1:13" x14ac:dyDescent="0.2">
      <c r="A598" s="1" t="s">
        <v>10</v>
      </c>
      <c r="B598" s="1" t="s">
        <v>81</v>
      </c>
      <c r="C598" s="2">
        <v>0</v>
      </c>
      <c r="D598" s="2">
        <v>0</v>
      </c>
      <c r="E598" s="3" t="str">
        <f t="shared" si="36"/>
        <v/>
      </c>
      <c r="F598" s="2">
        <v>422.14560999999998</v>
      </c>
      <c r="G598" s="2">
        <v>762.82896000000005</v>
      </c>
      <c r="H598" s="3">
        <f t="shared" si="37"/>
        <v>0.80702805366138963</v>
      </c>
      <c r="I598" s="2">
        <v>585.76567</v>
      </c>
      <c r="J598" s="3">
        <f t="shared" si="38"/>
        <v>0.30227665953861726</v>
      </c>
      <c r="K598" s="2">
        <v>1999.8680899999999</v>
      </c>
      <c r="L598" s="2">
        <v>2344.1611499999999</v>
      </c>
      <c r="M598" s="3">
        <f t="shared" si="39"/>
        <v>0.17215788467328363</v>
      </c>
    </row>
    <row r="599" spans="1:13" x14ac:dyDescent="0.2">
      <c r="A599" s="1" t="s">
        <v>27</v>
      </c>
      <c r="B599" s="1" t="s">
        <v>81</v>
      </c>
      <c r="C599" s="2">
        <v>0</v>
      </c>
      <c r="D599" s="2">
        <v>0</v>
      </c>
      <c r="E599" s="3" t="str">
        <f t="shared" si="36"/>
        <v/>
      </c>
      <c r="F599" s="2">
        <v>0</v>
      </c>
      <c r="G599" s="2">
        <v>0</v>
      </c>
      <c r="H599" s="3" t="str">
        <f t="shared" si="37"/>
        <v/>
      </c>
      <c r="I599" s="2">
        <v>0</v>
      </c>
      <c r="J599" s="3" t="str">
        <f t="shared" si="38"/>
        <v/>
      </c>
      <c r="K599" s="2">
        <v>3.4222100000000002</v>
      </c>
      <c r="L599" s="2">
        <v>0.36659999999999998</v>
      </c>
      <c r="M599" s="3">
        <f t="shared" si="39"/>
        <v>-0.89287624079176908</v>
      </c>
    </row>
    <row r="600" spans="1:13" x14ac:dyDescent="0.2">
      <c r="A600" s="1" t="s">
        <v>9</v>
      </c>
      <c r="B600" s="1" t="s">
        <v>81</v>
      </c>
      <c r="C600" s="2">
        <v>0</v>
      </c>
      <c r="D600" s="2">
        <v>0</v>
      </c>
      <c r="E600" s="3" t="str">
        <f t="shared" si="36"/>
        <v/>
      </c>
      <c r="F600" s="2">
        <v>13.21147</v>
      </c>
      <c r="G600" s="2">
        <v>15.558619999999999</v>
      </c>
      <c r="H600" s="3">
        <f t="shared" si="37"/>
        <v>0.17766001815089449</v>
      </c>
      <c r="I600" s="2">
        <v>6.9429800000000004</v>
      </c>
      <c r="J600" s="3">
        <f t="shared" si="38"/>
        <v>1.2409138439114038</v>
      </c>
      <c r="K600" s="2">
        <v>105.15967000000001</v>
      </c>
      <c r="L600" s="2">
        <v>29.432469999999999</v>
      </c>
      <c r="M600" s="3">
        <f t="shared" si="39"/>
        <v>-0.72011637160900177</v>
      </c>
    </row>
    <row r="601" spans="1:13" x14ac:dyDescent="0.2">
      <c r="A601" s="1" t="s">
        <v>8</v>
      </c>
      <c r="B601" s="1" t="s">
        <v>81</v>
      </c>
      <c r="C601" s="2">
        <v>0</v>
      </c>
      <c r="D601" s="2">
        <v>0</v>
      </c>
      <c r="E601" s="3" t="str">
        <f t="shared" si="36"/>
        <v/>
      </c>
      <c r="F601" s="2">
        <v>176.50480999999999</v>
      </c>
      <c r="G601" s="2">
        <v>364.66417000000001</v>
      </c>
      <c r="H601" s="3">
        <f t="shared" si="37"/>
        <v>1.0660296453110827</v>
      </c>
      <c r="I601" s="2">
        <v>379.83256999999998</v>
      </c>
      <c r="J601" s="3">
        <f t="shared" si="38"/>
        <v>-3.9934437428575387E-2</v>
      </c>
      <c r="K601" s="2">
        <v>1067.80377</v>
      </c>
      <c r="L601" s="2">
        <v>1352.62069</v>
      </c>
      <c r="M601" s="3">
        <f t="shared" si="39"/>
        <v>0.26673151753341351</v>
      </c>
    </row>
    <row r="602" spans="1:13" x14ac:dyDescent="0.2">
      <c r="A602" s="1" t="s">
        <v>7</v>
      </c>
      <c r="B602" s="1" t="s">
        <v>81</v>
      </c>
      <c r="C602" s="2">
        <v>0</v>
      </c>
      <c r="D602" s="2">
        <v>0</v>
      </c>
      <c r="E602" s="3" t="str">
        <f t="shared" si="36"/>
        <v/>
      </c>
      <c r="F602" s="2">
        <v>0</v>
      </c>
      <c r="G602" s="2">
        <v>0</v>
      </c>
      <c r="H602" s="3" t="str">
        <f t="shared" si="37"/>
        <v/>
      </c>
      <c r="I602" s="2">
        <v>0</v>
      </c>
      <c r="J602" s="3" t="str">
        <f t="shared" si="38"/>
        <v/>
      </c>
      <c r="K602" s="2">
        <v>5.9881500000000001</v>
      </c>
      <c r="L602" s="2">
        <v>5.5025000000000004</v>
      </c>
      <c r="M602" s="3">
        <f t="shared" si="39"/>
        <v>-8.1101842806208913E-2</v>
      </c>
    </row>
    <row r="603" spans="1:13" x14ac:dyDescent="0.2">
      <c r="A603" s="1" t="s">
        <v>6</v>
      </c>
      <c r="B603" s="1" t="s">
        <v>81</v>
      </c>
      <c r="C603" s="2">
        <v>0</v>
      </c>
      <c r="D603" s="2">
        <v>0</v>
      </c>
      <c r="E603" s="3" t="str">
        <f t="shared" si="36"/>
        <v/>
      </c>
      <c r="F603" s="2">
        <v>1704.9255000000001</v>
      </c>
      <c r="G603" s="2">
        <v>1678.4909</v>
      </c>
      <c r="H603" s="3">
        <f t="shared" si="37"/>
        <v>-1.5504841707159711E-2</v>
      </c>
      <c r="I603" s="2">
        <v>2397.99802</v>
      </c>
      <c r="J603" s="3">
        <f t="shared" si="38"/>
        <v>-0.3000449183023095</v>
      </c>
      <c r="K603" s="2">
        <v>7828.5297499999997</v>
      </c>
      <c r="L603" s="2">
        <v>7348.6636600000002</v>
      </c>
      <c r="M603" s="3">
        <f t="shared" si="39"/>
        <v>-6.1297089661056625E-2</v>
      </c>
    </row>
    <row r="604" spans="1:13" x14ac:dyDescent="0.2">
      <c r="A604" s="1" t="s">
        <v>4</v>
      </c>
      <c r="B604" s="1" t="s">
        <v>81</v>
      </c>
      <c r="C604" s="2">
        <v>0</v>
      </c>
      <c r="D604" s="2">
        <v>0</v>
      </c>
      <c r="E604" s="3" t="str">
        <f t="shared" si="36"/>
        <v/>
      </c>
      <c r="F604" s="2">
        <v>1060.5924500000001</v>
      </c>
      <c r="G604" s="2">
        <v>649.38593000000003</v>
      </c>
      <c r="H604" s="3">
        <f t="shared" si="37"/>
        <v>-0.38771398004954682</v>
      </c>
      <c r="I604" s="2">
        <v>629.12190999999996</v>
      </c>
      <c r="J604" s="3">
        <f t="shared" si="38"/>
        <v>3.2210005211867454E-2</v>
      </c>
      <c r="K604" s="2">
        <v>2950.4306200000001</v>
      </c>
      <c r="L604" s="2">
        <v>2637.3271100000002</v>
      </c>
      <c r="M604" s="3">
        <f t="shared" si="39"/>
        <v>-0.10612129222004885</v>
      </c>
    </row>
    <row r="605" spans="1:13" x14ac:dyDescent="0.2">
      <c r="A605" s="1" t="s">
        <v>3</v>
      </c>
      <c r="B605" s="1" t="s">
        <v>81</v>
      </c>
      <c r="C605" s="2">
        <v>0</v>
      </c>
      <c r="D605" s="2">
        <v>0</v>
      </c>
      <c r="E605" s="3" t="str">
        <f t="shared" si="36"/>
        <v/>
      </c>
      <c r="F605" s="2">
        <v>0</v>
      </c>
      <c r="G605" s="2">
        <v>0</v>
      </c>
      <c r="H605" s="3" t="str">
        <f t="shared" si="37"/>
        <v/>
      </c>
      <c r="I605" s="2">
        <v>3.0234100000000002</v>
      </c>
      <c r="J605" s="3">
        <f t="shared" si="38"/>
        <v>-1</v>
      </c>
      <c r="K605" s="2">
        <v>131.76740000000001</v>
      </c>
      <c r="L605" s="2">
        <v>3.6807500000000002</v>
      </c>
      <c r="M605" s="3">
        <f t="shared" si="39"/>
        <v>-0.97206630775138614</v>
      </c>
    </row>
    <row r="606" spans="1:13" x14ac:dyDescent="0.2">
      <c r="A606" s="1" t="s">
        <v>26</v>
      </c>
      <c r="B606" s="1" t="s">
        <v>81</v>
      </c>
      <c r="C606" s="2">
        <v>0</v>
      </c>
      <c r="D606" s="2">
        <v>0</v>
      </c>
      <c r="E606" s="3" t="str">
        <f t="shared" si="36"/>
        <v/>
      </c>
      <c r="F606" s="2">
        <v>0</v>
      </c>
      <c r="G606" s="2">
        <v>0</v>
      </c>
      <c r="H606" s="3" t="str">
        <f t="shared" si="37"/>
        <v/>
      </c>
      <c r="I606" s="2">
        <v>80</v>
      </c>
      <c r="J606" s="3">
        <f t="shared" si="38"/>
        <v>-1</v>
      </c>
      <c r="K606" s="2">
        <v>0</v>
      </c>
      <c r="L606" s="2">
        <v>80</v>
      </c>
      <c r="M606" s="3" t="str">
        <f t="shared" si="39"/>
        <v/>
      </c>
    </row>
    <row r="607" spans="1:13" x14ac:dyDescent="0.2">
      <c r="A607" s="1" t="s">
        <v>2</v>
      </c>
      <c r="B607" s="1" t="s">
        <v>81</v>
      </c>
      <c r="C607" s="2">
        <v>0</v>
      </c>
      <c r="D607" s="2">
        <v>0</v>
      </c>
      <c r="E607" s="3" t="str">
        <f t="shared" si="36"/>
        <v/>
      </c>
      <c r="F607" s="2">
        <v>703.59878000000003</v>
      </c>
      <c r="G607" s="2">
        <v>610.85005000000001</v>
      </c>
      <c r="H607" s="3">
        <f t="shared" si="37"/>
        <v>-0.13182048155342174</v>
      </c>
      <c r="I607" s="2">
        <v>895.36193000000003</v>
      </c>
      <c r="J607" s="3">
        <f t="shared" si="38"/>
        <v>-0.31776186865572897</v>
      </c>
      <c r="K607" s="2">
        <v>3386.8602000000001</v>
      </c>
      <c r="L607" s="2">
        <v>3921.3674599999999</v>
      </c>
      <c r="M607" s="3">
        <f t="shared" si="39"/>
        <v>0.15781792823925822</v>
      </c>
    </row>
    <row r="608" spans="1:13" x14ac:dyDescent="0.2">
      <c r="A608" s="1" t="s">
        <v>25</v>
      </c>
      <c r="B608" s="1" t="s">
        <v>81</v>
      </c>
      <c r="C608" s="2">
        <v>0</v>
      </c>
      <c r="D608" s="2">
        <v>0</v>
      </c>
      <c r="E608" s="3" t="str">
        <f t="shared" si="36"/>
        <v/>
      </c>
      <c r="F608" s="2">
        <v>0</v>
      </c>
      <c r="G608" s="2">
        <v>0</v>
      </c>
      <c r="H608" s="3" t="str">
        <f t="shared" si="37"/>
        <v/>
      </c>
      <c r="I608" s="2">
        <v>0</v>
      </c>
      <c r="J608" s="3" t="str">
        <f t="shared" si="38"/>
        <v/>
      </c>
      <c r="K608" s="2">
        <v>1.3840399999999999</v>
      </c>
      <c r="L608" s="2">
        <v>1.62408</v>
      </c>
      <c r="M608" s="3">
        <f t="shared" si="39"/>
        <v>0.17343429380653741</v>
      </c>
    </row>
    <row r="609" spans="1:13" x14ac:dyDescent="0.2">
      <c r="A609" s="1" t="s">
        <v>29</v>
      </c>
      <c r="B609" s="1" t="s">
        <v>81</v>
      </c>
      <c r="C609" s="2">
        <v>0</v>
      </c>
      <c r="D609" s="2">
        <v>0</v>
      </c>
      <c r="E609" s="3" t="str">
        <f t="shared" si="36"/>
        <v/>
      </c>
      <c r="F609" s="2">
        <v>0</v>
      </c>
      <c r="G609" s="2">
        <v>0</v>
      </c>
      <c r="H609" s="3" t="str">
        <f t="shared" si="37"/>
        <v/>
      </c>
      <c r="I609" s="2">
        <v>0</v>
      </c>
      <c r="J609" s="3" t="str">
        <f t="shared" si="38"/>
        <v/>
      </c>
      <c r="K609" s="2">
        <v>2.3847999999999998</v>
      </c>
      <c r="L609" s="2">
        <v>4.7088000000000001</v>
      </c>
      <c r="M609" s="3">
        <f t="shared" si="39"/>
        <v>0.97450519959745074</v>
      </c>
    </row>
    <row r="610" spans="1:13" x14ac:dyDescent="0.2">
      <c r="A610" s="6" t="s">
        <v>0</v>
      </c>
      <c r="B610" s="6" t="s">
        <v>81</v>
      </c>
      <c r="C610" s="5">
        <v>0</v>
      </c>
      <c r="D610" s="5">
        <v>0</v>
      </c>
      <c r="E610" s="4" t="str">
        <f t="shared" si="36"/>
        <v/>
      </c>
      <c r="F610" s="5">
        <v>9381.7842500000006</v>
      </c>
      <c r="G610" s="5">
        <v>8529.9142900000006</v>
      </c>
      <c r="H610" s="4">
        <f t="shared" si="37"/>
        <v>-9.0800421039313517E-2</v>
      </c>
      <c r="I610" s="5">
        <v>9708.6965400000008</v>
      </c>
      <c r="J610" s="4">
        <f t="shared" si="38"/>
        <v>-0.1214150885387546</v>
      </c>
      <c r="K610" s="5">
        <v>35424.68419</v>
      </c>
      <c r="L610" s="5">
        <v>34492.948020000003</v>
      </c>
      <c r="M610" s="4">
        <f t="shared" si="39"/>
        <v>-2.6301890653495641E-2</v>
      </c>
    </row>
    <row r="611" spans="1:13" x14ac:dyDescent="0.2">
      <c r="A611" s="1" t="s">
        <v>22</v>
      </c>
      <c r="B611" s="1" t="s">
        <v>80</v>
      </c>
      <c r="C611" s="2">
        <v>0</v>
      </c>
      <c r="D611" s="2">
        <v>0</v>
      </c>
      <c r="E611" s="3" t="str">
        <f t="shared" si="36"/>
        <v/>
      </c>
      <c r="F611" s="2">
        <v>3.36591</v>
      </c>
      <c r="G611" s="2">
        <v>0.35558000000000001</v>
      </c>
      <c r="H611" s="3">
        <f t="shared" si="37"/>
        <v>-0.89435843501460233</v>
      </c>
      <c r="I611" s="2">
        <v>5.0040000000000001E-2</v>
      </c>
      <c r="J611" s="3">
        <f t="shared" si="38"/>
        <v>6.1059152677857718</v>
      </c>
      <c r="K611" s="2">
        <v>110.25291</v>
      </c>
      <c r="L611" s="2">
        <v>1.43954</v>
      </c>
      <c r="M611" s="3">
        <f t="shared" si="39"/>
        <v>-0.98694329247182677</v>
      </c>
    </row>
    <row r="612" spans="1:13" x14ac:dyDescent="0.2">
      <c r="A612" s="1" t="s">
        <v>21</v>
      </c>
      <c r="B612" s="1" t="s">
        <v>80</v>
      </c>
      <c r="C612" s="2">
        <v>0</v>
      </c>
      <c r="D612" s="2">
        <v>0</v>
      </c>
      <c r="E612" s="3" t="str">
        <f t="shared" si="36"/>
        <v/>
      </c>
      <c r="F612" s="2">
        <v>63.674590000000002</v>
      </c>
      <c r="G612" s="2">
        <v>62.083190000000002</v>
      </c>
      <c r="H612" s="3">
        <f t="shared" si="37"/>
        <v>-2.4992701170121423E-2</v>
      </c>
      <c r="I612" s="2">
        <v>66.434330000000003</v>
      </c>
      <c r="J612" s="3">
        <f t="shared" si="38"/>
        <v>-6.5495354585498156E-2</v>
      </c>
      <c r="K612" s="2">
        <v>181.75716</v>
      </c>
      <c r="L612" s="2">
        <v>178.13327000000001</v>
      </c>
      <c r="M612" s="3">
        <f t="shared" si="39"/>
        <v>-1.9938086620631568E-2</v>
      </c>
    </row>
    <row r="613" spans="1:13" x14ac:dyDescent="0.2">
      <c r="A613" s="1" t="s">
        <v>20</v>
      </c>
      <c r="B613" s="1" t="s">
        <v>80</v>
      </c>
      <c r="C613" s="2">
        <v>0</v>
      </c>
      <c r="D613" s="2">
        <v>0</v>
      </c>
      <c r="E613" s="3" t="str">
        <f t="shared" si="36"/>
        <v/>
      </c>
      <c r="F613" s="2">
        <v>3.77345</v>
      </c>
      <c r="G613" s="2">
        <v>31.204560000000001</v>
      </c>
      <c r="H613" s="3">
        <f t="shared" si="37"/>
        <v>7.269504034769243</v>
      </c>
      <c r="I613" s="2">
        <v>4.06813</v>
      </c>
      <c r="J613" s="3">
        <f t="shared" si="38"/>
        <v>6.6704923392320303</v>
      </c>
      <c r="K613" s="2">
        <v>16.38419</v>
      </c>
      <c r="L613" s="2">
        <v>50.10407</v>
      </c>
      <c r="M613" s="3">
        <f t="shared" si="39"/>
        <v>2.0580742777030783</v>
      </c>
    </row>
    <row r="614" spans="1:13" x14ac:dyDescent="0.2">
      <c r="A614" s="1" t="s">
        <v>19</v>
      </c>
      <c r="B614" s="1" t="s">
        <v>80</v>
      </c>
      <c r="C614" s="2">
        <v>0</v>
      </c>
      <c r="D614" s="2">
        <v>0</v>
      </c>
      <c r="E614" s="3" t="str">
        <f t="shared" si="36"/>
        <v/>
      </c>
      <c r="F614" s="2">
        <v>0.12686</v>
      </c>
      <c r="G614" s="2">
        <v>0</v>
      </c>
      <c r="H614" s="3">
        <f t="shared" si="37"/>
        <v>-1</v>
      </c>
      <c r="I614" s="2">
        <v>0</v>
      </c>
      <c r="J614" s="3" t="str">
        <f t="shared" si="38"/>
        <v/>
      </c>
      <c r="K614" s="2">
        <v>0.17879</v>
      </c>
      <c r="L614" s="2">
        <v>0</v>
      </c>
      <c r="M614" s="3">
        <f t="shared" si="39"/>
        <v>-1</v>
      </c>
    </row>
    <row r="615" spans="1:13" x14ac:dyDescent="0.2">
      <c r="A615" s="1" t="s">
        <v>18</v>
      </c>
      <c r="B615" s="1" t="s">
        <v>80</v>
      </c>
      <c r="C615" s="2">
        <v>0</v>
      </c>
      <c r="D615" s="2">
        <v>0</v>
      </c>
      <c r="E615" s="3" t="str">
        <f t="shared" si="36"/>
        <v/>
      </c>
      <c r="F615" s="2">
        <v>5.5112500000000004</v>
      </c>
      <c r="G615" s="2">
        <v>4.3619999999999999E-2</v>
      </c>
      <c r="H615" s="3">
        <f t="shared" si="37"/>
        <v>-0.99208528010886821</v>
      </c>
      <c r="I615" s="2">
        <v>2.657E-2</v>
      </c>
      <c r="J615" s="3">
        <f t="shared" si="38"/>
        <v>0.64170116672939392</v>
      </c>
      <c r="K615" s="2">
        <v>5.5465400000000002</v>
      </c>
      <c r="L615" s="2">
        <v>0.25730999999999998</v>
      </c>
      <c r="M615" s="3">
        <f t="shared" si="39"/>
        <v>-0.95360891654977697</v>
      </c>
    </row>
    <row r="616" spans="1:13" x14ac:dyDescent="0.2">
      <c r="A616" s="1" t="s">
        <v>17</v>
      </c>
      <c r="B616" s="1" t="s">
        <v>80</v>
      </c>
      <c r="C616" s="2">
        <v>0</v>
      </c>
      <c r="D616" s="2">
        <v>0</v>
      </c>
      <c r="E616" s="3" t="str">
        <f t="shared" si="36"/>
        <v/>
      </c>
      <c r="F616" s="2">
        <v>34.371259999999999</v>
      </c>
      <c r="G616" s="2">
        <v>161.46779000000001</v>
      </c>
      <c r="H616" s="3">
        <f t="shared" si="37"/>
        <v>3.6977559158436444</v>
      </c>
      <c r="I616" s="2">
        <v>197.16642999999999</v>
      </c>
      <c r="J616" s="3">
        <f t="shared" si="38"/>
        <v>-0.18105840837103959</v>
      </c>
      <c r="K616" s="2">
        <v>58.109679999999997</v>
      </c>
      <c r="L616" s="2">
        <v>556.94385999999997</v>
      </c>
      <c r="M616" s="3">
        <f t="shared" si="39"/>
        <v>8.584355997141957</v>
      </c>
    </row>
    <row r="617" spans="1:13" x14ac:dyDescent="0.2">
      <c r="A617" s="1" t="s">
        <v>16</v>
      </c>
      <c r="B617" s="1" t="s">
        <v>80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6.6608200000000002</v>
      </c>
      <c r="H617" s="3" t="str">
        <f t="shared" si="37"/>
        <v/>
      </c>
      <c r="I617" s="2">
        <v>0</v>
      </c>
      <c r="J617" s="3" t="str">
        <f t="shared" si="38"/>
        <v/>
      </c>
      <c r="K617" s="2">
        <v>4.5304099999999998</v>
      </c>
      <c r="L617" s="2">
        <v>6.6621100000000002</v>
      </c>
      <c r="M617" s="3">
        <f t="shared" si="39"/>
        <v>0.47053136471092039</v>
      </c>
    </row>
    <row r="618" spans="1:13" x14ac:dyDescent="0.2">
      <c r="A618" s="1" t="s">
        <v>14</v>
      </c>
      <c r="B618" s="1" t="s">
        <v>80</v>
      </c>
      <c r="C618" s="2">
        <v>0</v>
      </c>
      <c r="D618" s="2">
        <v>0</v>
      </c>
      <c r="E618" s="3" t="str">
        <f t="shared" si="36"/>
        <v/>
      </c>
      <c r="F618" s="2">
        <v>9.5140000000000002E-2</v>
      </c>
      <c r="G618" s="2">
        <v>0</v>
      </c>
      <c r="H618" s="3">
        <f t="shared" si="37"/>
        <v>-1</v>
      </c>
      <c r="I618" s="2">
        <v>0</v>
      </c>
      <c r="J618" s="3" t="str">
        <f t="shared" si="38"/>
        <v/>
      </c>
      <c r="K618" s="2">
        <v>0.47376000000000001</v>
      </c>
      <c r="L618" s="2">
        <v>0</v>
      </c>
      <c r="M618" s="3">
        <f t="shared" si="39"/>
        <v>-1</v>
      </c>
    </row>
    <row r="619" spans="1:13" x14ac:dyDescent="0.2">
      <c r="A619" s="1" t="s">
        <v>13</v>
      </c>
      <c r="B619" s="1" t="s">
        <v>80</v>
      </c>
      <c r="C619" s="2">
        <v>0</v>
      </c>
      <c r="D619" s="2">
        <v>0</v>
      </c>
      <c r="E619" s="3" t="str">
        <f t="shared" si="36"/>
        <v/>
      </c>
      <c r="F619" s="2">
        <v>127.31063</v>
      </c>
      <c r="G619" s="2">
        <v>0</v>
      </c>
      <c r="H619" s="3">
        <f t="shared" si="37"/>
        <v>-1</v>
      </c>
      <c r="I619" s="2">
        <v>6.23672</v>
      </c>
      <c r="J619" s="3">
        <f t="shared" si="38"/>
        <v>-1</v>
      </c>
      <c r="K619" s="2">
        <v>664.17188999999996</v>
      </c>
      <c r="L619" s="2">
        <v>7.7061099999999998</v>
      </c>
      <c r="M619" s="3">
        <f t="shared" si="39"/>
        <v>-0.9883974162170579</v>
      </c>
    </row>
    <row r="620" spans="1:13" x14ac:dyDescent="0.2">
      <c r="A620" s="1" t="s">
        <v>12</v>
      </c>
      <c r="B620" s="1" t="s">
        <v>80</v>
      </c>
      <c r="C620" s="2">
        <v>0</v>
      </c>
      <c r="D620" s="2">
        <v>0</v>
      </c>
      <c r="E620" s="3" t="str">
        <f t="shared" si="36"/>
        <v/>
      </c>
      <c r="F620" s="2">
        <v>1331.7428399999999</v>
      </c>
      <c r="G620" s="2">
        <v>1833.5836400000001</v>
      </c>
      <c r="H620" s="3">
        <f t="shared" si="37"/>
        <v>0.3768301093325197</v>
      </c>
      <c r="I620" s="2">
        <v>1364.40823</v>
      </c>
      <c r="J620" s="3">
        <f t="shared" si="38"/>
        <v>0.34386732627668182</v>
      </c>
      <c r="K620" s="2">
        <v>6077.0445900000004</v>
      </c>
      <c r="L620" s="2">
        <v>5124.9749400000001</v>
      </c>
      <c r="M620" s="3">
        <f t="shared" si="39"/>
        <v>-0.15666655656380502</v>
      </c>
    </row>
    <row r="621" spans="1:13" x14ac:dyDescent="0.2">
      <c r="A621" s="1" t="s">
        <v>11</v>
      </c>
      <c r="B621" s="1" t="s">
        <v>80</v>
      </c>
      <c r="C621" s="2">
        <v>0</v>
      </c>
      <c r="D621" s="2">
        <v>0</v>
      </c>
      <c r="E621" s="3" t="str">
        <f t="shared" si="36"/>
        <v/>
      </c>
      <c r="F621" s="2">
        <v>13.789619999999999</v>
      </c>
      <c r="G621" s="2">
        <v>10.26435</v>
      </c>
      <c r="H621" s="3">
        <f t="shared" si="37"/>
        <v>-0.25564663855856795</v>
      </c>
      <c r="I621" s="2">
        <v>13.589980000000001</v>
      </c>
      <c r="J621" s="3">
        <f t="shared" si="38"/>
        <v>-0.24471191274748016</v>
      </c>
      <c r="K621" s="2">
        <v>32.432600000000001</v>
      </c>
      <c r="L621" s="2">
        <v>72.711579999999998</v>
      </c>
      <c r="M621" s="3">
        <f t="shared" si="39"/>
        <v>1.241928800034533</v>
      </c>
    </row>
    <row r="622" spans="1:13" x14ac:dyDescent="0.2">
      <c r="A622" s="1" t="s">
        <v>10</v>
      </c>
      <c r="B622" s="1" t="s">
        <v>80</v>
      </c>
      <c r="C622" s="2">
        <v>0</v>
      </c>
      <c r="D622" s="2">
        <v>0</v>
      </c>
      <c r="E622" s="3" t="str">
        <f t="shared" si="36"/>
        <v/>
      </c>
      <c r="F622" s="2">
        <v>85.824219999999997</v>
      </c>
      <c r="G622" s="2">
        <v>60.25497</v>
      </c>
      <c r="H622" s="3">
        <f t="shared" si="37"/>
        <v>-0.29792580695752313</v>
      </c>
      <c r="I622" s="2">
        <v>46.499940000000002</v>
      </c>
      <c r="J622" s="3">
        <f t="shared" si="38"/>
        <v>0.29580747846126254</v>
      </c>
      <c r="K622" s="2">
        <v>580.02182000000005</v>
      </c>
      <c r="L622" s="2">
        <v>205.30614</v>
      </c>
      <c r="M622" s="3">
        <f t="shared" si="39"/>
        <v>-0.646037212875888</v>
      </c>
    </row>
    <row r="623" spans="1:13" x14ac:dyDescent="0.2">
      <c r="A623" s="1" t="s">
        <v>27</v>
      </c>
      <c r="B623" s="1" t="s">
        <v>80</v>
      </c>
      <c r="C623" s="2">
        <v>0</v>
      </c>
      <c r="D623" s="2">
        <v>0</v>
      </c>
      <c r="E623" s="3" t="str">
        <f t="shared" ref="E623:E684" si="40">IF(C623=0,"",(D623/C623-1))</f>
        <v/>
      </c>
      <c r="F623" s="2">
        <v>20.873139999999999</v>
      </c>
      <c r="G623" s="2">
        <v>70.658590000000004</v>
      </c>
      <c r="H623" s="3">
        <f t="shared" ref="H623:H684" si="41">IF(F623=0,"",(G623/F623-1))</f>
        <v>2.3851442571649502</v>
      </c>
      <c r="I623" s="2">
        <v>35.073880000000003</v>
      </c>
      <c r="J623" s="3">
        <f t="shared" ref="J623:J684" si="42">IF(I623=0,"",(G623/I623-1))</f>
        <v>1.014564399490447</v>
      </c>
      <c r="K623" s="2">
        <v>119.02221</v>
      </c>
      <c r="L623" s="2">
        <v>153.57782</v>
      </c>
      <c r="M623" s="3">
        <f t="shared" ref="M623:M684" si="43">IF(K623=0,"",(L623/K623-1))</f>
        <v>0.2903290906797984</v>
      </c>
    </row>
    <row r="624" spans="1:13" x14ac:dyDescent="0.2">
      <c r="A624" s="1" t="s">
        <v>9</v>
      </c>
      <c r="B624" s="1" t="s">
        <v>80</v>
      </c>
      <c r="C624" s="2">
        <v>0</v>
      </c>
      <c r="D624" s="2">
        <v>0</v>
      </c>
      <c r="E624" s="3" t="str">
        <f t="shared" si="40"/>
        <v/>
      </c>
      <c r="F624" s="2">
        <v>3.4279999999999999</v>
      </c>
      <c r="G624" s="2">
        <v>17.222999999999999</v>
      </c>
      <c r="H624" s="3">
        <f t="shared" si="41"/>
        <v>4.0242123687281213</v>
      </c>
      <c r="I624" s="2">
        <v>6.0933700000000002</v>
      </c>
      <c r="J624" s="3">
        <f t="shared" si="42"/>
        <v>1.8265147200974172</v>
      </c>
      <c r="K624" s="2">
        <v>20.650449999999999</v>
      </c>
      <c r="L624" s="2">
        <v>34.118760000000002</v>
      </c>
      <c r="M624" s="3">
        <f t="shared" si="43"/>
        <v>0.65220418925495593</v>
      </c>
    </row>
    <row r="625" spans="1:13" x14ac:dyDescent="0.2">
      <c r="A625" s="1" t="s">
        <v>8</v>
      </c>
      <c r="B625" s="1" t="s">
        <v>80</v>
      </c>
      <c r="C625" s="2">
        <v>0</v>
      </c>
      <c r="D625" s="2">
        <v>0</v>
      </c>
      <c r="E625" s="3" t="str">
        <f t="shared" si="40"/>
        <v/>
      </c>
      <c r="F625" s="2">
        <v>270.02435000000003</v>
      </c>
      <c r="G625" s="2">
        <v>201.47573</v>
      </c>
      <c r="H625" s="3">
        <f t="shared" si="41"/>
        <v>-0.25386088328700729</v>
      </c>
      <c r="I625" s="2">
        <v>32.44068</v>
      </c>
      <c r="J625" s="3">
        <f t="shared" si="42"/>
        <v>5.2105889888867924</v>
      </c>
      <c r="K625" s="2">
        <v>471.47381000000001</v>
      </c>
      <c r="L625" s="2">
        <v>306.44720999999998</v>
      </c>
      <c r="M625" s="3">
        <f t="shared" si="43"/>
        <v>-0.3500228358389621</v>
      </c>
    </row>
    <row r="626" spans="1:13" x14ac:dyDescent="0.2">
      <c r="A626" s="1" t="s">
        <v>7</v>
      </c>
      <c r="B626" s="1" t="s">
        <v>80</v>
      </c>
      <c r="C626" s="2">
        <v>0</v>
      </c>
      <c r="D626" s="2">
        <v>0</v>
      </c>
      <c r="E626" s="3" t="str">
        <f t="shared" si="40"/>
        <v/>
      </c>
      <c r="F626" s="2">
        <v>131.22551000000001</v>
      </c>
      <c r="G626" s="2">
        <v>223.52773999999999</v>
      </c>
      <c r="H626" s="3">
        <f t="shared" si="41"/>
        <v>0.70338633090471481</v>
      </c>
      <c r="I626" s="2">
        <v>42.903359999999999</v>
      </c>
      <c r="J626" s="3">
        <f t="shared" si="42"/>
        <v>4.2100287716393305</v>
      </c>
      <c r="K626" s="2">
        <v>380.26231000000001</v>
      </c>
      <c r="L626" s="2">
        <v>293.74693000000002</v>
      </c>
      <c r="M626" s="3">
        <f t="shared" si="43"/>
        <v>-0.22751500142099279</v>
      </c>
    </row>
    <row r="627" spans="1:13" x14ac:dyDescent="0.2">
      <c r="A627" s="1" t="s">
        <v>6</v>
      </c>
      <c r="B627" s="1" t="s">
        <v>80</v>
      </c>
      <c r="C627" s="2">
        <v>0</v>
      </c>
      <c r="D627" s="2">
        <v>0</v>
      </c>
      <c r="E627" s="3" t="str">
        <f t="shared" si="40"/>
        <v/>
      </c>
      <c r="F627" s="2">
        <v>22.307009999999998</v>
      </c>
      <c r="G627" s="2">
        <v>15.026949999999999</v>
      </c>
      <c r="H627" s="3">
        <f t="shared" si="41"/>
        <v>-0.32635749927937452</v>
      </c>
      <c r="I627" s="2">
        <v>13.35446</v>
      </c>
      <c r="J627" s="3">
        <f t="shared" si="42"/>
        <v>0.12523830989796658</v>
      </c>
      <c r="K627" s="2">
        <v>108.77236000000001</v>
      </c>
      <c r="L627" s="2">
        <v>55.808709999999998</v>
      </c>
      <c r="M627" s="3">
        <f t="shared" si="43"/>
        <v>-0.48692195333446853</v>
      </c>
    </row>
    <row r="628" spans="1:13" x14ac:dyDescent="0.2">
      <c r="A628" s="1" t="s">
        <v>4</v>
      </c>
      <c r="B628" s="1" t="s">
        <v>80</v>
      </c>
      <c r="C628" s="2">
        <v>0</v>
      </c>
      <c r="D628" s="2">
        <v>0</v>
      </c>
      <c r="E628" s="3" t="str">
        <f t="shared" si="40"/>
        <v/>
      </c>
      <c r="F628" s="2">
        <v>103.58318</v>
      </c>
      <c r="G628" s="2">
        <v>23.88588</v>
      </c>
      <c r="H628" s="3">
        <f t="shared" si="41"/>
        <v>-0.76940387425834966</v>
      </c>
      <c r="I628" s="2">
        <v>105.74008000000001</v>
      </c>
      <c r="J628" s="3">
        <f t="shared" si="42"/>
        <v>-0.77410760423105418</v>
      </c>
      <c r="K628" s="2">
        <v>312.15688999999998</v>
      </c>
      <c r="L628" s="2">
        <v>265.45012000000003</v>
      </c>
      <c r="M628" s="3">
        <f t="shared" si="43"/>
        <v>-0.14962594610677971</v>
      </c>
    </row>
    <row r="629" spans="1:13" x14ac:dyDescent="0.2">
      <c r="A629" s="1" t="s">
        <v>3</v>
      </c>
      <c r="B629" s="1" t="s">
        <v>80</v>
      </c>
      <c r="C629" s="2">
        <v>0</v>
      </c>
      <c r="D629" s="2">
        <v>0</v>
      </c>
      <c r="E629" s="3" t="str">
        <f t="shared" si="40"/>
        <v/>
      </c>
      <c r="F629" s="2">
        <v>52.83652</v>
      </c>
      <c r="G629" s="2">
        <v>240.98658</v>
      </c>
      <c r="H629" s="3">
        <f t="shared" si="41"/>
        <v>3.560985091372407</v>
      </c>
      <c r="I629" s="2">
        <v>262.16149999999999</v>
      </c>
      <c r="J629" s="3">
        <f t="shared" si="42"/>
        <v>-8.0770517410069687E-2</v>
      </c>
      <c r="K629" s="2">
        <v>436.45010000000002</v>
      </c>
      <c r="L629" s="2">
        <v>805.48275999999998</v>
      </c>
      <c r="M629" s="3">
        <f t="shared" si="43"/>
        <v>0.84553230712972671</v>
      </c>
    </row>
    <row r="630" spans="1:13" x14ac:dyDescent="0.2">
      <c r="A630" s="1" t="s">
        <v>2</v>
      </c>
      <c r="B630" s="1" t="s">
        <v>80</v>
      </c>
      <c r="C630" s="2">
        <v>0</v>
      </c>
      <c r="D630" s="2">
        <v>0</v>
      </c>
      <c r="E630" s="3" t="str">
        <f t="shared" si="40"/>
        <v/>
      </c>
      <c r="F630" s="2">
        <v>33.052010000000003</v>
      </c>
      <c r="G630" s="2">
        <v>7.7799999999999996E-3</v>
      </c>
      <c r="H630" s="3">
        <f t="shared" si="41"/>
        <v>-0.99976461340777767</v>
      </c>
      <c r="I630" s="2">
        <v>61.861170000000001</v>
      </c>
      <c r="J630" s="3">
        <f t="shared" si="42"/>
        <v>-0.9998742345157714</v>
      </c>
      <c r="K630" s="2">
        <v>228.32065</v>
      </c>
      <c r="L630" s="2">
        <v>98.120140000000006</v>
      </c>
      <c r="M630" s="3">
        <f t="shared" si="43"/>
        <v>-0.57025288776989724</v>
      </c>
    </row>
    <row r="631" spans="1:13" x14ac:dyDescent="0.2">
      <c r="A631" s="1" t="s">
        <v>25</v>
      </c>
      <c r="B631" s="1" t="s">
        <v>80</v>
      </c>
      <c r="C631" s="2">
        <v>7.4975100000000001</v>
      </c>
      <c r="D631" s="2">
        <v>4.0369400000000004</v>
      </c>
      <c r="E631" s="3">
        <f t="shared" si="40"/>
        <v>-0.46156257210727292</v>
      </c>
      <c r="F631" s="2">
        <v>384.66422</v>
      </c>
      <c r="G631" s="2">
        <v>326.99851999999998</v>
      </c>
      <c r="H631" s="3">
        <f t="shared" si="41"/>
        <v>-0.14991178540078409</v>
      </c>
      <c r="I631" s="2">
        <v>274.69707</v>
      </c>
      <c r="J631" s="3">
        <f t="shared" si="42"/>
        <v>0.19039682512813116</v>
      </c>
      <c r="K631" s="2">
        <v>1375.5201199999999</v>
      </c>
      <c r="L631" s="2">
        <v>1159.3179299999999</v>
      </c>
      <c r="M631" s="3">
        <f t="shared" si="43"/>
        <v>-0.15717850059510574</v>
      </c>
    </row>
    <row r="632" spans="1:13" x14ac:dyDescent="0.2">
      <c r="A632" s="1" t="s">
        <v>29</v>
      </c>
      <c r="B632" s="1" t="s">
        <v>80</v>
      </c>
      <c r="C632" s="2">
        <v>0</v>
      </c>
      <c r="D632" s="2">
        <v>0</v>
      </c>
      <c r="E632" s="3" t="str">
        <f t="shared" si="40"/>
        <v/>
      </c>
      <c r="F632" s="2">
        <v>30.167860000000001</v>
      </c>
      <c r="G632" s="2">
        <v>0</v>
      </c>
      <c r="H632" s="3">
        <f t="shared" si="41"/>
        <v>-1</v>
      </c>
      <c r="I632" s="2">
        <v>4.9015500000000003</v>
      </c>
      <c r="J632" s="3">
        <f t="shared" si="42"/>
        <v>-1</v>
      </c>
      <c r="K632" s="2">
        <v>30.167860000000001</v>
      </c>
      <c r="L632" s="2">
        <v>7.8947200000000004</v>
      </c>
      <c r="M632" s="3">
        <f t="shared" si="43"/>
        <v>-0.73830692664312281</v>
      </c>
    </row>
    <row r="633" spans="1:13" x14ac:dyDescent="0.2">
      <c r="A633" s="6" t="s">
        <v>0</v>
      </c>
      <c r="B633" s="6" t="s">
        <v>80</v>
      </c>
      <c r="C633" s="5">
        <v>7.4975100000000001</v>
      </c>
      <c r="D633" s="5">
        <v>4.0369400000000004</v>
      </c>
      <c r="E633" s="4">
        <f t="shared" si="40"/>
        <v>-0.46156257210727292</v>
      </c>
      <c r="F633" s="5">
        <v>2721.83988</v>
      </c>
      <c r="G633" s="5">
        <v>3285.7092899999998</v>
      </c>
      <c r="H633" s="4">
        <f t="shared" si="41"/>
        <v>0.2071647983936511</v>
      </c>
      <c r="I633" s="5">
        <v>2537.7074899999998</v>
      </c>
      <c r="J633" s="4">
        <f t="shared" si="42"/>
        <v>0.29475493253164498</v>
      </c>
      <c r="K633" s="5">
        <v>11213.79341</v>
      </c>
      <c r="L633" s="5">
        <v>9544.4280899999994</v>
      </c>
      <c r="M633" s="4">
        <f t="shared" si="43"/>
        <v>-0.1488671370128265</v>
      </c>
    </row>
    <row r="634" spans="1:13" x14ac:dyDescent="0.2">
      <c r="A634" s="1" t="s">
        <v>22</v>
      </c>
      <c r="B634" s="1" t="s">
        <v>79</v>
      </c>
      <c r="C634" s="2">
        <v>0</v>
      </c>
      <c r="D634" s="2">
        <v>0</v>
      </c>
      <c r="E634" s="3" t="str">
        <f t="shared" si="40"/>
        <v/>
      </c>
      <c r="F634" s="2">
        <v>0.19678000000000001</v>
      </c>
      <c r="G634" s="2">
        <v>0</v>
      </c>
      <c r="H634" s="3">
        <f t="shared" si="41"/>
        <v>-1</v>
      </c>
      <c r="I634" s="2">
        <v>11.02</v>
      </c>
      <c r="J634" s="3">
        <f t="shared" si="42"/>
        <v>-1</v>
      </c>
      <c r="K634" s="2">
        <v>72.291780000000003</v>
      </c>
      <c r="L634" s="2">
        <v>14.0655</v>
      </c>
      <c r="M634" s="3">
        <f t="shared" si="43"/>
        <v>-0.80543431078886152</v>
      </c>
    </row>
    <row r="635" spans="1:13" x14ac:dyDescent="0.2">
      <c r="A635" s="1" t="s">
        <v>21</v>
      </c>
      <c r="B635" s="1" t="s">
        <v>79</v>
      </c>
      <c r="C635" s="2">
        <v>0</v>
      </c>
      <c r="D635" s="2">
        <v>0</v>
      </c>
      <c r="E635" s="3" t="str">
        <f t="shared" si="40"/>
        <v/>
      </c>
      <c r="F635" s="2">
        <v>0.38479000000000002</v>
      </c>
      <c r="G635" s="2">
        <v>0.62802000000000002</v>
      </c>
      <c r="H635" s="3">
        <f t="shared" si="41"/>
        <v>0.63211102159619537</v>
      </c>
      <c r="I635" s="2">
        <v>28.191520000000001</v>
      </c>
      <c r="J635" s="3">
        <f t="shared" si="42"/>
        <v>-0.97772308836132282</v>
      </c>
      <c r="K635" s="2">
        <v>0.42829</v>
      </c>
      <c r="L635" s="2">
        <v>165.5086</v>
      </c>
      <c r="M635" s="3">
        <f t="shared" si="43"/>
        <v>385.44049592565784</v>
      </c>
    </row>
    <row r="636" spans="1:13" x14ac:dyDescent="0.2">
      <c r="A636" s="1" t="s">
        <v>20</v>
      </c>
      <c r="B636" s="1" t="s">
        <v>79</v>
      </c>
      <c r="C636" s="2">
        <v>0</v>
      </c>
      <c r="D636" s="2">
        <v>0</v>
      </c>
      <c r="E636" s="3" t="str">
        <f t="shared" si="40"/>
        <v/>
      </c>
      <c r="F636" s="2">
        <v>12.84267</v>
      </c>
      <c r="G636" s="2">
        <v>24.292020000000001</v>
      </c>
      <c r="H636" s="3">
        <f t="shared" si="41"/>
        <v>0.89150854144815694</v>
      </c>
      <c r="I636" s="2">
        <v>39.408450000000002</v>
      </c>
      <c r="J636" s="3">
        <f t="shared" si="42"/>
        <v>-0.38358347004259241</v>
      </c>
      <c r="K636" s="2">
        <v>219.97511</v>
      </c>
      <c r="L636" s="2">
        <v>148.23025000000001</v>
      </c>
      <c r="M636" s="3">
        <f t="shared" si="43"/>
        <v>-0.32614989941361994</v>
      </c>
    </row>
    <row r="637" spans="1:13" x14ac:dyDescent="0.2">
      <c r="A637" s="1" t="s">
        <v>19</v>
      </c>
      <c r="B637" s="1" t="s">
        <v>79</v>
      </c>
      <c r="C637" s="2">
        <v>0</v>
      </c>
      <c r="D637" s="2">
        <v>0</v>
      </c>
      <c r="E637" s="3" t="str">
        <f t="shared" si="40"/>
        <v/>
      </c>
      <c r="F637" s="2">
        <v>0</v>
      </c>
      <c r="G637" s="2">
        <v>0</v>
      </c>
      <c r="H637" s="3" t="str">
        <f t="shared" si="41"/>
        <v/>
      </c>
      <c r="I637" s="2">
        <v>0</v>
      </c>
      <c r="J637" s="3" t="str">
        <f t="shared" si="42"/>
        <v/>
      </c>
      <c r="K637" s="2">
        <v>1.8270000000000002E-2</v>
      </c>
      <c r="L637" s="2">
        <v>0</v>
      </c>
      <c r="M637" s="3">
        <f t="shared" si="43"/>
        <v>-1</v>
      </c>
    </row>
    <row r="638" spans="1:13" x14ac:dyDescent="0.2">
      <c r="A638" s="1" t="s">
        <v>18</v>
      </c>
      <c r="B638" s="1" t="s">
        <v>79</v>
      </c>
      <c r="C638" s="2">
        <v>0</v>
      </c>
      <c r="D638" s="2">
        <v>0</v>
      </c>
      <c r="E638" s="3" t="str">
        <f t="shared" si="40"/>
        <v/>
      </c>
      <c r="F638" s="2">
        <v>0</v>
      </c>
      <c r="G638" s="2">
        <v>0</v>
      </c>
      <c r="H638" s="3" t="str">
        <f t="shared" si="41"/>
        <v/>
      </c>
      <c r="I638" s="2">
        <v>0</v>
      </c>
      <c r="J638" s="3" t="str">
        <f t="shared" si="42"/>
        <v/>
      </c>
      <c r="K638" s="2">
        <v>0</v>
      </c>
      <c r="L638" s="2">
        <v>0</v>
      </c>
      <c r="M638" s="3" t="str">
        <f t="shared" si="43"/>
        <v/>
      </c>
    </row>
    <row r="639" spans="1:13" x14ac:dyDescent="0.2">
      <c r="A639" s="1" t="s">
        <v>17</v>
      </c>
      <c r="B639" s="1" t="s">
        <v>79</v>
      </c>
      <c r="C639" s="2">
        <v>0</v>
      </c>
      <c r="D639" s="2">
        <v>0</v>
      </c>
      <c r="E639" s="3" t="str">
        <f t="shared" si="40"/>
        <v/>
      </c>
      <c r="F639" s="2">
        <v>2.86314</v>
      </c>
      <c r="G639" s="2">
        <v>8.0063899999999997</v>
      </c>
      <c r="H639" s="3">
        <f t="shared" si="41"/>
        <v>1.796366925822698</v>
      </c>
      <c r="I639" s="2">
        <v>2.1155400000000002</v>
      </c>
      <c r="J639" s="3">
        <f t="shared" si="42"/>
        <v>2.7845609158890867</v>
      </c>
      <c r="K639" s="2">
        <v>4.3695700000000004</v>
      </c>
      <c r="L639" s="2">
        <v>20.650259999999999</v>
      </c>
      <c r="M639" s="3">
        <f t="shared" si="43"/>
        <v>3.7259249765995275</v>
      </c>
    </row>
    <row r="640" spans="1:13" x14ac:dyDescent="0.2">
      <c r="A640" s="1" t="s">
        <v>14</v>
      </c>
      <c r="B640" s="1" t="s">
        <v>79</v>
      </c>
      <c r="C640" s="2">
        <v>0</v>
      </c>
      <c r="D640" s="2">
        <v>0</v>
      </c>
      <c r="E640" s="3" t="str">
        <f t="shared" si="40"/>
        <v/>
      </c>
      <c r="F640" s="2">
        <v>0</v>
      </c>
      <c r="G640" s="2">
        <v>0</v>
      </c>
      <c r="H640" s="3" t="str">
        <f t="shared" si="41"/>
        <v/>
      </c>
      <c r="I640" s="2">
        <v>0</v>
      </c>
      <c r="J640" s="3" t="str">
        <f t="shared" si="42"/>
        <v/>
      </c>
      <c r="K640" s="2">
        <v>0</v>
      </c>
      <c r="L640" s="2">
        <v>0</v>
      </c>
      <c r="M640" s="3" t="str">
        <f t="shared" si="43"/>
        <v/>
      </c>
    </row>
    <row r="641" spans="1:13" x14ac:dyDescent="0.2">
      <c r="A641" s="1" t="s">
        <v>13</v>
      </c>
      <c r="B641" s="1" t="s">
        <v>79</v>
      </c>
      <c r="C641" s="2">
        <v>0</v>
      </c>
      <c r="D641" s="2">
        <v>0</v>
      </c>
      <c r="E641" s="3" t="str">
        <f t="shared" si="40"/>
        <v/>
      </c>
      <c r="F641" s="2">
        <v>0</v>
      </c>
      <c r="G641" s="2">
        <v>0</v>
      </c>
      <c r="H641" s="3" t="str">
        <f t="shared" si="41"/>
        <v/>
      </c>
      <c r="I641" s="2">
        <v>0</v>
      </c>
      <c r="J641" s="3" t="str">
        <f t="shared" si="42"/>
        <v/>
      </c>
      <c r="K641" s="2">
        <v>6.7698999999999998</v>
      </c>
      <c r="L641" s="2">
        <v>0</v>
      </c>
      <c r="M641" s="3">
        <f t="shared" si="43"/>
        <v>-1</v>
      </c>
    </row>
    <row r="642" spans="1:13" x14ac:dyDescent="0.2">
      <c r="A642" s="1" t="s">
        <v>12</v>
      </c>
      <c r="B642" s="1" t="s">
        <v>79</v>
      </c>
      <c r="C642" s="2">
        <v>0</v>
      </c>
      <c r="D642" s="2">
        <v>0</v>
      </c>
      <c r="E642" s="3" t="str">
        <f t="shared" si="40"/>
        <v/>
      </c>
      <c r="F642" s="2">
        <v>15.583</v>
      </c>
      <c r="G642" s="2">
        <v>82.947699999999998</v>
      </c>
      <c r="H642" s="3">
        <f t="shared" si="41"/>
        <v>4.3229609189501375</v>
      </c>
      <c r="I642" s="2">
        <v>23.945</v>
      </c>
      <c r="J642" s="3">
        <f t="shared" si="42"/>
        <v>2.4640927124660679</v>
      </c>
      <c r="K642" s="2">
        <v>313.51699000000002</v>
      </c>
      <c r="L642" s="2">
        <v>275.69970000000001</v>
      </c>
      <c r="M642" s="3">
        <f t="shared" si="43"/>
        <v>-0.1206227770941537</v>
      </c>
    </row>
    <row r="643" spans="1:13" x14ac:dyDescent="0.2">
      <c r="A643" s="1" t="s">
        <v>11</v>
      </c>
      <c r="B643" s="1" t="s">
        <v>79</v>
      </c>
      <c r="C643" s="2">
        <v>0</v>
      </c>
      <c r="D643" s="2">
        <v>0</v>
      </c>
      <c r="E643" s="3" t="str">
        <f t="shared" si="40"/>
        <v/>
      </c>
      <c r="F643" s="2">
        <v>11.086399999999999</v>
      </c>
      <c r="G643" s="2">
        <v>23.380859999999998</v>
      </c>
      <c r="H643" s="3">
        <f t="shared" si="41"/>
        <v>1.1089677442632415</v>
      </c>
      <c r="I643" s="2">
        <v>36.912300000000002</v>
      </c>
      <c r="J643" s="3">
        <f t="shared" si="42"/>
        <v>-0.366583496558058</v>
      </c>
      <c r="K643" s="2">
        <v>106.88142000000001</v>
      </c>
      <c r="L643" s="2">
        <v>102.91876000000001</v>
      </c>
      <c r="M643" s="3">
        <f t="shared" si="43"/>
        <v>-3.7075293348460381E-2</v>
      </c>
    </row>
    <row r="644" spans="1:13" x14ac:dyDescent="0.2">
      <c r="A644" s="1" t="s">
        <v>10</v>
      </c>
      <c r="B644" s="1" t="s">
        <v>79</v>
      </c>
      <c r="C644" s="2">
        <v>0</v>
      </c>
      <c r="D644" s="2">
        <v>0</v>
      </c>
      <c r="E644" s="3" t="str">
        <f t="shared" si="40"/>
        <v/>
      </c>
      <c r="F644" s="2">
        <v>50.373269999999998</v>
      </c>
      <c r="G644" s="2">
        <v>130.74655999999999</v>
      </c>
      <c r="H644" s="3">
        <f t="shared" si="41"/>
        <v>1.5955543485662136</v>
      </c>
      <c r="I644" s="2">
        <v>169.43778</v>
      </c>
      <c r="J644" s="3">
        <f t="shared" si="42"/>
        <v>-0.22835060752094372</v>
      </c>
      <c r="K644" s="2">
        <v>352.02463</v>
      </c>
      <c r="L644" s="2">
        <v>619.81161999999995</v>
      </c>
      <c r="M644" s="3">
        <f t="shared" si="43"/>
        <v>0.76070526656046744</v>
      </c>
    </row>
    <row r="645" spans="1:13" x14ac:dyDescent="0.2">
      <c r="A645" s="1" t="s">
        <v>9</v>
      </c>
      <c r="B645" s="1" t="s">
        <v>79</v>
      </c>
      <c r="C645" s="2">
        <v>0</v>
      </c>
      <c r="D645" s="2">
        <v>0</v>
      </c>
      <c r="E645" s="3" t="str">
        <f t="shared" si="40"/>
        <v/>
      </c>
      <c r="F645" s="2">
        <v>6499.4657999999999</v>
      </c>
      <c r="G645" s="2">
        <v>39654.101219999997</v>
      </c>
      <c r="H645" s="3">
        <f t="shared" si="41"/>
        <v>5.1011323761408205</v>
      </c>
      <c r="I645" s="2">
        <v>17147.73588</v>
      </c>
      <c r="J645" s="3">
        <f t="shared" si="42"/>
        <v>1.3124977838182095</v>
      </c>
      <c r="K645" s="2">
        <v>27755.58755</v>
      </c>
      <c r="L645" s="2">
        <v>141554.68388</v>
      </c>
      <c r="M645" s="3">
        <f t="shared" si="43"/>
        <v>4.1000427796744656</v>
      </c>
    </row>
    <row r="646" spans="1:13" x14ac:dyDescent="0.2">
      <c r="A646" s="1" t="s">
        <v>8</v>
      </c>
      <c r="B646" s="1" t="s">
        <v>79</v>
      </c>
      <c r="C646" s="2">
        <v>0</v>
      </c>
      <c r="D646" s="2">
        <v>0</v>
      </c>
      <c r="E646" s="3" t="str">
        <f t="shared" si="40"/>
        <v/>
      </c>
      <c r="F646" s="2">
        <v>241.38041000000001</v>
      </c>
      <c r="G646" s="2">
        <v>39.016730000000003</v>
      </c>
      <c r="H646" s="3">
        <f t="shared" si="41"/>
        <v>-0.83835999781423853</v>
      </c>
      <c r="I646" s="2">
        <v>149.90450000000001</v>
      </c>
      <c r="J646" s="3">
        <f t="shared" si="42"/>
        <v>-0.73972275682184319</v>
      </c>
      <c r="K646" s="2">
        <v>529.03009999999995</v>
      </c>
      <c r="L646" s="2">
        <v>337.71499</v>
      </c>
      <c r="M646" s="3">
        <f t="shared" si="43"/>
        <v>-0.36163369532281808</v>
      </c>
    </row>
    <row r="647" spans="1:13" x14ac:dyDescent="0.2">
      <c r="A647" s="1" t="s">
        <v>7</v>
      </c>
      <c r="B647" s="1" t="s">
        <v>79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0</v>
      </c>
      <c r="H647" s="3" t="str">
        <f t="shared" si="41"/>
        <v/>
      </c>
      <c r="I647" s="2">
        <v>0</v>
      </c>
      <c r="J647" s="3" t="str">
        <f t="shared" si="42"/>
        <v/>
      </c>
      <c r="K647" s="2">
        <v>0</v>
      </c>
      <c r="L647" s="2">
        <v>0</v>
      </c>
      <c r="M647" s="3" t="str">
        <f t="shared" si="43"/>
        <v/>
      </c>
    </row>
    <row r="648" spans="1:13" x14ac:dyDescent="0.2">
      <c r="A648" s="1" t="s">
        <v>6</v>
      </c>
      <c r="B648" s="1" t="s">
        <v>79</v>
      </c>
      <c r="C648" s="2">
        <v>0</v>
      </c>
      <c r="D648" s="2">
        <v>0</v>
      </c>
      <c r="E648" s="3" t="str">
        <f t="shared" si="40"/>
        <v/>
      </c>
      <c r="F648" s="2">
        <v>712.01424999999995</v>
      </c>
      <c r="G648" s="2">
        <v>637.91096000000005</v>
      </c>
      <c r="H648" s="3">
        <f t="shared" si="41"/>
        <v>-0.10407557152121594</v>
      </c>
      <c r="I648" s="2">
        <v>474.66941000000003</v>
      </c>
      <c r="J648" s="3">
        <f t="shared" si="42"/>
        <v>0.34390577222998209</v>
      </c>
      <c r="K648" s="2">
        <v>1501.30664</v>
      </c>
      <c r="L648" s="2">
        <v>1666.06817</v>
      </c>
      <c r="M648" s="3">
        <f t="shared" si="43"/>
        <v>0.1097454214949718</v>
      </c>
    </row>
    <row r="649" spans="1:13" x14ac:dyDescent="0.2">
      <c r="A649" s="1" t="s">
        <v>4</v>
      </c>
      <c r="B649" s="1" t="s">
        <v>79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0.252</v>
      </c>
      <c r="J649" s="3">
        <f t="shared" si="42"/>
        <v>-1</v>
      </c>
      <c r="K649" s="2">
        <v>0</v>
      </c>
      <c r="L649" s="2">
        <v>0.252</v>
      </c>
      <c r="M649" s="3" t="str">
        <f t="shared" si="43"/>
        <v/>
      </c>
    </row>
    <row r="650" spans="1:13" x14ac:dyDescent="0.2">
      <c r="A650" s="1" t="s">
        <v>3</v>
      </c>
      <c r="B650" s="1" t="s">
        <v>79</v>
      </c>
      <c r="C650" s="2">
        <v>0</v>
      </c>
      <c r="D650" s="2">
        <v>0</v>
      </c>
      <c r="E650" s="3" t="str">
        <f t="shared" si="40"/>
        <v/>
      </c>
      <c r="F650" s="2">
        <v>1227.5817300000001</v>
      </c>
      <c r="G650" s="2">
        <v>1086.45172</v>
      </c>
      <c r="H650" s="3">
        <f t="shared" si="41"/>
        <v>-0.11496587685448856</v>
      </c>
      <c r="I650" s="2">
        <v>1373.46731</v>
      </c>
      <c r="J650" s="3">
        <f t="shared" si="42"/>
        <v>-0.20897154807419482</v>
      </c>
      <c r="K650" s="2">
        <v>3829.08797</v>
      </c>
      <c r="L650" s="2">
        <v>4746.9036800000003</v>
      </c>
      <c r="M650" s="3">
        <f t="shared" si="43"/>
        <v>0.23969564480912164</v>
      </c>
    </row>
    <row r="651" spans="1:13" x14ac:dyDescent="0.2">
      <c r="A651" s="1" t="s">
        <v>2</v>
      </c>
      <c r="B651" s="1" t="s">
        <v>79</v>
      </c>
      <c r="C651" s="2">
        <v>0</v>
      </c>
      <c r="D651" s="2">
        <v>0</v>
      </c>
      <c r="E651" s="3" t="str">
        <f t="shared" si="40"/>
        <v/>
      </c>
      <c r="F651" s="2">
        <v>6.1490000000000003E-2</v>
      </c>
      <c r="G651" s="2">
        <v>0</v>
      </c>
      <c r="H651" s="3">
        <f t="shared" si="41"/>
        <v>-1</v>
      </c>
      <c r="I651" s="2">
        <v>0</v>
      </c>
      <c r="J651" s="3" t="str">
        <f t="shared" si="42"/>
        <v/>
      </c>
      <c r="K651" s="2">
        <v>0.13649</v>
      </c>
      <c r="L651" s="2">
        <v>0.42671999999999999</v>
      </c>
      <c r="M651" s="3">
        <f t="shared" si="43"/>
        <v>2.1263828851930544</v>
      </c>
    </row>
    <row r="652" spans="1:13" x14ac:dyDescent="0.2">
      <c r="A652" s="6" t="s">
        <v>0</v>
      </c>
      <c r="B652" s="6" t="s">
        <v>79</v>
      </c>
      <c r="C652" s="5">
        <v>0</v>
      </c>
      <c r="D652" s="5">
        <v>0</v>
      </c>
      <c r="E652" s="4" t="str">
        <f t="shared" si="40"/>
        <v/>
      </c>
      <c r="F652" s="5">
        <v>8773.8337300000003</v>
      </c>
      <c r="G652" s="5">
        <v>41689.396269999997</v>
      </c>
      <c r="H652" s="4">
        <f t="shared" si="41"/>
        <v>3.7515598714223639</v>
      </c>
      <c r="I652" s="5">
        <v>19457.059689999998</v>
      </c>
      <c r="J652" s="4">
        <f t="shared" si="42"/>
        <v>1.1426359858178552</v>
      </c>
      <c r="K652" s="5">
        <v>34735.989829999999</v>
      </c>
      <c r="L652" s="5">
        <v>149654.84822000001</v>
      </c>
      <c r="M652" s="4">
        <f t="shared" si="43"/>
        <v>3.3083513368244217</v>
      </c>
    </row>
    <row r="653" spans="1:13" x14ac:dyDescent="0.2">
      <c r="A653" s="1" t="s">
        <v>22</v>
      </c>
      <c r="B653" s="1" t="s">
        <v>78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7.375</v>
      </c>
      <c r="J653" s="3">
        <f t="shared" si="42"/>
        <v>-1</v>
      </c>
      <c r="K653" s="2">
        <v>0</v>
      </c>
      <c r="L653" s="2">
        <v>7.375</v>
      </c>
      <c r="M653" s="3" t="str">
        <f t="shared" si="43"/>
        <v/>
      </c>
    </row>
    <row r="654" spans="1:13" x14ac:dyDescent="0.2">
      <c r="A654" s="1" t="s">
        <v>21</v>
      </c>
      <c r="B654" s="1" t="s">
        <v>78</v>
      </c>
      <c r="C654" s="2">
        <v>0</v>
      </c>
      <c r="D654" s="2">
        <v>0</v>
      </c>
      <c r="E654" s="3" t="str">
        <f t="shared" si="40"/>
        <v/>
      </c>
      <c r="F654" s="2">
        <v>12.415480000000001</v>
      </c>
      <c r="G654" s="2">
        <v>0</v>
      </c>
      <c r="H654" s="3">
        <f t="shared" si="41"/>
        <v>-1</v>
      </c>
      <c r="I654" s="2">
        <v>0</v>
      </c>
      <c r="J654" s="3" t="str">
        <f t="shared" si="42"/>
        <v/>
      </c>
      <c r="K654" s="2">
        <v>37.221800000000002</v>
      </c>
      <c r="L654" s="2">
        <v>8.0000000000000002E-3</v>
      </c>
      <c r="M654" s="3">
        <f t="shared" si="43"/>
        <v>-0.99978507218887858</v>
      </c>
    </row>
    <row r="655" spans="1:13" x14ac:dyDescent="0.2">
      <c r="A655" s="1" t="s">
        <v>20</v>
      </c>
      <c r="B655" s="1" t="s">
        <v>78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0</v>
      </c>
      <c r="H655" s="3" t="str">
        <f t="shared" si="41"/>
        <v/>
      </c>
      <c r="I655" s="2">
        <v>2.1577299999999999</v>
      </c>
      <c r="J655" s="3">
        <f t="shared" si="42"/>
        <v>-1</v>
      </c>
      <c r="K655" s="2">
        <v>0</v>
      </c>
      <c r="L655" s="2">
        <v>2.1789299999999998</v>
      </c>
      <c r="M655" s="3" t="str">
        <f t="shared" si="43"/>
        <v/>
      </c>
    </row>
    <row r="656" spans="1:13" x14ac:dyDescent="0.2">
      <c r="A656" s="1" t="s">
        <v>13</v>
      </c>
      <c r="B656" s="1" t="s">
        <v>78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0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0</v>
      </c>
      <c r="L656" s="2">
        <v>1.6E-2</v>
      </c>
      <c r="M656" s="3" t="str">
        <f t="shared" si="43"/>
        <v/>
      </c>
    </row>
    <row r="657" spans="1:13" x14ac:dyDescent="0.2">
      <c r="A657" s="1" t="s">
        <v>12</v>
      </c>
      <c r="B657" s="1" t="s">
        <v>78</v>
      </c>
      <c r="C657" s="2">
        <v>0</v>
      </c>
      <c r="D657" s="2">
        <v>0</v>
      </c>
      <c r="E657" s="3" t="str">
        <f t="shared" si="40"/>
        <v/>
      </c>
      <c r="F657" s="2">
        <v>181.125</v>
      </c>
      <c r="G657" s="2">
        <v>23.254380000000001</v>
      </c>
      <c r="H657" s="3">
        <f t="shared" si="41"/>
        <v>-0.87161142857142859</v>
      </c>
      <c r="I657" s="2">
        <v>113.1</v>
      </c>
      <c r="J657" s="3">
        <f t="shared" si="42"/>
        <v>-0.79439098143236075</v>
      </c>
      <c r="K657" s="2">
        <v>277.21749999999997</v>
      </c>
      <c r="L657" s="2">
        <v>136.35437999999999</v>
      </c>
      <c r="M657" s="3">
        <f t="shared" si="43"/>
        <v>-0.50813213451531736</v>
      </c>
    </row>
    <row r="658" spans="1:13" x14ac:dyDescent="0.2">
      <c r="A658" s="1" t="s">
        <v>11</v>
      </c>
      <c r="B658" s="1" t="s">
        <v>78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1.4782</v>
      </c>
      <c r="J658" s="3">
        <f t="shared" si="42"/>
        <v>-1</v>
      </c>
      <c r="K658" s="2">
        <v>0</v>
      </c>
      <c r="L658" s="2">
        <v>4.9791999999999996</v>
      </c>
      <c r="M658" s="3" t="str">
        <f t="shared" si="43"/>
        <v/>
      </c>
    </row>
    <row r="659" spans="1:13" x14ac:dyDescent="0.2">
      <c r="A659" s="1" t="s">
        <v>10</v>
      </c>
      <c r="B659" s="1" t="s">
        <v>78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0</v>
      </c>
      <c r="H659" s="3" t="str">
        <f t="shared" si="41"/>
        <v/>
      </c>
      <c r="I659" s="2">
        <v>7.0464099999999998</v>
      </c>
      <c r="J659" s="3">
        <f t="shared" si="42"/>
        <v>-1</v>
      </c>
      <c r="K659" s="2">
        <v>0</v>
      </c>
      <c r="L659" s="2">
        <v>10.86408</v>
      </c>
      <c r="M659" s="3" t="str">
        <f t="shared" si="43"/>
        <v/>
      </c>
    </row>
    <row r="660" spans="1:13" x14ac:dyDescent="0.2">
      <c r="A660" s="1" t="s">
        <v>9</v>
      </c>
      <c r="B660" s="1" t="s">
        <v>78</v>
      </c>
      <c r="C660" s="2">
        <v>0</v>
      </c>
      <c r="D660" s="2">
        <v>0</v>
      </c>
      <c r="E660" s="3" t="str">
        <f t="shared" si="40"/>
        <v/>
      </c>
      <c r="F660" s="2">
        <v>8.8077299999999994</v>
      </c>
      <c r="G660" s="2">
        <v>6.5962399999999999</v>
      </c>
      <c r="H660" s="3">
        <f t="shared" si="41"/>
        <v>-0.25108512636059455</v>
      </c>
      <c r="I660" s="2">
        <v>9.5244999999999997</v>
      </c>
      <c r="J660" s="3">
        <f t="shared" si="42"/>
        <v>-0.30744501023675785</v>
      </c>
      <c r="K660" s="2">
        <v>38.082790000000003</v>
      </c>
      <c r="L660" s="2">
        <v>110.11062</v>
      </c>
      <c r="M660" s="3">
        <f t="shared" si="43"/>
        <v>1.8913485592836028</v>
      </c>
    </row>
    <row r="661" spans="1:13" x14ac:dyDescent="0.2">
      <c r="A661" s="1" t="s">
        <v>8</v>
      </c>
      <c r="B661" s="1" t="s">
        <v>78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50.38814</v>
      </c>
      <c r="J661" s="3">
        <f t="shared" si="42"/>
        <v>-1</v>
      </c>
      <c r="K661" s="2">
        <v>11.954610000000001</v>
      </c>
      <c r="L661" s="2">
        <v>50.38814</v>
      </c>
      <c r="M661" s="3">
        <f t="shared" si="43"/>
        <v>3.2149547329440269</v>
      </c>
    </row>
    <row r="662" spans="1:13" x14ac:dyDescent="0.2">
      <c r="A662" s="1" t="s">
        <v>7</v>
      </c>
      <c r="B662" s="1" t="s">
        <v>78</v>
      </c>
      <c r="C662" s="2">
        <v>0</v>
      </c>
      <c r="D662" s="2">
        <v>0</v>
      </c>
      <c r="E662" s="3" t="str">
        <f t="shared" si="40"/>
        <v/>
      </c>
      <c r="F662" s="2">
        <v>363.22856000000002</v>
      </c>
      <c r="G662" s="2">
        <v>626.78187000000003</v>
      </c>
      <c r="H662" s="3">
        <f t="shared" si="41"/>
        <v>0.7255853174100626</v>
      </c>
      <c r="I662" s="2">
        <v>703.49279999999999</v>
      </c>
      <c r="J662" s="3">
        <f t="shared" si="42"/>
        <v>-0.10904294969330175</v>
      </c>
      <c r="K662" s="2">
        <v>2148.5354200000002</v>
      </c>
      <c r="L662" s="2">
        <v>2931.4396700000002</v>
      </c>
      <c r="M662" s="3">
        <f t="shared" si="43"/>
        <v>0.36438973391464957</v>
      </c>
    </row>
    <row r="663" spans="1:13" x14ac:dyDescent="0.2">
      <c r="A663" s="1" t="s">
        <v>6</v>
      </c>
      <c r="B663" s="1" t="s">
        <v>78</v>
      </c>
      <c r="C663" s="2">
        <v>0</v>
      </c>
      <c r="D663" s="2">
        <v>0</v>
      </c>
      <c r="E663" s="3" t="str">
        <f t="shared" si="40"/>
        <v/>
      </c>
      <c r="F663" s="2">
        <v>0</v>
      </c>
      <c r="G663" s="2">
        <v>0</v>
      </c>
      <c r="H663" s="3" t="str">
        <f t="shared" si="41"/>
        <v/>
      </c>
      <c r="I663" s="2">
        <v>0</v>
      </c>
      <c r="J663" s="3" t="str">
        <f t="shared" si="42"/>
        <v/>
      </c>
      <c r="K663" s="2">
        <v>0</v>
      </c>
      <c r="L663" s="2">
        <v>0</v>
      </c>
      <c r="M663" s="3" t="str">
        <f t="shared" si="43"/>
        <v/>
      </c>
    </row>
    <row r="664" spans="1:13" x14ac:dyDescent="0.2">
      <c r="A664" s="1" t="s">
        <v>4</v>
      </c>
      <c r="B664" s="1" t="s">
        <v>78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0</v>
      </c>
      <c r="H664" s="3" t="str">
        <f t="shared" si="41"/>
        <v/>
      </c>
      <c r="I664" s="2">
        <v>0</v>
      </c>
      <c r="J664" s="3" t="str">
        <f t="shared" si="42"/>
        <v/>
      </c>
      <c r="K664" s="2">
        <v>0</v>
      </c>
      <c r="L664" s="2">
        <v>0.11799999999999999</v>
      </c>
      <c r="M664" s="3" t="str">
        <f t="shared" si="43"/>
        <v/>
      </c>
    </row>
    <row r="665" spans="1:13" x14ac:dyDescent="0.2">
      <c r="A665" s="1" t="s">
        <v>2</v>
      </c>
      <c r="B665" s="1" t="s">
        <v>78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0</v>
      </c>
      <c r="H665" s="3" t="str">
        <f t="shared" si="41"/>
        <v/>
      </c>
      <c r="I665" s="2">
        <v>0.27760000000000001</v>
      </c>
      <c r="J665" s="3">
        <f t="shared" si="42"/>
        <v>-1</v>
      </c>
      <c r="K665" s="2">
        <v>0</v>
      </c>
      <c r="L665" s="2">
        <v>0.83279999999999998</v>
      </c>
      <c r="M665" s="3" t="str">
        <f t="shared" si="43"/>
        <v/>
      </c>
    </row>
    <row r="666" spans="1:13" x14ac:dyDescent="0.2">
      <c r="A666" s="6" t="s">
        <v>0</v>
      </c>
      <c r="B666" s="6" t="s">
        <v>78</v>
      </c>
      <c r="C666" s="5">
        <v>0</v>
      </c>
      <c r="D666" s="5">
        <v>0</v>
      </c>
      <c r="E666" s="4" t="str">
        <f t="shared" si="40"/>
        <v/>
      </c>
      <c r="F666" s="5">
        <v>565.57677000000001</v>
      </c>
      <c r="G666" s="5">
        <v>656.63248999999996</v>
      </c>
      <c r="H666" s="4">
        <f t="shared" si="41"/>
        <v>0.16099621630499428</v>
      </c>
      <c r="I666" s="5">
        <v>894.84037999999998</v>
      </c>
      <c r="J666" s="4">
        <f t="shared" si="42"/>
        <v>-0.26620154311766753</v>
      </c>
      <c r="K666" s="5">
        <v>2513.0121199999999</v>
      </c>
      <c r="L666" s="5">
        <v>3254.66482</v>
      </c>
      <c r="M666" s="4">
        <f t="shared" si="43"/>
        <v>0.29512499923796631</v>
      </c>
    </row>
    <row r="667" spans="1:13" x14ac:dyDescent="0.2">
      <c r="A667" s="1" t="s">
        <v>22</v>
      </c>
      <c r="B667" s="1" t="s">
        <v>77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29.8614</v>
      </c>
      <c r="H667" s="3" t="str">
        <f t="shared" si="41"/>
        <v/>
      </c>
      <c r="I667" s="2">
        <v>51.180729999999997</v>
      </c>
      <c r="J667" s="3">
        <f t="shared" si="42"/>
        <v>-0.41654993979179267</v>
      </c>
      <c r="K667" s="2">
        <v>9.7955799999999993</v>
      </c>
      <c r="L667" s="2">
        <v>198.93621999999999</v>
      </c>
      <c r="M667" s="3">
        <f t="shared" si="43"/>
        <v>19.308773957233772</v>
      </c>
    </row>
    <row r="668" spans="1:13" x14ac:dyDescent="0.2">
      <c r="A668" s="1" t="s">
        <v>21</v>
      </c>
      <c r="B668" s="1" t="s">
        <v>77</v>
      </c>
      <c r="C668" s="2">
        <v>0</v>
      </c>
      <c r="D668" s="2">
        <v>0</v>
      </c>
      <c r="E668" s="3" t="str">
        <f t="shared" si="40"/>
        <v/>
      </c>
      <c r="F668" s="2">
        <v>157.62368000000001</v>
      </c>
      <c r="G668" s="2">
        <v>133.20013</v>
      </c>
      <c r="H668" s="3">
        <f t="shared" si="41"/>
        <v>-0.15494848236001091</v>
      </c>
      <c r="I668" s="2">
        <v>451.22136</v>
      </c>
      <c r="J668" s="3">
        <f t="shared" si="42"/>
        <v>-0.70480092077201317</v>
      </c>
      <c r="K668" s="2">
        <v>932.78935999999999</v>
      </c>
      <c r="L668" s="2">
        <v>701.93985999999995</v>
      </c>
      <c r="M668" s="3">
        <f t="shared" si="43"/>
        <v>-0.24748299015760644</v>
      </c>
    </row>
    <row r="669" spans="1:13" x14ac:dyDescent="0.2">
      <c r="A669" s="1" t="s">
        <v>20</v>
      </c>
      <c r="B669" s="1" t="s">
        <v>77</v>
      </c>
      <c r="C669" s="2">
        <v>0</v>
      </c>
      <c r="D669" s="2">
        <v>0</v>
      </c>
      <c r="E669" s="3" t="str">
        <f t="shared" si="40"/>
        <v/>
      </c>
      <c r="F669" s="2">
        <v>90.256739999999994</v>
      </c>
      <c r="G669" s="2">
        <v>209.04670999999999</v>
      </c>
      <c r="H669" s="3">
        <f t="shared" si="41"/>
        <v>1.3161340637829375</v>
      </c>
      <c r="I669" s="2">
        <v>96.014489999999995</v>
      </c>
      <c r="J669" s="3">
        <f t="shared" si="42"/>
        <v>1.177241268479372</v>
      </c>
      <c r="K669" s="2">
        <v>358.23236000000003</v>
      </c>
      <c r="L669" s="2">
        <v>589.14727000000005</v>
      </c>
      <c r="M669" s="3">
        <f t="shared" si="43"/>
        <v>0.64459534029812393</v>
      </c>
    </row>
    <row r="670" spans="1:13" x14ac:dyDescent="0.2">
      <c r="A670" s="1" t="s">
        <v>19</v>
      </c>
      <c r="B670" s="1" t="s">
        <v>77</v>
      </c>
      <c r="C670" s="2">
        <v>0</v>
      </c>
      <c r="D670" s="2">
        <v>0</v>
      </c>
      <c r="E670" s="3" t="str">
        <f t="shared" si="40"/>
        <v/>
      </c>
      <c r="F670" s="2">
        <v>24.332609999999999</v>
      </c>
      <c r="G670" s="2">
        <v>0.35660999999999998</v>
      </c>
      <c r="H670" s="3">
        <f t="shared" si="41"/>
        <v>-0.98534435886655813</v>
      </c>
      <c r="I670" s="2">
        <v>46.963569999999997</v>
      </c>
      <c r="J670" s="3">
        <f t="shared" si="42"/>
        <v>-0.99240666755104012</v>
      </c>
      <c r="K670" s="2">
        <v>316.08265999999998</v>
      </c>
      <c r="L670" s="2">
        <v>129.76376999999999</v>
      </c>
      <c r="M670" s="3">
        <f t="shared" si="43"/>
        <v>-0.58946254755006167</v>
      </c>
    </row>
    <row r="671" spans="1:13" x14ac:dyDescent="0.2">
      <c r="A671" s="1" t="s">
        <v>18</v>
      </c>
      <c r="B671" s="1" t="s">
        <v>77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0</v>
      </c>
      <c r="L671" s="2">
        <v>0</v>
      </c>
      <c r="M671" s="3" t="str">
        <f t="shared" si="43"/>
        <v/>
      </c>
    </row>
    <row r="672" spans="1:13" x14ac:dyDescent="0.2">
      <c r="A672" s="1" t="s">
        <v>17</v>
      </c>
      <c r="B672" s="1" t="s">
        <v>77</v>
      </c>
      <c r="C672" s="2">
        <v>0</v>
      </c>
      <c r="D672" s="2">
        <v>0</v>
      </c>
      <c r="E672" s="3" t="str">
        <f t="shared" si="40"/>
        <v/>
      </c>
      <c r="F672" s="2">
        <v>222.54544999999999</v>
      </c>
      <c r="G672" s="2">
        <v>41.390099999999997</v>
      </c>
      <c r="H672" s="3">
        <f t="shared" si="41"/>
        <v>-0.81401506973069993</v>
      </c>
      <c r="I672" s="2">
        <v>27.116779999999999</v>
      </c>
      <c r="J672" s="3">
        <f t="shared" si="42"/>
        <v>0.52636485600428951</v>
      </c>
      <c r="K672" s="2">
        <v>238.21293</v>
      </c>
      <c r="L672" s="2">
        <v>288.90123</v>
      </c>
      <c r="M672" s="3">
        <f t="shared" si="43"/>
        <v>0.21278567876227372</v>
      </c>
    </row>
    <row r="673" spans="1:13" x14ac:dyDescent="0.2">
      <c r="A673" s="1" t="s">
        <v>14</v>
      </c>
      <c r="B673" s="1" t="s">
        <v>77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3.8927399999999999</v>
      </c>
      <c r="H673" s="3" t="str">
        <f t="shared" si="41"/>
        <v/>
      </c>
      <c r="I673" s="2">
        <v>0</v>
      </c>
      <c r="J673" s="3" t="str">
        <f t="shared" si="42"/>
        <v/>
      </c>
      <c r="K673" s="2">
        <v>0</v>
      </c>
      <c r="L673" s="2">
        <v>94.698070000000001</v>
      </c>
      <c r="M673" s="3" t="str">
        <f t="shared" si="43"/>
        <v/>
      </c>
    </row>
    <row r="674" spans="1:13" x14ac:dyDescent="0.2">
      <c r="A674" s="1" t="s">
        <v>13</v>
      </c>
      <c r="B674" s="1" t="s">
        <v>77</v>
      </c>
      <c r="C674" s="2">
        <v>0</v>
      </c>
      <c r="D674" s="2">
        <v>0</v>
      </c>
      <c r="E674" s="3" t="str">
        <f t="shared" si="40"/>
        <v/>
      </c>
      <c r="F674" s="2">
        <v>3.2087699999999999</v>
      </c>
      <c r="G674" s="2">
        <v>17.966909999999999</v>
      </c>
      <c r="H674" s="3">
        <f t="shared" si="41"/>
        <v>4.59931375573818</v>
      </c>
      <c r="I674" s="2">
        <v>15.35605</v>
      </c>
      <c r="J674" s="3">
        <f t="shared" si="42"/>
        <v>0.17002158758274422</v>
      </c>
      <c r="K674" s="2">
        <v>68.295349999999999</v>
      </c>
      <c r="L674" s="2">
        <v>40.778550000000003</v>
      </c>
      <c r="M674" s="3">
        <f t="shared" si="43"/>
        <v>-0.40290883639954989</v>
      </c>
    </row>
    <row r="675" spans="1:13" x14ac:dyDescent="0.2">
      <c r="A675" s="1" t="s">
        <v>12</v>
      </c>
      <c r="B675" s="1" t="s">
        <v>77</v>
      </c>
      <c r="C675" s="2">
        <v>0</v>
      </c>
      <c r="D675" s="2">
        <v>0</v>
      </c>
      <c r="E675" s="3" t="str">
        <f t="shared" si="40"/>
        <v/>
      </c>
      <c r="F675" s="2">
        <v>4.6109999999999998</v>
      </c>
      <c r="G675" s="2">
        <v>1.0582800000000001</v>
      </c>
      <c r="H675" s="3">
        <f t="shared" si="41"/>
        <v>-0.77048796356538707</v>
      </c>
      <c r="I675" s="2">
        <v>161.71302</v>
      </c>
      <c r="J675" s="3">
        <f t="shared" si="42"/>
        <v>-0.9934558145039899</v>
      </c>
      <c r="K675" s="2">
        <v>920.61670000000004</v>
      </c>
      <c r="L675" s="2">
        <v>165.03973999999999</v>
      </c>
      <c r="M675" s="3">
        <f t="shared" si="43"/>
        <v>-0.82072914818946907</v>
      </c>
    </row>
    <row r="676" spans="1:13" x14ac:dyDescent="0.2">
      <c r="A676" s="1" t="s">
        <v>11</v>
      </c>
      <c r="B676" s="1" t="s">
        <v>77</v>
      </c>
      <c r="C676" s="2">
        <v>0</v>
      </c>
      <c r="D676" s="2">
        <v>0</v>
      </c>
      <c r="E676" s="3" t="str">
        <f t="shared" si="40"/>
        <v/>
      </c>
      <c r="F676" s="2">
        <v>11.98324</v>
      </c>
      <c r="G676" s="2">
        <v>7.4168500000000002</v>
      </c>
      <c r="H676" s="3">
        <f t="shared" si="41"/>
        <v>-0.38106472039281525</v>
      </c>
      <c r="I676" s="2">
        <v>34.549999999999997</v>
      </c>
      <c r="J676" s="3">
        <f t="shared" si="42"/>
        <v>-0.78532995658465987</v>
      </c>
      <c r="K676" s="2">
        <v>30.196179999999998</v>
      </c>
      <c r="L676" s="2">
        <v>45.910049999999998</v>
      </c>
      <c r="M676" s="3">
        <f t="shared" si="43"/>
        <v>0.52039264569226962</v>
      </c>
    </row>
    <row r="677" spans="1:13" x14ac:dyDescent="0.2">
      <c r="A677" s="1" t="s">
        <v>10</v>
      </c>
      <c r="B677" s="1" t="s">
        <v>77</v>
      </c>
      <c r="C677" s="2">
        <v>0</v>
      </c>
      <c r="D677" s="2">
        <v>0</v>
      </c>
      <c r="E677" s="3" t="str">
        <f t="shared" si="40"/>
        <v/>
      </c>
      <c r="F677" s="2">
        <v>681.32270000000005</v>
      </c>
      <c r="G677" s="2">
        <v>297.66073999999998</v>
      </c>
      <c r="H677" s="3">
        <f t="shared" si="41"/>
        <v>-0.56311342628096794</v>
      </c>
      <c r="I677" s="2">
        <v>447.77665000000002</v>
      </c>
      <c r="J677" s="3">
        <f t="shared" si="42"/>
        <v>-0.33524729348884097</v>
      </c>
      <c r="K677" s="2">
        <v>1625.5256099999999</v>
      </c>
      <c r="L677" s="2">
        <v>1567.9745600000001</v>
      </c>
      <c r="M677" s="3">
        <f t="shared" si="43"/>
        <v>-3.5404579076425469E-2</v>
      </c>
    </row>
    <row r="678" spans="1:13" x14ac:dyDescent="0.2">
      <c r="A678" s="1" t="s">
        <v>9</v>
      </c>
      <c r="B678" s="1" t="s">
        <v>77</v>
      </c>
      <c r="C678" s="2">
        <v>0</v>
      </c>
      <c r="D678" s="2">
        <v>0</v>
      </c>
      <c r="E678" s="3" t="str">
        <f t="shared" si="40"/>
        <v/>
      </c>
      <c r="F678" s="2">
        <v>252.05104</v>
      </c>
      <c r="G678" s="2">
        <v>516.54340000000002</v>
      </c>
      <c r="H678" s="3">
        <f t="shared" si="41"/>
        <v>1.0493603200367674</v>
      </c>
      <c r="I678" s="2">
        <v>302.00965000000002</v>
      </c>
      <c r="J678" s="3">
        <f t="shared" si="42"/>
        <v>0.71035395723282346</v>
      </c>
      <c r="K678" s="2">
        <v>869.46001000000001</v>
      </c>
      <c r="L678" s="2">
        <v>1424.51944</v>
      </c>
      <c r="M678" s="3">
        <f t="shared" si="43"/>
        <v>0.63839558302399668</v>
      </c>
    </row>
    <row r="679" spans="1:13" x14ac:dyDescent="0.2">
      <c r="A679" s="1" t="s">
        <v>8</v>
      </c>
      <c r="B679" s="1" t="s">
        <v>77</v>
      </c>
      <c r="C679" s="2">
        <v>0</v>
      </c>
      <c r="D679" s="2">
        <v>0</v>
      </c>
      <c r="E679" s="3" t="str">
        <f t="shared" si="40"/>
        <v/>
      </c>
      <c r="F679" s="2">
        <v>107.70881</v>
      </c>
      <c r="G679" s="2">
        <v>66.826089999999994</v>
      </c>
      <c r="H679" s="3">
        <f t="shared" si="41"/>
        <v>-0.37956709390810284</v>
      </c>
      <c r="I679" s="2">
        <v>106.95522</v>
      </c>
      <c r="J679" s="3">
        <f t="shared" si="42"/>
        <v>-0.37519561925074818</v>
      </c>
      <c r="K679" s="2">
        <v>268.33580999999998</v>
      </c>
      <c r="L679" s="2">
        <v>288.57513</v>
      </c>
      <c r="M679" s="3">
        <f t="shared" si="43"/>
        <v>7.5425341105236798E-2</v>
      </c>
    </row>
    <row r="680" spans="1:13" x14ac:dyDescent="0.2">
      <c r="A680" s="1" t="s">
        <v>7</v>
      </c>
      <c r="B680" s="1" t="s">
        <v>77</v>
      </c>
      <c r="C680" s="2">
        <v>0</v>
      </c>
      <c r="D680" s="2">
        <v>0</v>
      </c>
      <c r="E680" s="3" t="str">
        <f t="shared" si="40"/>
        <v/>
      </c>
      <c r="F680" s="2">
        <v>1.9556100000000001</v>
      </c>
      <c r="G680" s="2">
        <v>23.885400000000001</v>
      </c>
      <c r="H680" s="3">
        <f t="shared" si="41"/>
        <v>11.213784957123353</v>
      </c>
      <c r="I680" s="2">
        <v>11.00103</v>
      </c>
      <c r="J680" s="3">
        <f t="shared" si="42"/>
        <v>1.1711966970365504</v>
      </c>
      <c r="K680" s="2">
        <v>8.2181099999999994</v>
      </c>
      <c r="L680" s="2">
        <v>39.413710000000002</v>
      </c>
      <c r="M680" s="3">
        <f t="shared" si="43"/>
        <v>3.7959579514024524</v>
      </c>
    </row>
    <row r="681" spans="1:13" x14ac:dyDescent="0.2">
      <c r="A681" s="1" t="s">
        <v>6</v>
      </c>
      <c r="B681" s="1" t="s">
        <v>77</v>
      </c>
      <c r="C681" s="2">
        <v>0</v>
      </c>
      <c r="D681" s="2">
        <v>0</v>
      </c>
      <c r="E681" s="3" t="str">
        <f t="shared" si="40"/>
        <v/>
      </c>
      <c r="F681" s="2">
        <v>65.138319999999993</v>
      </c>
      <c r="G681" s="2">
        <v>102.8142</v>
      </c>
      <c r="H681" s="3">
        <f t="shared" si="41"/>
        <v>0.57839809193728065</v>
      </c>
      <c r="I681" s="2">
        <v>67.099609999999998</v>
      </c>
      <c r="J681" s="3">
        <f t="shared" si="42"/>
        <v>0.53226225905038804</v>
      </c>
      <c r="K681" s="2">
        <v>233.29294999999999</v>
      </c>
      <c r="L681" s="2">
        <v>388.48374999999999</v>
      </c>
      <c r="M681" s="3">
        <f t="shared" si="43"/>
        <v>0.6652185588977293</v>
      </c>
    </row>
    <row r="682" spans="1:13" x14ac:dyDescent="0.2">
      <c r="A682" s="1" t="s">
        <v>5</v>
      </c>
      <c r="B682" s="1" t="s">
        <v>77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0.91712000000000005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0</v>
      </c>
      <c r="L682" s="2">
        <v>0.91712000000000005</v>
      </c>
      <c r="M682" s="3" t="str">
        <f t="shared" si="43"/>
        <v/>
      </c>
    </row>
    <row r="683" spans="1:13" x14ac:dyDescent="0.2">
      <c r="A683" s="1" t="s">
        <v>4</v>
      </c>
      <c r="B683" s="1" t="s">
        <v>77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9.7199999999999995E-2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50.115000000000002</v>
      </c>
      <c r="L683" s="2">
        <v>21.223859999999998</v>
      </c>
      <c r="M683" s="3">
        <f t="shared" si="43"/>
        <v>-0.57649685722837485</v>
      </c>
    </row>
    <row r="684" spans="1:13" x14ac:dyDescent="0.2">
      <c r="A684" s="1" t="s">
        <v>3</v>
      </c>
      <c r="B684" s="1" t="s">
        <v>77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0</v>
      </c>
      <c r="H684" s="3" t="str">
        <f t="shared" si="41"/>
        <v/>
      </c>
      <c r="I684" s="2">
        <v>2.9024399999999999</v>
      </c>
      <c r="J684" s="3">
        <f t="shared" si="42"/>
        <v>-1</v>
      </c>
      <c r="K684" s="2">
        <v>0</v>
      </c>
      <c r="L684" s="2">
        <v>3.24336</v>
      </c>
      <c r="M684" s="3" t="str">
        <f t="shared" si="43"/>
        <v/>
      </c>
    </row>
    <row r="685" spans="1:13" x14ac:dyDescent="0.2">
      <c r="A685" s="1" t="s">
        <v>2</v>
      </c>
      <c r="B685" s="1" t="s">
        <v>77</v>
      </c>
      <c r="C685" s="2">
        <v>0</v>
      </c>
      <c r="D685" s="2">
        <v>0</v>
      </c>
      <c r="E685" s="3" t="str">
        <f t="shared" ref="E685:E746" si="44">IF(C685=0,"",(D685/C685-1))</f>
        <v/>
      </c>
      <c r="F685" s="2">
        <v>0.94950000000000001</v>
      </c>
      <c r="G685" s="2">
        <v>36.723990000000001</v>
      </c>
      <c r="H685" s="3">
        <f t="shared" ref="H685:H746" si="45">IF(F685=0,"",(G685/F685-1))</f>
        <v>37.677187993680882</v>
      </c>
      <c r="I685" s="2">
        <v>2.7531099999999999</v>
      </c>
      <c r="J685" s="3">
        <f t="shared" ref="J685:J746" si="46">IF(I685=0,"",(G685/I685-1))</f>
        <v>12.33909288041524</v>
      </c>
      <c r="K685" s="2">
        <v>37.408720000000002</v>
      </c>
      <c r="L685" s="2">
        <v>46.86347</v>
      </c>
      <c r="M685" s="3">
        <f t="shared" ref="M685:M746" si="47">IF(K685=0,"",(L685/K685-1))</f>
        <v>0.25274187408711124</v>
      </c>
    </row>
    <row r="686" spans="1:13" x14ac:dyDescent="0.2">
      <c r="A686" s="1" t="s">
        <v>25</v>
      </c>
      <c r="B686" s="1" t="s">
        <v>77</v>
      </c>
      <c r="C686" s="2">
        <v>0</v>
      </c>
      <c r="D686" s="2">
        <v>0</v>
      </c>
      <c r="E686" s="3" t="str">
        <f t="shared" si="44"/>
        <v/>
      </c>
      <c r="F686" s="2">
        <v>0</v>
      </c>
      <c r="G686" s="2">
        <v>0</v>
      </c>
      <c r="H686" s="3" t="str">
        <f t="shared" si="45"/>
        <v/>
      </c>
      <c r="I686" s="2">
        <v>5.2</v>
      </c>
      <c r="J686" s="3">
        <f t="shared" si="46"/>
        <v>-1</v>
      </c>
      <c r="K686" s="2">
        <v>0</v>
      </c>
      <c r="L686" s="2">
        <v>5.2525000000000004</v>
      </c>
      <c r="M686" s="3" t="str">
        <f t="shared" si="47"/>
        <v/>
      </c>
    </row>
    <row r="687" spans="1:13" x14ac:dyDescent="0.2">
      <c r="A687" s="1" t="s">
        <v>29</v>
      </c>
      <c r="B687" s="1" t="s">
        <v>77</v>
      </c>
      <c r="C687" s="2">
        <v>0</v>
      </c>
      <c r="D687" s="2">
        <v>0</v>
      </c>
      <c r="E687" s="3" t="str">
        <f t="shared" si="44"/>
        <v/>
      </c>
      <c r="F687" s="2">
        <v>0</v>
      </c>
      <c r="G687" s="2">
        <v>0</v>
      </c>
      <c r="H687" s="3" t="str">
        <f t="shared" si="45"/>
        <v/>
      </c>
      <c r="I687" s="2">
        <v>0</v>
      </c>
      <c r="J687" s="3" t="str">
        <f t="shared" si="46"/>
        <v/>
      </c>
      <c r="K687" s="2">
        <v>22.318919999999999</v>
      </c>
      <c r="L687" s="2">
        <v>0</v>
      </c>
      <c r="M687" s="3">
        <f t="shared" si="47"/>
        <v>-1</v>
      </c>
    </row>
    <row r="688" spans="1:13" x14ac:dyDescent="0.2">
      <c r="A688" s="6" t="s">
        <v>0</v>
      </c>
      <c r="B688" s="6" t="s">
        <v>77</v>
      </c>
      <c r="C688" s="5">
        <v>0</v>
      </c>
      <c r="D688" s="5">
        <v>0</v>
      </c>
      <c r="E688" s="4" t="str">
        <f t="shared" si="44"/>
        <v/>
      </c>
      <c r="F688" s="5">
        <v>1623.6874700000001</v>
      </c>
      <c r="G688" s="5">
        <v>1489.65787</v>
      </c>
      <c r="H688" s="4">
        <f t="shared" si="45"/>
        <v>-8.2546427484594731E-2</v>
      </c>
      <c r="I688" s="5">
        <v>1829.8137099999999</v>
      </c>
      <c r="J688" s="4">
        <f t="shared" si="46"/>
        <v>-0.18589643204717266</v>
      </c>
      <c r="K688" s="5">
        <v>5988.8962499999998</v>
      </c>
      <c r="L688" s="5">
        <v>6041.5816599999998</v>
      </c>
      <c r="M688" s="4">
        <f t="shared" si="47"/>
        <v>8.7971819515157978E-3</v>
      </c>
    </row>
    <row r="689" spans="1:13" x14ac:dyDescent="0.2">
      <c r="A689" s="1" t="s">
        <v>22</v>
      </c>
      <c r="B689" s="1" t="s">
        <v>76</v>
      </c>
      <c r="C689" s="2">
        <v>0.64622000000000002</v>
      </c>
      <c r="D689" s="2">
        <v>0</v>
      </c>
      <c r="E689" s="3">
        <f t="shared" si="44"/>
        <v>-1</v>
      </c>
      <c r="F689" s="2">
        <v>692.28659000000005</v>
      </c>
      <c r="G689" s="2">
        <v>393.08902999999998</v>
      </c>
      <c r="H689" s="3">
        <f t="shared" si="45"/>
        <v>-0.43218742688631318</v>
      </c>
      <c r="I689" s="2">
        <v>315.91129999999998</v>
      </c>
      <c r="J689" s="3">
        <f t="shared" si="46"/>
        <v>0.24430189739968156</v>
      </c>
      <c r="K689" s="2">
        <v>2825.6841300000001</v>
      </c>
      <c r="L689" s="2">
        <v>1533.52802</v>
      </c>
      <c r="M689" s="3">
        <f t="shared" si="47"/>
        <v>-0.45728965112600894</v>
      </c>
    </row>
    <row r="690" spans="1:13" x14ac:dyDescent="0.2">
      <c r="A690" s="1" t="s">
        <v>21</v>
      </c>
      <c r="B690" s="1" t="s">
        <v>76</v>
      </c>
      <c r="C690" s="2">
        <v>8.0673300000000001</v>
      </c>
      <c r="D690" s="2">
        <v>0</v>
      </c>
      <c r="E690" s="3">
        <f t="shared" si="44"/>
        <v>-1</v>
      </c>
      <c r="F690" s="2">
        <v>4127.4245700000001</v>
      </c>
      <c r="G690" s="2">
        <v>3821.8524200000002</v>
      </c>
      <c r="H690" s="3">
        <f t="shared" si="45"/>
        <v>-7.4034581327309334E-2</v>
      </c>
      <c r="I690" s="2">
        <v>4766.6623200000004</v>
      </c>
      <c r="J690" s="3">
        <f t="shared" si="46"/>
        <v>-0.19821204788007729</v>
      </c>
      <c r="K690" s="2">
        <v>16436.00532</v>
      </c>
      <c r="L690" s="2">
        <v>16288.59859</v>
      </c>
      <c r="M690" s="3">
        <f t="shared" si="47"/>
        <v>-8.96852532778325E-3</v>
      </c>
    </row>
    <row r="691" spans="1:13" x14ac:dyDescent="0.2">
      <c r="A691" s="1" t="s">
        <v>20</v>
      </c>
      <c r="B691" s="1" t="s">
        <v>76</v>
      </c>
      <c r="C691" s="2">
        <v>21.364190000000001</v>
      </c>
      <c r="D691" s="2">
        <v>0</v>
      </c>
      <c r="E691" s="3">
        <f t="shared" si="44"/>
        <v>-1</v>
      </c>
      <c r="F691" s="2">
        <v>7245.1587300000001</v>
      </c>
      <c r="G691" s="2">
        <v>7172.3480300000001</v>
      </c>
      <c r="H691" s="3">
        <f t="shared" si="45"/>
        <v>-1.004956588439021E-2</v>
      </c>
      <c r="I691" s="2">
        <v>7868.9127099999996</v>
      </c>
      <c r="J691" s="3">
        <f t="shared" si="46"/>
        <v>-8.8521083619950258E-2</v>
      </c>
      <c r="K691" s="2">
        <v>27217.65798</v>
      </c>
      <c r="L691" s="2">
        <v>26519.743350000001</v>
      </c>
      <c r="M691" s="3">
        <f t="shared" si="47"/>
        <v>-2.5641979574908325E-2</v>
      </c>
    </row>
    <row r="692" spans="1:13" x14ac:dyDescent="0.2">
      <c r="A692" s="1" t="s">
        <v>19</v>
      </c>
      <c r="B692" s="1" t="s">
        <v>76</v>
      </c>
      <c r="C692" s="2">
        <v>0</v>
      </c>
      <c r="D692" s="2">
        <v>0</v>
      </c>
      <c r="E692" s="3" t="str">
        <f t="shared" si="44"/>
        <v/>
      </c>
      <c r="F692" s="2">
        <v>175.34765999999999</v>
      </c>
      <c r="G692" s="2">
        <v>180.75550999999999</v>
      </c>
      <c r="H692" s="3">
        <f t="shared" si="45"/>
        <v>3.0840730922784942E-2</v>
      </c>
      <c r="I692" s="2">
        <v>224.11660000000001</v>
      </c>
      <c r="J692" s="3">
        <f t="shared" si="46"/>
        <v>-0.19347558369170337</v>
      </c>
      <c r="K692" s="2">
        <v>1018.99905</v>
      </c>
      <c r="L692" s="2">
        <v>792.33794999999998</v>
      </c>
      <c r="M692" s="3">
        <f t="shared" si="47"/>
        <v>-0.22243504544974801</v>
      </c>
    </row>
    <row r="693" spans="1:13" x14ac:dyDescent="0.2">
      <c r="A693" s="1" t="s">
        <v>18</v>
      </c>
      <c r="B693" s="1" t="s">
        <v>76</v>
      </c>
      <c r="C693" s="2">
        <v>0</v>
      </c>
      <c r="D693" s="2">
        <v>0</v>
      </c>
      <c r="E693" s="3" t="str">
        <f t="shared" si="44"/>
        <v/>
      </c>
      <c r="F693" s="2">
        <v>6.9162499999999998</v>
      </c>
      <c r="G693" s="2">
        <v>17.338809999999999</v>
      </c>
      <c r="H693" s="3">
        <f t="shared" si="45"/>
        <v>1.5069669257184168</v>
      </c>
      <c r="I693" s="2">
        <v>80.655230000000003</v>
      </c>
      <c r="J693" s="3">
        <f t="shared" si="46"/>
        <v>-0.78502559598429023</v>
      </c>
      <c r="K693" s="2">
        <v>152.90643</v>
      </c>
      <c r="L693" s="2">
        <v>100.22096999999999</v>
      </c>
      <c r="M693" s="3">
        <f t="shared" si="47"/>
        <v>-0.34456013393288953</v>
      </c>
    </row>
    <row r="694" spans="1:13" x14ac:dyDescent="0.2">
      <c r="A694" s="1" t="s">
        <v>17</v>
      </c>
      <c r="B694" s="1" t="s">
        <v>76</v>
      </c>
      <c r="C694" s="2">
        <v>0</v>
      </c>
      <c r="D694" s="2">
        <v>0</v>
      </c>
      <c r="E694" s="3" t="str">
        <f t="shared" si="44"/>
        <v/>
      </c>
      <c r="F694" s="2">
        <v>3085.6781599999999</v>
      </c>
      <c r="G694" s="2">
        <v>2563.1520099999998</v>
      </c>
      <c r="H694" s="3">
        <f t="shared" si="45"/>
        <v>-0.16933916076328592</v>
      </c>
      <c r="I694" s="2">
        <v>2961.8217300000001</v>
      </c>
      <c r="J694" s="3">
        <f t="shared" si="46"/>
        <v>-0.13460287496776535</v>
      </c>
      <c r="K694" s="2">
        <v>12736.22718</v>
      </c>
      <c r="L694" s="2">
        <v>11206.7</v>
      </c>
      <c r="M694" s="3">
        <f t="shared" si="47"/>
        <v>-0.12009264269420794</v>
      </c>
    </row>
    <row r="695" spans="1:13" x14ac:dyDescent="0.2">
      <c r="A695" s="1" t="s">
        <v>16</v>
      </c>
      <c r="B695" s="1" t="s">
        <v>76</v>
      </c>
      <c r="C695" s="2">
        <v>0</v>
      </c>
      <c r="D695" s="2">
        <v>0</v>
      </c>
      <c r="E695" s="3" t="str">
        <f t="shared" si="44"/>
        <v/>
      </c>
      <c r="F695" s="2">
        <v>20.229579999999999</v>
      </c>
      <c r="G695" s="2">
        <v>27.880120000000002</v>
      </c>
      <c r="H695" s="3">
        <f t="shared" si="45"/>
        <v>0.37818580514276645</v>
      </c>
      <c r="I695" s="2">
        <v>44.499670000000002</v>
      </c>
      <c r="J695" s="3">
        <f t="shared" si="46"/>
        <v>-0.37347580330370989</v>
      </c>
      <c r="K695" s="2">
        <v>84.211039999999997</v>
      </c>
      <c r="L695" s="2">
        <v>92.578400000000002</v>
      </c>
      <c r="M695" s="3">
        <f t="shared" si="47"/>
        <v>9.9361793893057326E-2</v>
      </c>
    </row>
    <row r="696" spans="1:13" x14ac:dyDescent="0.2">
      <c r="A696" s="1" t="s">
        <v>15</v>
      </c>
      <c r="B696" s="1" t="s">
        <v>76</v>
      </c>
      <c r="C696" s="2">
        <v>0</v>
      </c>
      <c r="D696" s="2">
        <v>0</v>
      </c>
      <c r="E696" s="3" t="str">
        <f t="shared" si="44"/>
        <v/>
      </c>
      <c r="F696" s="2">
        <v>336.37142999999998</v>
      </c>
      <c r="G696" s="2">
        <v>277.39980000000003</v>
      </c>
      <c r="H696" s="3">
        <f t="shared" si="45"/>
        <v>-0.17531700001988859</v>
      </c>
      <c r="I696" s="2">
        <v>339.69004000000001</v>
      </c>
      <c r="J696" s="3">
        <f t="shared" si="46"/>
        <v>-0.18337376038461406</v>
      </c>
      <c r="K696" s="2">
        <v>1110.40183</v>
      </c>
      <c r="L696" s="2">
        <v>1284.3587500000001</v>
      </c>
      <c r="M696" s="3">
        <f t="shared" si="47"/>
        <v>0.15666123316817671</v>
      </c>
    </row>
    <row r="697" spans="1:13" x14ac:dyDescent="0.2">
      <c r="A697" s="1" t="s">
        <v>14</v>
      </c>
      <c r="B697" s="1" t="s">
        <v>76</v>
      </c>
      <c r="C697" s="2">
        <v>0</v>
      </c>
      <c r="D697" s="2">
        <v>0</v>
      </c>
      <c r="E697" s="3" t="str">
        <f t="shared" si="44"/>
        <v/>
      </c>
      <c r="F697" s="2">
        <v>4.4848800000000004</v>
      </c>
      <c r="G697" s="2">
        <v>6.2398899999999999</v>
      </c>
      <c r="H697" s="3">
        <f t="shared" si="45"/>
        <v>0.39131704750182816</v>
      </c>
      <c r="I697" s="2">
        <v>0</v>
      </c>
      <c r="J697" s="3" t="str">
        <f t="shared" si="46"/>
        <v/>
      </c>
      <c r="K697" s="2">
        <v>19.822649999999999</v>
      </c>
      <c r="L697" s="2">
        <v>27.085979999999999</v>
      </c>
      <c r="M697" s="3">
        <f t="shared" si="47"/>
        <v>0.36641569114119465</v>
      </c>
    </row>
    <row r="698" spans="1:13" x14ac:dyDescent="0.2">
      <c r="A698" s="1" t="s">
        <v>13</v>
      </c>
      <c r="B698" s="1" t="s">
        <v>76</v>
      </c>
      <c r="C698" s="2">
        <v>0.28103</v>
      </c>
      <c r="D698" s="2">
        <v>0</v>
      </c>
      <c r="E698" s="3">
        <f t="shared" si="44"/>
        <v>-1</v>
      </c>
      <c r="F698" s="2">
        <v>2403.5339399999998</v>
      </c>
      <c r="G698" s="2">
        <v>2103.76082</v>
      </c>
      <c r="H698" s="3">
        <f t="shared" si="45"/>
        <v>-0.12472181690931305</v>
      </c>
      <c r="I698" s="2">
        <v>1791.42031</v>
      </c>
      <c r="J698" s="3">
        <f t="shared" si="46"/>
        <v>0.17435356083464293</v>
      </c>
      <c r="K698" s="2">
        <v>9155.7690199999997</v>
      </c>
      <c r="L698" s="2">
        <v>9416.9493399999992</v>
      </c>
      <c r="M698" s="3">
        <f t="shared" si="47"/>
        <v>2.8526311599765597E-2</v>
      </c>
    </row>
    <row r="699" spans="1:13" x14ac:dyDescent="0.2">
      <c r="A699" s="1" t="s">
        <v>12</v>
      </c>
      <c r="B699" s="1" t="s">
        <v>76</v>
      </c>
      <c r="C699" s="2">
        <v>0</v>
      </c>
      <c r="D699" s="2">
        <v>0</v>
      </c>
      <c r="E699" s="3" t="str">
        <f t="shared" si="44"/>
        <v/>
      </c>
      <c r="F699" s="2">
        <v>2601.8705</v>
      </c>
      <c r="G699" s="2">
        <v>2762.1297500000001</v>
      </c>
      <c r="H699" s="3">
        <f t="shared" si="45"/>
        <v>6.159386103190001E-2</v>
      </c>
      <c r="I699" s="2">
        <v>3792.7527</v>
      </c>
      <c r="J699" s="3">
        <f t="shared" si="46"/>
        <v>-0.27173481413644496</v>
      </c>
      <c r="K699" s="2">
        <v>13597.163200000001</v>
      </c>
      <c r="L699" s="2">
        <v>14616.445669999999</v>
      </c>
      <c r="M699" s="3">
        <f t="shared" si="47"/>
        <v>7.4962876815363844E-2</v>
      </c>
    </row>
    <row r="700" spans="1:13" x14ac:dyDescent="0.2">
      <c r="A700" s="1" t="s">
        <v>11</v>
      </c>
      <c r="B700" s="1" t="s">
        <v>76</v>
      </c>
      <c r="C700" s="2">
        <v>31.422789999999999</v>
      </c>
      <c r="D700" s="2">
        <v>0</v>
      </c>
      <c r="E700" s="3">
        <f t="shared" si="44"/>
        <v>-1</v>
      </c>
      <c r="F700" s="2">
        <v>3911.3420999999998</v>
      </c>
      <c r="G700" s="2">
        <v>3223.66147</v>
      </c>
      <c r="H700" s="3">
        <f t="shared" si="45"/>
        <v>-0.17581705011177617</v>
      </c>
      <c r="I700" s="2">
        <v>3339.9856</v>
      </c>
      <c r="J700" s="3">
        <f t="shared" si="46"/>
        <v>-3.4827733987835119E-2</v>
      </c>
      <c r="K700" s="2">
        <v>13380.09391</v>
      </c>
      <c r="L700" s="2">
        <v>12189.960139999999</v>
      </c>
      <c r="M700" s="3">
        <f t="shared" si="47"/>
        <v>-8.8948087958524713E-2</v>
      </c>
    </row>
    <row r="701" spans="1:13" x14ac:dyDescent="0.2">
      <c r="A701" s="1" t="s">
        <v>10</v>
      </c>
      <c r="B701" s="1" t="s">
        <v>76</v>
      </c>
      <c r="C701" s="2">
        <v>4.1558299999999999</v>
      </c>
      <c r="D701" s="2">
        <v>0</v>
      </c>
      <c r="E701" s="3">
        <f t="shared" si="44"/>
        <v>-1</v>
      </c>
      <c r="F701" s="2">
        <v>5503.18307</v>
      </c>
      <c r="G701" s="2">
        <v>5628.2865700000002</v>
      </c>
      <c r="H701" s="3">
        <f t="shared" si="45"/>
        <v>2.273293445060709E-2</v>
      </c>
      <c r="I701" s="2">
        <v>5361.3186900000001</v>
      </c>
      <c r="J701" s="3">
        <f t="shared" si="46"/>
        <v>4.9795189474177715E-2</v>
      </c>
      <c r="K701" s="2">
        <v>18066.834210000001</v>
      </c>
      <c r="L701" s="2">
        <v>18797.599969999999</v>
      </c>
      <c r="M701" s="3">
        <f t="shared" si="47"/>
        <v>4.0447914200459012E-2</v>
      </c>
    </row>
    <row r="702" spans="1:13" x14ac:dyDescent="0.2">
      <c r="A702" s="1" t="s">
        <v>27</v>
      </c>
      <c r="B702" s="1" t="s">
        <v>76</v>
      </c>
      <c r="C702" s="2">
        <v>0</v>
      </c>
      <c r="D702" s="2">
        <v>0</v>
      </c>
      <c r="E702" s="3" t="str">
        <f t="shared" si="44"/>
        <v/>
      </c>
      <c r="F702" s="2">
        <v>486.67989</v>
      </c>
      <c r="G702" s="2">
        <v>424.32375000000002</v>
      </c>
      <c r="H702" s="3">
        <f t="shared" si="45"/>
        <v>-0.12812557346472642</v>
      </c>
      <c r="I702" s="2">
        <v>603.67736000000002</v>
      </c>
      <c r="J702" s="3">
        <f t="shared" si="46"/>
        <v>-0.29710176641376773</v>
      </c>
      <c r="K702" s="2">
        <v>1713.17742</v>
      </c>
      <c r="L702" s="2">
        <v>1729.91921</v>
      </c>
      <c r="M702" s="3">
        <f t="shared" si="47"/>
        <v>9.7723620475922424E-3</v>
      </c>
    </row>
    <row r="703" spans="1:13" x14ac:dyDescent="0.2">
      <c r="A703" s="1" t="s">
        <v>9</v>
      </c>
      <c r="B703" s="1" t="s">
        <v>76</v>
      </c>
      <c r="C703" s="2">
        <v>0</v>
      </c>
      <c r="D703" s="2">
        <v>0</v>
      </c>
      <c r="E703" s="3" t="str">
        <f t="shared" si="44"/>
        <v/>
      </c>
      <c r="F703" s="2">
        <v>5584.3416200000001</v>
      </c>
      <c r="G703" s="2">
        <v>5088.9110499999997</v>
      </c>
      <c r="H703" s="3">
        <f t="shared" si="45"/>
        <v>-8.8717812002339524E-2</v>
      </c>
      <c r="I703" s="2">
        <v>4164.75281</v>
      </c>
      <c r="J703" s="3">
        <f t="shared" si="46"/>
        <v>0.22189990190558273</v>
      </c>
      <c r="K703" s="2">
        <v>22608.60382</v>
      </c>
      <c r="L703" s="2">
        <v>18160.179410000001</v>
      </c>
      <c r="M703" s="3">
        <f t="shared" si="47"/>
        <v>-0.19675803271252157</v>
      </c>
    </row>
    <row r="704" spans="1:13" x14ac:dyDescent="0.2">
      <c r="A704" s="1" t="s">
        <v>8</v>
      </c>
      <c r="B704" s="1" t="s">
        <v>76</v>
      </c>
      <c r="C704" s="2">
        <v>3.4477199999999999</v>
      </c>
      <c r="D704" s="2">
        <v>0</v>
      </c>
      <c r="E704" s="3">
        <f t="shared" si="44"/>
        <v>-1</v>
      </c>
      <c r="F704" s="2">
        <v>5081.75522</v>
      </c>
      <c r="G704" s="2">
        <v>7693.8032700000003</v>
      </c>
      <c r="H704" s="3">
        <f t="shared" si="45"/>
        <v>0.51400509015465734</v>
      </c>
      <c r="I704" s="2">
        <v>5257.3758399999997</v>
      </c>
      <c r="J704" s="3">
        <f t="shared" si="46"/>
        <v>0.46343033181359927</v>
      </c>
      <c r="K704" s="2">
        <v>24839.888269999999</v>
      </c>
      <c r="L704" s="2">
        <v>22024.59015</v>
      </c>
      <c r="M704" s="3">
        <f t="shared" si="47"/>
        <v>-0.11333779320578241</v>
      </c>
    </row>
    <row r="705" spans="1:13" x14ac:dyDescent="0.2">
      <c r="A705" s="1" t="s">
        <v>7</v>
      </c>
      <c r="B705" s="1" t="s">
        <v>76</v>
      </c>
      <c r="C705" s="2">
        <v>0</v>
      </c>
      <c r="D705" s="2">
        <v>0</v>
      </c>
      <c r="E705" s="3" t="str">
        <f t="shared" si="44"/>
        <v/>
      </c>
      <c r="F705" s="2">
        <v>368.17669999999998</v>
      </c>
      <c r="G705" s="2">
        <v>470.73115000000001</v>
      </c>
      <c r="H705" s="3">
        <f t="shared" si="45"/>
        <v>0.27854682276200537</v>
      </c>
      <c r="I705" s="2">
        <v>396.36651999999998</v>
      </c>
      <c r="J705" s="3">
        <f t="shared" si="46"/>
        <v>0.18761582083168893</v>
      </c>
      <c r="K705" s="2">
        <v>846.17621999999994</v>
      </c>
      <c r="L705" s="2">
        <v>1137.80925</v>
      </c>
      <c r="M705" s="3">
        <f t="shared" si="47"/>
        <v>0.34464810415022074</v>
      </c>
    </row>
    <row r="706" spans="1:13" x14ac:dyDescent="0.2">
      <c r="A706" s="1" t="s">
        <v>6</v>
      </c>
      <c r="B706" s="1" t="s">
        <v>76</v>
      </c>
      <c r="C706" s="2">
        <v>5.1817599999999997</v>
      </c>
      <c r="D706" s="2">
        <v>0</v>
      </c>
      <c r="E706" s="3">
        <f t="shared" si="44"/>
        <v>-1</v>
      </c>
      <c r="F706" s="2">
        <v>370.92363999999998</v>
      </c>
      <c r="G706" s="2">
        <v>1041.2359799999999</v>
      </c>
      <c r="H706" s="3">
        <f t="shared" si="45"/>
        <v>1.8071437560571768</v>
      </c>
      <c r="I706" s="2">
        <v>1064.2074</v>
      </c>
      <c r="J706" s="3">
        <f t="shared" si="46"/>
        <v>-2.1585472906878955E-2</v>
      </c>
      <c r="K706" s="2">
        <v>1837.4925699999999</v>
      </c>
      <c r="L706" s="2">
        <v>3880.8216499999999</v>
      </c>
      <c r="M706" s="3">
        <f t="shared" si="47"/>
        <v>1.1120203223461198</v>
      </c>
    </row>
    <row r="707" spans="1:13" x14ac:dyDescent="0.2">
      <c r="A707" s="1" t="s">
        <v>5</v>
      </c>
      <c r="B707" s="1" t="s">
        <v>76</v>
      </c>
      <c r="C707" s="2">
        <v>0</v>
      </c>
      <c r="D707" s="2">
        <v>0</v>
      </c>
      <c r="E707" s="3" t="str">
        <f t="shared" si="44"/>
        <v/>
      </c>
      <c r="F707" s="2">
        <v>6.7825300000000004</v>
      </c>
      <c r="G707" s="2">
        <v>2.5905100000000001</v>
      </c>
      <c r="H707" s="3">
        <f t="shared" si="45"/>
        <v>-0.61806140186626524</v>
      </c>
      <c r="I707" s="2">
        <v>9.8632500000000007</v>
      </c>
      <c r="J707" s="3">
        <f t="shared" si="46"/>
        <v>-0.737357361924315</v>
      </c>
      <c r="K707" s="2">
        <v>14.4871</v>
      </c>
      <c r="L707" s="2">
        <v>17.5885</v>
      </c>
      <c r="M707" s="3">
        <f t="shared" si="47"/>
        <v>0.2140801126519456</v>
      </c>
    </row>
    <row r="708" spans="1:13" x14ac:dyDescent="0.2">
      <c r="A708" s="1" t="s">
        <v>4</v>
      </c>
      <c r="B708" s="1" t="s">
        <v>76</v>
      </c>
      <c r="C708" s="2">
        <v>0</v>
      </c>
      <c r="D708" s="2">
        <v>0</v>
      </c>
      <c r="E708" s="3" t="str">
        <f t="shared" si="44"/>
        <v/>
      </c>
      <c r="F708" s="2">
        <v>3902.4448400000001</v>
      </c>
      <c r="G708" s="2">
        <v>2430.11555</v>
      </c>
      <c r="H708" s="3">
        <f t="shared" si="45"/>
        <v>-0.37728381831528979</v>
      </c>
      <c r="I708" s="2">
        <v>2687.5785299999998</v>
      </c>
      <c r="J708" s="3">
        <f t="shared" si="46"/>
        <v>-9.5797379360669233E-2</v>
      </c>
      <c r="K708" s="2">
        <v>18477.27536</v>
      </c>
      <c r="L708" s="2">
        <v>10702.815259999999</v>
      </c>
      <c r="M708" s="3">
        <f t="shared" si="47"/>
        <v>-0.42075792824034641</v>
      </c>
    </row>
    <row r="709" spans="1:13" x14ac:dyDescent="0.2">
      <c r="A709" s="1" t="s">
        <v>3</v>
      </c>
      <c r="B709" s="1" t="s">
        <v>76</v>
      </c>
      <c r="C709" s="2">
        <v>0</v>
      </c>
      <c r="D709" s="2">
        <v>0</v>
      </c>
      <c r="E709" s="3" t="str">
        <f t="shared" si="44"/>
        <v/>
      </c>
      <c r="F709" s="2">
        <v>120.78</v>
      </c>
      <c r="G709" s="2">
        <v>0</v>
      </c>
      <c r="H709" s="3">
        <f t="shared" si="45"/>
        <v>-1</v>
      </c>
      <c r="I709" s="2">
        <v>0</v>
      </c>
      <c r="J709" s="3" t="str">
        <f t="shared" si="46"/>
        <v/>
      </c>
      <c r="K709" s="2">
        <v>182.78</v>
      </c>
      <c r="L709" s="2">
        <v>0</v>
      </c>
      <c r="M709" s="3">
        <f t="shared" si="47"/>
        <v>-1</v>
      </c>
    </row>
    <row r="710" spans="1:13" x14ac:dyDescent="0.2">
      <c r="A710" s="1" t="s">
        <v>2</v>
      </c>
      <c r="B710" s="1" t="s">
        <v>76</v>
      </c>
      <c r="C710" s="2">
        <v>0</v>
      </c>
      <c r="D710" s="2">
        <v>0</v>
      </c>
      <c r="E710" s="3" t="str">
        <f t="shared" si="44"/>
        <v/>
      </c>
      <c r="F710" s="2">
        <v>0.80356000000000005</v>
      </c>
      <c r="G710" s="2">
        <v>5.9071899999999999</v>
      </c>
      <c r="H710" s="3">
        <f t="shared" si="45"/>
        <v>6.3512743292349043</v>
      </c>
      <c r="I710" s="2">
        <v>21.00553</v>
      </c>
      <c r="J710" s="3">
        <f t="shared" si="46"/>
        <v>-0.71877929288144604</v>
      </c>
      <c r="K710" s="2">
        <v>175.11858000000001</v>
      </c>
      <c r="L710" s="2">
        <v>222.71399</v>
      </c>
      <c r="M710" s="3">
        <f t="shared" si="47"/>
        <v>0.27178960679100972</v>
      </c>
    </row>
    <row r="711" spans="1:13" x14ac:dyDescent="0.2">
      <c r="A711" s="1" t="s">
        <v>25</v>
      </c>
      <c r="B711" s="1" t="s">
        <v>76</v>
      </c>
      <c r="C711" s="2">
        <v>0</v>
      </c>
      <c r="D711" s="2">
        <v>0</v>
      </c>
      <c r="E711" s="3" t="str">
        <f t="shared" si="44"/>
        <v/>
      </c>
      <c r="F711" s="2">
        <v>1.60307</v>
      </c>
      <c r="G711" s="2">
        <v>1.7717400000000001</v>
      </c>
      <c r="H711" s="3">
        <f t="shared" si="45"/>
        <v>0.10521686514001272</v>
      </c>
      <c r="I711" s="2">
        <v>0</v>
      </c>
      <c r="J711" s="3" t="str">
        <f t="shared" si="46"/>
        <v/>
      </c>
      <c r="K711" s="2">
        <v>18.340479999999999</v>
      </c>
      <c r="L711" s="2">
        <v>11.358840000000001</v>
      </c>
      <c r="M711" s="3">
        <f t="shared" si="47"/>
        <v>-0.38066833583417659</v>
      </c>
    </row>
    <row r="712" spans="1:13" x14ac:dyDescent="0.2">
      <c r="A712" s="1" t="s">
        <v>29</v>
      </c>
      <c r="B712" s="1" t="s">
        <v>76</v>
      </c>
      <c r="C712" s="2">
        <v>0</v>
      </c>
      <c r="D712" s="2">
        <v>0</v>
      </c>
      <c r="E712" s="3" t="str">
        <f t="shared" si="44"/>
        <v/>
      </c>
      <c r="F712" s="2">
        <v>0</v>
      </c>
      <c r="G712" s="2">
        <v>0</v>
      </c>
      <c r="H712" s="3" t="str">
        <f t="shared" si="45"/>
        <v/>
      </c>
      <c r="I712" s="2">
        <v>0</v>
      </c>
      <c r="J712" s="3" t="str">
        <f t="shared" si="46"/>
        <v/>
      </c>
      <c r="K712" s="2">
        <v>17.348109999999998</v>
      </c>
      <c r="L712" s="2">
        <v>0</v>
      </c>
      <c r="M712" s="3">
        <f t="shared" si="47"/>
        <v>-1</v>
      </c>
    </row>
    <row r="713" spans="1:13" x14ac:dyDescent="0.2">
      <c r="A713" s="6" t="s">
        <v>0</v>
      </c>
      <c r="B713" s="6" t="s">
        <v>76</v>
      </c>
      <c r="C713" s="5">
        <v>74.566869999999994</v>
      </c>
      <c r="D713" s="5">
        <v>0</v>
      </c>
      <c r="E713" s="4">
        <f t="shared" si="44"/>
        <v>-1</v>
      </c>
      <c r="F713" s="5">
        <v>71779.292979999998</v>
      </c>
      <c r="G713" s="5">
        <v>68150.676649999994</v>
      </c>
      <c r="H713" s="4">
        <f t="shared" si="45"/>
        <v>-5.0552411139115794E-2</v>
      </c>
      <c r="I713" s="5">
        <v>75877.048450000002</v>
      </c>
      <c r="J713" s="4">
        <f t="shared" si="46"/>
        <v>-0.10182752173196863</v>
      </c>
      <c r="K713" s="5">
        <v>279551.50163000001</v>
      </c>
      <c r="L713" s="5">
        <v>273125.44420999999</v>
      </c>
      <c r="M713" s="4">
        <f t="shared" si="47"/>
        <v>-2.2987025226232638E-2</v>
      </c>
    </row>
    <row r="714" spans="1:13" x14ac:dyDescent="0.2">
      <c r="A714" s="1" t="s">
        <v>22</v>
      </c>
      <c r="B714" s="1" t="s">
        <v>75</v>
      </c>
      <c r="C714" s="2">
        <v>208.19204999999999</v>
      </c>
      <c r="D714" s="2">
        <v>0</v>
      </c>
      <c r="E714" s="3">
        <f t="shared" si="44"/>
        <v>-1</v>
      </c>
      <c r="F714" s="2">
        <v>13811.11339</v>
      </c>
      <c r="G714" s="2">
        <v>16020.7673</v>
      </c>
      <c r="H714" s="3">
        <f t="shared" si="45"/>
        <v>0.15999100489609397</v>
      </c>
      <c r="I714" s="2">
        <v>17374.75188</v>
      </c>
      <c r="J714" s="3">
        <f t="shared" si="46"/>
        <v>-7.7928282910247781E-2</v>
      </c>
      <c r="K714" s="2">
        <v>57145.067949999997</v>
      </c>
      <c r="L714" s="2">
        <v>56378.124190000002</v>
      </c>
      <c r="M714" s="3">
        <f t="shared" si="47"/>
        <v>-1.3420996553386577E-2</v>
      </c>
    </row>
    <row r="715" spans="1:13" x14ac:dyDescent="0.2">
      <c r="A715" s="1" t="s">
        <v>21</v>
      </c>
      <c r="B715" s="1" t="s">
        <v>75</v>
      </c>
      <c r="C715" s="2">
        <v>3.2390000000000002E-2</v>
      </c>
      <c r="D715" s="2">
        <v>0</v>
      </c>
      <c r="E715" s="3">
        <f t="shared" si="44"/>
        <v>-1</v>
      </c>
      <c r="F715" s="2">
        <v>5453.5897599999998</v>
      </c>
      <c r="G715" s="2">
        <v>5306.4441100000004</v>
      </c>
      <c r="H715" s="3">
        <f t="shared" si="45"/>
        <v>-2.6981429934326284E-2</v>
      </c>
      <c r="I715" s="2">
        <v>6293.0782099999997</v>
      </c>
      <c r="J715" s="3">
        <f t="shared" si="46"/>
        <v>-0.15678084191488217</v>
      </c>
      <c r="K715" s="2">
        <v>25172.887900000002</v>
      </c>
      <c r="L715" s="2">
        <v>22278.285179999999</v>
      </c>
      <c r="M715" s="3">
        <f t="shared" si="47"/>
        <v>-0.11498890121383343</v>
      </c>
    </row>
    <row r="716" spans="1:13" x14ac:dyDescent="0.2">
      <c r="A716" s="1" t="s">
        <v>20</v>
      </c>
      <c r="B716" s="1" t="s">
        <v>75</v>
      </c>
      <c r="C716" s="2">
        <v>117.8125</v>
      </c>
      <c r="D716" s="2">
        <v>0</v>
      </c>
      <c r="E716" s="3">
        <f t="shared" si="44"/>
        <v>-1</v>
      </c>
      <c r="F716" s="2">
        <v>4359.9675500000003</v>
      </c>
      <c r="G716" s="2">
        <v>6506.2456899999997</v>
      </c>
      <c r="H716" s="3">
        <f t="shared" si="45"/>
        <v>0.49226929223360827</v>
      </c>
      <c r="I716" s="2">
        <v>4743.3018300000003</v>
      </c>
      <c r="J716" s="3">
        <f t="shared" si="46"/>
        <v>0.37167018317280465</v>
      </c>
      <c r="K716" s="2">
        <v>14893.950070000001</v>
      </c>
      <c r="L716" s="2">
        <v>19306.294099999999</v>
      </c>
      <c r="M716" s="3">
        <f t="shared" si="47"/>
        <v>0.29625076015848339</v>
      </c>
    </row>
    <row r="717" spans="1:13" x14ac:dyDescent="0.2">
      <c r="A717" s="1" t="s">
        <v>19</v>
      </c>
      <c r="B717" s="1" t="s">
        <v>75</v>
      </c>
      <c r="C717" s="2">
        <v>353.01760999999999</v>
      </c>
      <c r="D717" s="2">
        <v>0</v>
      </c>
      <c r="E717" s="3">
        <f t="shared" si="44"/>
        <v>-1</v>
      </c>
      <c r="F717" s="2">
        <v>14983.75144</v>
      </c>
      <c r="G717" s="2">
        <v>12778.393410000001</v>
      </c>
      <c r="H717" s="3">
        <f t="shared" si="45"/>
        <v>-0.14718330311544459</v>
      </c>
      <c r="I717" s="2">
        <v>14284.65256</v>
      </c>
      <c r="J717" s="3">
        <f t="shared" si="46"/>
        <v>-0.10544597732939187</v>
      </c>
      <c r="K717" s="2">
        <v>45201.237029999997</v>
      </c>
      <c r="L717" s="2">
        <v>45228.94356</v>
      </c>
      <c r="M717" s="3">
        <f t="shared" si="47"/>
        <v>6.1295955200546537E-4</v>
      </c>
    </row>
    <row r="718" spans="1:13" x14ac:dyDescent="0.2">
      <c r="A718" s="1" t="s">
        <v>18</v>
      </c>
      <c r="B718" s="1" t="s">
        <v>75</v>
      </c>
      <c r="C718" s="2">
        <v>0</v>
      </c>
      <c r="D718" s="2">
        <v>0</v>
      </c>
      <c r="E718" s="3" t="str">
        <f t="shared" si="44"/>
        <v/>
      </c>
      <c r="F718" s="2">
        <v>7.7382200000000001</v>
      </c>
      <c r="G718" s="2">
        <v>75.049890000000005</v>
      </c>
      <c r="H718" s="3">
        <f t="shared" si="45"/>
        <v>8.6985986441326304</v>
      </c>
      <c r="I718" s="2">
        <v>58.888330000000003</v>
      </c>
      <c r="J718" s="3">
        <f t="shared" si="46"/>
        <v>0.27444418953636496</v>
      </c>
      <c r="K718" s="2">
        <v>92.594719999999995</v>
      </c>
      <c r="L718" s="2">
        <v>193.81048999999999</v>
      </c>
      <c r="M718" s="3">
        <f t="shared" si="47"/>
        <v>1.093105200814906</v>
      </c>
    </row>
    <row r="719" spans="1:13" x14ac:dyDescent="0.2">
      <c r="A719" s="1" t="s">
        <v>17</v>
      </c>
      <c r="B719" s="1" t="s">
        <v>75</v>
      </c>
      <c r="C719" s="2">
        <v>74.999440000000007</v>
      </c>
      <c r="D719" s="2">
        <v>0</v>
      </c>
      <c r="E719" s="3">
        <f t="shared" si="44"/>
        <v>-1</v>
      </c>
      <c r="F719" s="2">
        <v>1958.43714</v>
      </c>
      <c r="G719" s="2">
        <v>1935.03368</v>
      </c>
      <c r="H719" s="3">
        <f t="shared" si="45"/>
        <v>-1.1950069533505636E-2</v>
      </c>
      <c r="I719" s="2">
        <v>1665.9075499999999</v>
      </c>
      <c r="J719" s="3">
        <f t="shared" si="46"/>
        <v>0.16154925884092441</v>
      </c>
      <c r="K719" s="2">
        <v>6811.0225099999998</v>
      </c>
      <c r="L719" s="2">
        <v>6958.5892299999996</v>
      </c>
      <c r="M719" s="3">
        <f t="shared" si="47"/>
        <v>2.1665868785977649E-2</v>
      </c>
    </row>
    <row r="720" spans="1:13" x14ac:dyDescent="0.2">
      <c r="A720" s="1" t="s">
        <v>16</v>
      </c>
      <c r="B720" s="1" t="s">
        <v>75</v>
      </c>
      <c r="C720" s="2">
        <v>0</v>
      </c>
      <c r="D720" s="2">
        <v>0</v>
      </c>
      <c r="E720" s="3" t="str">
        <f t="shared" si="44"/>
        <v/>
      </c>
      <c r="F720" s="2">
        <v>489.12988000000001</v>
      </c>
      <c r="G720" s="2">
        <v>1413.0643299999999</v>
      </c>
      <c r="H720" s="3">
        <f t="shared" si="45"/>
        <v>1.888934795805155</v>
      </c>
      <c r="I720" s="2">
        <v>580.72162000000003</v>
      </c>
      <c r="J720" s="3">
        <f t="shared" si="46"/>
        <v>1.4332903775822912</v>
      </c>
      <c r="K720" s="2">
        <v>2232.1026900000002</v>
      </c>
      <c r="L720" s="2">
        <v>4742.6445999999996</v>
      </c>
      <c r="M720" s="3">
        <f t="shared" si="47"/>
        <v>1.1247430152955906</v>
      </c>
    </row>
    <row r="721" spans="1:13" x14ac:dyDescent="0.2">
      <c r="A721" s="1" t="s">
        <v>15</v>
      </c>
      <c r="B721" s="1" t="s">
        <v>75</v>
      </c>
      <c r="C721" s="2">
        <v>0</v>
      </c>
      <c r="D721" s="2">
        <v>0</v>
      </c>
      <c r="E721" s="3" t="str">
        <f t="shared" si="44"/>
        <v/>
      </c>
      <c r="F721" s="2">
        <v>2.6264400000000001</v>
      </c>
      <c r="G721" s="2">
        <v>0</v>
      </c>
      <c r="H721" s="3">
        <f t="shared" si="45"/>
        <v>-1</v>
      </c>
      <c r="I721" s="2">
        <v>2.75447</v>
      </c>
      <c r="J721" s="3">
        <f t="shared" si="46"/>
        <v>-1</v>
      </c>
      <c r="K721" s="2">
        <v>2.9200400000000002</v>
      </c>
      <c r="L721" s="2">
        <v>3.5015000000000001</v>
      </c>
      <c r="M721" s="3">
        <f t="shared" si="47"/>
        <v>0.19912740921357241</v>
      </c>
    </row>
    <row r="722" spans="1:13" x14ac:dyDescent="0.2">
      <c r="A722" s="1" t="s">
        <v>14</v>
      </c>
      <c r="B722" s="1" t="s">
        <v>75</v>
      </c>
      <c r="C722" s="2">
        <v>1186.38789</v>
      </c>
      <c r="D722" s="2">
        <v>0</v>
      </c>
      <c r="E722" s="3">
        <f t="shared" si="44"/>
        <v>-1</v>
      </c>
      <c r="F722" s="2">
        <v>114742.13631</v>
      </c>
      <c r="G722" s="2">
        <v>122338.62110999999</v>
      </c>
      <c r="H722" s="3">
        <f t="shared" si="45"/>
        <v>6.6204840212112481E-2</v>
      </c>
      <c r="I722" s="2">
        <v>126220.16714999999</v>
      </c>
      <c r="J722" s="3">
        <f t="shared" si="46"/>
        <v>-3.0752185864143078E-2</v>
      </c>
      <c r="K722" s="2">
        <v>421455.17108</v>
      </c>
      <c r="L722" s="2">
        <v>453277.11414000002</v>
      </c>
      <c r="M722" s="3">
        <f t="shared" si="47"/>
        <v>7.5504929690279221E-2</v>
      </c>
    </row>
    <row r="723" spans="1:13" x14ac:dyDescent="0.2">
      <c r="A723" s="1" t="s">
        <v>13</v>
      </c>
      <c r="B723" s="1" t="s">
        <v>75</v>
      </c>
      <c r="C723" s="2">
        <v>96.263739999999999</v>
      </c>
      <c r="D723" s="2">
        <v>0</v>
      </c>
      <c r="E723" s="3">
        <f t="shared" si="44"/>
        <v>-1</v>
      </c>
      <c r="F723" s="2">
        <v>7464.2941499999997</v>
      </c>
      <c r="G723" s="2">
        <v>17270.820380000001</v>
      </c>
      <c r="H723" s="3">
        <f t="shared" si="45"/>
        <v>1.3137915029782157</v>
      </c>
      <c r="I723" s="2">
        <v>18390.290919999999</v>
      </c>
      <c r="J723" s="3">
        <f t="shared" si="46"/>
        <v>-6.0872910867469709E-2</v>
      </c>
      <c r="K723" s="2">
        <v>40871.473019999998</v>
      </c>
      <c r="L723" s="2">
        <v>70400.750270000004</v>
      </c>
      <c r="M723" s="3">
        <f t="shared" si="47"/>
        <v>0.72249114279659521</v>
      </c>
    </row>
    <row r="724" spans="1:13" x14ac:dyDescent="0.2">
      <c r="A724" s="1" t="s">
        <v>12</v>
      </c>
      <c r="B724" s="1" t="s">
        <v>75</v>
      </c>
      <c r="C724" s="2">
        <v>652.38950999999997</v>
      </c>
      <c r="D724" s="2">
        <v>0</v>
      </c>
      <c r="E724" s="3">
        <f t="shared" si="44"/>
        <v>-1</v>
      </c>
      <c r="F724" s="2">
        <v>131784.03042</v>
      </c>
      <c r="G724" s="2">
        <v>134560.01337</v>
      </c>
      <c r="H724" s="3">
        <f t="shared" si="45"/>
        <v>2.1064638417514381E-2</v>
      </c>
      <c r="I724" s="2">
        <v>148913.87714999999</v>
      </c>
      <c r="J724" s="3">
        <f t="shared" si="46"/>
        <v>-9.6390370425594618E-2</v>
      </c>
      <c r="K724" s="2">
        <v>548919.08646000002</v>
      </c>
      <c r="L724" s="2">
        <v>529901.57594999997</v>
      </c>
      <c r="M724" s="3">
        <f t="shared" si="47"/>
        <v>-3.4645380310319829E-2</v>
      </c>
    </row>
    <row r="725" spans="1:13" x14ac:dyDescent="0.2">
      <c r="A725" s="1" t="s">
        <v>11</v>
      </c>
      <c r="B725" s="1" t="s">
        <v>75</v>
      </c>
      <c r="C725" s="2">
        <v>104.00046</v>
      </c>
      <c r="D725" s="2">
        <v>0</v>
      </c>
      <c r="E725" s="3">
        <f t="shared" si="44"/>
        <v>-1</v>
      </c>
      <c r="F725" s="2">
        <v>7384.5369300000002</v>
      </c>
      <c r="G725" s="2">
        <v>6010.9409999999998</v>
      </c>
      <c r="H725" s="3">
        <f t="shared" si="45"/>
        <v>-0.18600975836679856</v>
      </c>
      <c r="I725" s="2">
        <v>8321.7221399999999</v>
      </c>
      <c r="J725" s="3">
        <f t="shared" si="46"/>
        <v>-0.27768064123323399</v>
      </c>
      <c r="K725" s="2">
        <v>27677.813399999999</v>
      </c>
      <c r="L725" s="2">
        <v>29090.48041</v>
      </c>
      <c r="M725" s="3">
        <f t="shared" si="47"/>
        <v>5.1039689789945664E-2</v>
      </c>
    </row>
    <row r="726" spans="1:13" x14ac:dyDescent="0.2">
      <c r="A726" s="1" t="s">
        <v>10</v>
      </c>
      <c r="B726" s="1" t="s">
        <v>75</v>
      </c>
      <c r="C726" s="2">
        <v>846.87184000000002</v>
      </c>
      <c r="D726" s="2">
        <v>0</v>
      </c>
      <c r="E726" s="3">
        <f t="shared" si="44"/>
        <v>-1</v>
      </c>
      <c r="F726" s="2">
        <v>61726.129099999998</v>
      </c>
      <c r="G726" s="2">
        <v>55352.794190000001</v>
      </c>
      <c r="H726" s="3">
        <f t="shared" si="45"/>
        <v>-0.10325181576953923</v>
      </c>
      <c r="I726" s="2">
        <v>60992.820070000002</v>
      </c>
      <c r="J726" s="3">
        <f t="shared" si="46"/>
        <v>-9.2470324761620759E-2</v>
      </c>
      <c r="K726" s="2">
        <v>218413.42501000001</v>
      </c>
      <c r="L726" s="2">
        <v>226962.68565</v>
      </c>
      <c r="M726" s="3">
        <f t="shared" si="47"/>
        <v>3.9142560214000532E-2</v>
      </c>
    </row>
    <row r="727" spans="1:13" x14ac:dyDescent="0.2">
      <c r="A727" s="1" t="s">
        <v>27</v>
      </c>
      <c r="B727" s="1" t="s">
        <v>75</v>
      </c>
      <c r="C727" s="2">
        <v>210.66068999999999</v>
      </c>
      <c r="D727" s="2">
        <v>0</v>
      </c>
      <c r="E727" s="3">
        <f t="shared" si="44"/>
        <v>-1</v>
      </c>
      <c r="F727" s="2">
        <v>9705.8680399999994</v>
      </c>
      <c r="G727" s="2">
        <v>5842.7336599999999</v>
      </c>
      <c r="H727" s="3">
        <f t="shared" si="45"/>
        <v>-0.39802049276573515</v>
      </c>
      <c r="I727" s="2">
        <v>8657.0745100000004</v>
      </c>
      <c r="J727" s="3">
        <f t="shared" si="46"/>
        <v>-0.32509144362210185</v>
      </c>
      <c r="K727" s="2">
        <v>42647.214489999998</v>
      </c>
      <c r="L727" s="2">
        <v>34893.653259999999</v>
      </c>
      <c r="M727" s="3">
        <f t="shared" si="47"/>
        <v>-0.18180697901894782</v>
      </c>
    </row>
    <row r="728" spans="1:13" x14ac:dyDescent="0.2">
      <c r="A728" s="1" t="s">
        <v>9</v>
      </c>
      <c r="B728" s="1" t="s">
        <v>75</v>
      </c>
      <c r="C728" s="2">
        <v>5.6950000000000001E-2</v>
      </c>
      <c r="D728" s="2">
        <v>0</v>
      </c>
      <c r="E728" s="3">
        <f t="shared" si="44"/>
        <v>-1</v>
      </c>
      <c r="F728" s="2">
        <v>319.94319000000002</v>
      </c>
      <c r="G728" s="2">
        <v>604.68278999999995</v>
      </c>
      <c r="H728" s="3">
        <f t="shared" si="45"/>
        <v>0.88996924735294392</v>
      </c>
      <c r="I728" s="2">
        <v>435.69803999999999</v>
      </c>
      <c r="J728" s="3">
        <f t="shared" si="46"/>
        <v>0.38784831347875692</v>
      </c>
      <c r="K728" s="2">
        <v>1695.93923</v>
      </c>
      <c r="L728" s="2">
        <v>3988.9186800000002</v>
      </c>
      <c r="M728" s="3">
        <f t="shared" si="47"/>
        <v>1.3520410457160073</v>
      </c>
    </row>
    <row r="729" spans="1:13" x14ac:dyDescent="0.2">
      <c r="A729" s="1" t="s">
        <v>8</v>
      </c>
      <c r="B729" s="1" t="s">
        <v>75</v>
      </c>
      <c r="C729" s="2">
        <v>6.8548999999999998</v>
      </c>
      <c r="D729" s="2">
        <v>0</v>
      </c>
      <c r="E729" s="3">
        <f t="shared" si="44"/>
        <v>-1</v>
      </c>
      <c r="F729" s="2">
        <v>11655.957200000001</v>
      </c>
      <c r="G729" s="2">
        <v>7637.5445200000004</v>
      </c>
      <c r="H729" s="3">
        <f t="shared" si="45"/>
        <v>-0.34475183899954609</v>
      </c>
      <c r="I729" s="2">
        <v>5078.5839299999998</v>
      </c>
      <c r="J729" s="3">
        <f t="shared" si="46"/>
        <v>0.50387285614870225</v>
      </c>
      <c r="K729" s="2">
        <v>27764.324240000002</v>
      </c>
      <c r="L729" s="2">
        <v>20593.90972</v>
      </c>
      <c r="M729" s="3">
        <f t="shared" si="47"/>
        <v>-0.25826000510646685</v>
      </c>
    </row>
    <row r="730" spans="1:13" x14ac:dyDescent="0.2">
      <c r="A730" s="1" t="s">
        <v>7</v>
      </c>
      <c r="B730" s="1" t="s">
        <v>75</v>
      </c>
      <c r="C730" s="2">
        <v>0</v>
      </c>
      <c r="D730" s="2">
        <v>0</v>
      </c>
      <c r="E730" s="3" t="str">
        <f t="shared" si="44"/>
        <v/>
      </c>
      <c r="F730" s="2">
        <v>12866.56393</v>
      </c>
      <c r="G730" s="2">
        <v>9418.4707500000004</v>
      </c>
      <c r="H730" s="3">
        <f t="shared" si="45"/>
        <v>-0.26798865639336233</v>
      </c>
      <c r="I730" s="2">
        <v>14773.19299</v>
      </c>
      <c r="J730" s="3">
        <f t="shared" si="46"/>
        <v>-0.36246207868702585</v>
      </c>
      <c r="K730" s="2">
        <v>47284.283759999998</v>
      </c>
      <c r="L730" s="2">
        <v>43555.558579999997</v>
      </c>
      <c r="M730" s="3">
        <f t="shared" si="47"/>
        <v>-7.8857600951001472E-2</v>
      </c>
    </row>
    <row r="731" spans="1:13" x14ac:dyDescent="0.2">
      <c r="A731" s="1" t="s">
        <v>6</v>
      </c>
      <c r="B731" s="1" t="s">
        <v>75</v>
      </c>
      <c r="C731" s="2">
        <v>544.46974999999998</v>
      </c>
      <c r="D731" s="2">
        <v>0</v>
      </c>
      <c r="E731" s="3">
        <f t="shared" si="44"/>
        <v>-1</v>
      </c>
      <c r="F731" s="2">
        <v>23500.857639999998</v>
      </c>
      <c r="G731" s="2">
        <v>25251.267879999999</v>
      </c>
      <c r="H731" s="3">
        <f t="shared" si="45"/>
        <v>7.4482823853232016E-2</v>
      </c>
      <c r="I731" s="2">
        <v>23401.490559999998</v>
      </c>
      <c r="J731" s="3">
        <f t="shared" si="46"/>
        <v>7.9045277703883254E-2</v>
      </c>
      <c r="K731" s="2">
        <v>76427.052689999997</v>
      </c>
      <c r="L731" s="2">
        <v>97313.453590000005</v>
      </c>
      <c r="M731" s="3">
        <f t="shared" si="47"/>
        <v>0.273285442325226</v>
      </c>
    </row>
    <row r="732" spans="1:13" x14ac:dyDescent="0.2">
      <c r="A732" s="1" t="s">
        <v>5</v>
      </c>
      <c r="B732" s="1" t="s">
        <v>75</v>
      </c>
      <c r="C732" s="2">
        <v>0</v>
      </c>
      <c r="D732" s="2">
        <v>0</v>
      </c>
      <c r="E732" s="3" t="str">
        <f t="shared" si="44"/>
        <v/>
      </c>
      <c r="F732" s="2">
        <v>0</v>
      </c>
      <c r="G732" s="2">
        <v>0.80157</v>
      </c>
      <c r="H732" s="3" t="str">
        <f t="shared" si="45"/>
        <v/>
      </c>
      <c r="I732" s="2">
        <v>110.05</v>
      </c>
      <c r="J732" s="3">
        <f t="shared" si="46"/>
        <v>-0.99271631076783284</v>
      </c>
      <c r="K732" s="2">
        <v>13.27675</v>
      </c>
      <c r="L732" s="2">
        <v>111.21142999999999</v>
      </c>
      <c r="M732" s="3">
        <f t="shared" si="47"/>
        <v>7.376404617093792</v>
      </c>
    </row>
    <row r="733" spans="1:13" x14ac:dyDescent="0.2">
      <c r="A733" s="1" t="s">
        <v>4</v>
      </c>
      <c r="B733" s="1" t="s">
        <v>75</v>
      </c>
      <c r="C733" s="2">
        <v>3.36659</v>
      </c>
      <c r="D733" s="2">
        <v>0</v>
      </c>
      <c r="E733" s="3">
        <f t="shared" si="44"/>
        <v>-1</v>
      </c>
      <c r="F733" s="2">
        <v>1870.6451</v>
      </c>
      <c r="G733" s="2">
        <v>2522.4893000000002</v>
      </c>
      <c r="H733" s="3">
        <f t="shared" si="45"/>
        <v>0.34845957685934126</v>
      </c>
      <c r="I733" s="2">
        <v>3802.8761100000002</v>
      </c>
      <c r="J733" s="3">
        <f t="shared" si="46"/>
        <v>-0.33668906715975033</v>
      </c>
      <c r="K733" s="2">
        <v>8225.7618700000003</v>
      </c>
      <c r="L733" s="2">
        <v>12024.532359999999</v>
      </c>
      <c r="M733" s="3">
        <f t="shared" si="47"/>
        <v>0.46181381737470595</v>
      </c>
    </row>
    <row r="734" spans="1:13" x14ac:dyDescent="0.2">
      <c r="A734" s="1" t="s">
        <v>3</v>
      </c>
      <c r="B734" s="1" t="s">
        <v>75</v>
      </c>
      <c r="C734" s="2">
        <v>0</v>
      </c>
      <c r="D734" s="2">
        <v>0</v>
      </c>
      <c r="E734" s="3" t="str">
        <f t="shared" si="44"/>
        <v/>
      </c>
      <c r="F734" s="2">
        <v>2563.6928800000001</v>
      </c>
      <c r="G734" s="2">
        <v>4814.5131899999997</v>
      </c>
      <c r="H734" s="3">
        <f t="shared" si="45"/>
        <v>0.87796019857105478</v>
      </c>
      <c r="I734" s="2">
        <v>5900.0380500000001</v>
      </c>
      <c r="J734" s="3">
        <f t="shared" si="46"/>
        <v>-0.18398607785249799</v>
      </c>
      <c r="K734" s="2">
        <v>10340.05053</v>
      </c>
      <c r="L734" s="2">
        <v>23523.935450000001</v>
      </c>
      <c r="M734" s="3">
        <f t="shared" si="47"/>
        <v>1.2750309954239651</v>
      </c>
    </row>
    <row r="735" spans="1:13" x14ac:dyDescent="0.2">
      <c r="A735" s="1" t="s">
        <v>26</v>
      </c>
      <c r="B735" s="1" t="s">
        <v>75</v>
      </c>
      <c r="C735" s="2">
        <v>0</v>
      </c>
      <c r="D735" s="2">
        <v>0</v>
      </c>
      <c r="E735" s="3" t="str">
        <f t="shared" si="44"/>
        <v/>
      </c>
      <c r="F735" s="2">
        <v>0</v>
      </c>
      <c r="G735" s="2">
        <v>0</v>
      </c>
      <c r="H735" s="3" t="str">
        <f t="shared" si="45"/>
        <v/>
      </c>
      <c r="I735" s="2">
        <v>276.65825999999998</v>
      </c>
      <c r="J735" s="3">
        <f t="shared" si="46"/>
        <v>-1</v>
      </c>
      <c r="K735" s="2">
        <v>551.15932999999995</v>
      </c>
      <c r="L735" s="2">
        <v>276.65825999999998</v>
      </c>
      <c r="M735" s="3">
        <f t="shared" si="47"/>
        <v>-0.49804304319769022</v>
      </c>
    </row>
    <row r="736" spans="1:13" x14ac:dyDescent="0.2">
      <c r="A736" s="1" t="s">
        <v>2</v>
      </c>
      <c r="B736" s="1" t="s">
        <v>75</v>
      </c>
      <c r="C736" s="2">
        <v>1319.0269900000001</v>
      </c>
      <c r="D736" s="2">
        <v>0</v>
      </c>
      <c r="E736" s="3">
        <f t="shared" si="44"/>
        <v>-1</v>
      </c>
      <c r="F736" s="2">
        <v>105806.23850000001</v>
      </c>
      <c r="G736" s="2">
        <v>105199.23686</v>
      </c>
      <c r="H736" s="3">
        <f t="shared" si="45"/>
        <v>-5.7369172990683337E-3</v>
      </c>
      <c r="I736" s="2">
        <v>129882.43911000001</v>
      </c>
      <c r="J736" s="3">
        <f t="shared" si="46"/>
        <v>-0.19004264486514078</v>
      </c>
      <c r="K736" s="2">
        <v>436456.3676</v>
      </c>
      <c r="L736" s="2">
        <v>447968.68523</v>
      </c>
      <c r="M736" s="3">
        <f t="shared" si="47"/>
        <v>2.6376789261442823E-2</v>
      </c>
    </row>
    <row r="737" spans="1:13" x14ac:dyDescent="0.2">
      <c r="A737" s="1" t="s">
        <v>25</v>
      </c>
      <c r="B737" s="1" t="s">
        <v>75</v>
      </c>
      <c r="C737" s="2">
        <v>0</v>
      </c>
      <c r="D737" s="2">
        <v>0</v>
      </c>
      <c r="E737" s="3" t="str">
        <f t="shared" si="44"/>
        <v/>
      </c>
      <c r="F737" s="2">
        <v>19.080760000000001</v>
      </c>
      <c r="G737" s="2">
        <v>217.98903000000001</v>
      </c>
      <c r="H737" s="3">
        <f t="shared" si="45"/>
        <v>10.424546506533282</v>
      </c>
      <c r="I737" s="2">
        <v>317.45443999999998</v>
      </c>
      <c r="J737" s="3">
        <f t="shared" si="46"/>
        <v>-0.31332184234058902</v>
      </c>
      <c r="K737" s="2">
        <v>377.12419</v>
      </c>
      <c r="L737" s="2">
        <v>997.09262000000001</v>
      </c>
      <c r="M737" s="3">
        <f t="shared" si="47"/>
        <v>1.6439370542632123</v>
      </c>
    </row>
    <row r="738" spans="1:13" x14ac:dyDescent="0.2">
      <c r="A738" s="1" t="s">
        <v>29</v>
      </c>
      <c r="B738" s="1" t="s">
        <v>75</v>
      </c>
      <c r="C738" s="2">
        <v>0</v>
      </c>
      <c r="D738" s="2">
        <v>0</v>
      </c>
      <c r="E738" s="3" t="str">
        <f t="shared" si="44"/>
        <v/>
      </c>
      <c r="F738" s="2">
        <v>1825.95938</v>
      </c>
      <c r="G738" s="2">
        <v>1040.0799</v>
      </c>
      <c r="H738" s="3">
        <f t="shared" si="45"/>
        <v>-0.43039264104549801</v>
      </c>
      <c r="I738" s="2">
        <v>1053.3349499999999</v>
      </c>
      <c r="J738" s="3">
        <f t="shared" si="46"/>
        <v>-1.2583888913968E-2</v>
      </c>
      <c r="K738" s="2">
        <v>7552.0209400000003</v>
      </c>
      <c r="L738" s="2">
        <v>4514.7718400000003</v>
      </c>
      <c r="M738" s="3">
        <f t="shared" si="47"/>
        <v>-0.40217699661198236</v>
      </c>
    </row>
    <row r="739" spans="1:13" x14ac:dyDescent="0.2">
      <c r="A739" s="6" t="s">
        <v>0</v>
      </c>
      <c r="B739" s="6" t="s">
        <v>75</v>
      </c>
      <c r="C739" s="5">
        <v>5724.4032999999999</v>
      </c>
      <c r="D739" s="5">
        <v>0</v>
      </c>
      <c r="E739" s="4">
        <f t="shared" si="44"/>
        <v>-1</v>
      </c>
      <c r="F739" s="5">
        <v>535599.45533999999</v>
      </c>
      <c r="G739" s="5">
        <v>542577.65726999997</v>
      </c>
      <c r="H739" s="4">
        <f t="shared" si="45"/>
        <v>1.3028769653192107E-2</v>
      </c>
      <c r="I739" s="5">
        <v>601904.35439999995</v>
      </c>
      <c r="J739" s="4">
        <f t="shared" si="46"/>
        <v>-9.8564990760266147E-2</v>
      </c>
      <c r="K739" s="5">
        <v>2071740.9227199999</v>
      </c>
      <c r="L739" s="5">
        <v>2156125.97621</v>
      </c>
      <c r="M739" s="4">
        <f t="shared" si="47"/>
        <v>4.0731470119927282E-2</v>
      </c>
    </row>
    <row r="740" spans="1:13" x14ac:dyDescent="0.2">
      <c r="A740" s="1" t="s">
        <v>22</v>
      </c>
      <c r="B740" s="1" t="s">
        <v>74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1.03833</v>
      </c>
      <c r="H740" s="3" t="str">
        <f t="shared" si="45"/>
        <v/>
      </c>
      <c r="I740" s="2">
        <v>6.1244100000000001</v>
      </c>
      <c r="J740" s="3">
        <f t="shared" si="46"/>
        <v>-0.83046040353274853</v>
      </c>
      <c r="K740" s="2">
        <v>1.3841000000000001</v>
      </c>
      <c r="L740" s="2">
        <v>8.7872000000000003</v>
      </c>
      <c r="M740" s="3">
        <f t="shared" si="47"/>
        <v>5.3486742287406974</v>
      </c>
    </row>
    <row r="741" spans="1:13" x14ac:dyDescent="0.2">
      <c r="A741" s="1" t="s">
        <v>21</v>
      </c>
      <c r="B741" s="1" t="s">
        <v>74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6.5673899999999996</v>
      </c>
      <c r="H741" s="3" t="str">
        <f t="shared" si="45"/>
        <v/>
      </c>
      <c r="I741" s="2">
        <v>0</v>
      </c>
      <c r="J741" s="3" t="str">
        <f t="shared" si="46"/>
        <v/>
      </c>
      <c r="K741" s="2">
        <v>0.01</v>
      </c>
      <c r="L741" s="2">
        <v>11.767390000000001</v>
      </c>
      <c r="M741" s="3">
        <f t="shared" si="47"/>
        <v>1175.739</v>
      </c>
    </row>
    <row r="742" spans="1:13" x14ac:dyDescent="0.2">
      <c r="A742" s="1" t="s">
        <v>20</v>
      </c>
      <c r="B742" s="1" t="s">
        <v>74</v>
      </c>
      <c r="C742" s="2">
        <v>0</v>
      </c>
      <c r="D742" s="2">
        <v>0</v>
      </c>
      <c r="E742" s="3" t="str">
        <f t="shared" si="44"/>
        <v/>
      </c>
      <c r="F742" s="2">
        <v>1.0998000000000001</v>
      </c>
      <c r="G742" s="2">
        <v>10.66029</v>
      </c>
      <c r="H742" s="3">
        <f t="shared" si="45"/>
        <v>8.6929350791052915</v>
      </c>
      <c r="I742" s="2">
        <v>0</v>
      </c>
      <c r="J742" s="3" t="str">
        <f t="shared" si="46"/>
        <v/>
      </c>
      <c r="K742" s="2">
        <v>11.463699999999999</v>
      </c>
      <c r="L742" s="2">
        <v>11.22077</v>
      </c>
      <c r="M742" s="3">
        <f t="shared" si="47"/>
        <v>-2.1191238430873005E-2</v>
      </c>
    </row>
    <row r="743" spans="1:13" x14ac:dyDescent="0.2">
      <c r="A743" s="1" t="s">
        <v>19</v>
      </c>
      <c r="B743" s="1" t="s">
        <v>74</v>
      </c>
      <c r="C743" s="2">
        <v>0</v>
      </c>
      <c r="D743" s="2">
        <v>0</v>
      </c>
      <c r="E743" s="3" t="str">
        <f t="shared" si="44"/>
        <v/>
      </c>
      <c r="F743" s="2">
        <v>0</v>
      </c>
      <c r="G743" s="2">
        <v>0</v>
      </c>
      <c r="H743" s="3" t="str">
        <f t="shared" si="45"/>
        <v/>
      </c>
      <c r="I743" s="2">
        <v>3.6735000000000002</v>
      </c>
      <c r="J743" s="3">
        <f t="shared" si="46"/>
        <v>-1</v>
      </c>
      <c r="K743" s="2">
        <v>0</v>
      </c>
      <c r="L743" s="2">
        <v>3.6735000000000002</v>
      </c>
      <c r="M743" s="3" t="str">
        <f t="shared" si="47"/>
        <v/>
      </c>
    </row>
    <row r="744" spans="1:13" x14ac:dyDescent="0.2">
      <c r="A744" s="1" t="s">
        <v>18</v>
      </c>
      <c r="B744" s="1" t="s">
        <v>74</v>
      </c>
      <c r="C744" s="2">
        <v>0</v>
      </c>
      <c r="D744" s="2">
        <v>0</v>
      </c>
      <c r="E744" s="3" t="str">
        <f t="shared" si="44"/>
        <v/>
      </c>
      <c r="F744" s="2">
        <v>0.4632</v>
      </c>
      <c r="G744" s="2">
        <v>0.16730999999999999</v>
      </c>
      <c r="H744" s="3">
        <f t="shared" si="45"/>
        <v>-0.63879533678756473</v>
      </c>
      <c r="I744" s="2">
        <v>0</v>
      </c>
      <c r="J744" s="3" t="str">
        <f t="shared" si="46"/>
        <v/>
      </c>
      <c r="K744" s="2">
        <v>0.56771000000000005</v>
      </c>
      <c r="L744" s="2">
        <v>0.17981</v>
      </c>
      <c r="M744" s="3">
        <f t="shared" si="47"/>
        <v>-0.68327138856106107</v>
      </c>
    </row>
    <row r="745" spans="1:13" x14ac:dyDescent="0.2">
      <c r="A745" s="1" t="s">
        <v>17</v>
      </c>
      <c r="B745" s="1" t="s">
        <v>74</v>
      </c>
      <c r="C745" s="2">
        <v>0</v>
      </c>
      <c r="D745" s="2">
        <v>0</v>
      </c>
      <c r="E745" s="3" t="str">
        <f t="shared" si="44"/>
        <v/>
      </c>
      <c r="F745" s="2">
        <v>1.01841</v>
      </c>
      <c r="G745" s="2">
        <v>0.34653</v>
      </c>
      <c r="H745" s="3">
        <f t="shared" si="45"/>
        <v>-0.65973429168998732</v>
      </c>
      <c r="I745" s="2">
        <v>0.53420999999999996</v>
      </c>
      <c r="J745" s="3">
        <f t="shared" si="46"/>
        <v>-0.35132251361823996</v>
      </c>
      <c r="K745" s="2">
        <v>3.8119499999999999</v>
      </c>
      <c r="L745" s="2">
        <v>3.5062000000000002</v>
      </c>
      <c r="M745" s="3">
        <f t="shared" si="47"/>
        <v>-8.0208292343813437E-2</v>
      </c>
    </row>
    <row r="746" spans="1:13" x14ac:dyDescent="0.2">
      <c r="A746" s="1" t="s">
        <v>16</v>
      </c>
      <c r="B746" s="1" t="s">
        <v>74</v>
      </c>
      <c r="C746" s="2">
        <v>0</v>
      </c>
      <c r="D746" s="2">
        <v>0</v>
      </c>
      <c r="E746" s="3" t="str">
        <f t="shared" si="44"/>
        <v/>
      </c>
      <c r="F746" s="2">
        <v>5744.3934200000003</v>
      </c>
      <c r="G746" s="2">
        <v>5465.27819</v>
      </c>
      <c r="H746" s="3">
        <f t="shared" si="45"/>
        <v>-4.8589156346467655E-2</v>
      </c>
      <c r="I746" s="2">
        <v>7046.9549800000004</v>
      </c>
      <c r="J746" s="3">
        <f t="shared" si="46"/>
        <v>-0.2244482609139643</v>
      </c>
      <c r="K746" s="2">
        <v>32323.99756</v>
      </c>
      <c r="L746" s="2">
        <v>25788.86188</v>
      </c>
      <c r="M746" s="3">
        <f t="shared" si="47"/>
        <v>-0.20217597368238382</v>
      </c>
    </row>
    <row r="747" spans="1:13" x14ac:dyDescent="0.2">
      <c r="A747" s="1" t="s">
        <v>14</v>
      </c>
      <c r="B747" s="1" t="s">
        <v>74</v>
      </c>
      <c r="C747" s="2">
        <v>0</v>
      </c>
      <c r="D747" s="2">
        <v>0</v>
      </c>
      <c r="E747" s="3" t="str">
        <f t="shared" ref="E747:E809" si="48">IF(C747=0,"",(D747/C747-1))</f>
        <v/>
      </c>
      <c r="F747" s="2">
        <v>0</v>
      </c>
      <c r="G747" s="2">
        <v>0</v>
      </c>
      <c r="H747" s="3" t="str">
        <f t="shared" ref="H747:H809" si="49">IF(F747=0,"",(G747/F747-1))</f>
        <v/>
      </c>
      <c r="I747" s="2">
        <v>0</v>
      </c>
      <c r="J747" s="3" t="str">
        <f t="shared" ref="J747:J809" si="50">IF(I747=0,"",(G747/I747-1))</f>
        <v/>
      </c>
      <c r="K747" s="2">
        <v>0</v>
      </c>
      <c r="L747" s="2">
        <v>0.60355000000000003</v>
      </c>
      <c r="M747" s="3" t="str">
        <f t="shared" ref="M747:M809" si="51">IF(K747=0,"",(L747/K747-1))</f>
        <v/>
      </c>
    </row>
    <row r="748" spans="1:13" x14ac:dyDescent="0.2">
      <c r="A748" s="1" t="s">
        <v>13</v>
      </c>
      <c r="B748" s="1" t="s">
        <v>74</v>
      </c>
      <c r="C748" s="2">
        <v>36.448059999999998</v>
      </c>
      <c r="D748" s="2">
        <v>0</v>
      </c>
      <c r="E748" s="3">
        <f t="shared" si="48"/>
        <v>-1</v>
      </c>
      <c r="F748" s="2">
        <v>2658.5607</v>
      </c>
      <c r="G748" s="2">
        <v>2497.0585900000001</v>
      </c>
      <c r="H748" s="3">
        <f t="shared" si="49"/>
        <v>-6.074794906883263E-2</v>
      </c>
      <c r="I748" s="2">
        <v>2238.7236699999999</v>
      </c>
      <c r="J748" s="3">
        <f t="shared" si="50"/>
        <v>0.11539383956216454</v>
      </c>
      <c r="K748" s="2">
        <v>10632.33215</v>
      </c>
      <c r="L748" s="2">
        <v>7915.4675900000002</v>
      </c>
      <c r="M748" s="3">
        <f t="shared" si="51"/>
        <v>-0.25552856341117969</v>
      </c>
    </row>
    <row r="749" spans="1:13" x14ac:dyDescent="0.2">
      <c r="A749" s="1" t="s">
        <v>12</v>
      </c>
      <c r="B749" s="1" t="s">
        <v>74</v>
      </c>
      <c r="C749" s="2">
        <v>0</v>
      </c>
      <c r="D749" s="2">
        <v>0</v>
      </c>
      <c r="E749" s="3" t="str">
        <f t="shared" si="48"/>
        <v/>
      </c>
      <c r="F749" s="2">
        <v>0</v>
      </c>
      <c r="G749" s="2">
        <v>6.8523199999999997</v>
      </c>
      <c r="H749" s="3" t="str">
        <f t="shared" si="49"/>
        <v/>
      </c>
      <c r="I749" s="2">
        <v>0</v>
      </c>
      <c r="J749" s="3" t="str">
        <f t="shared" si="50"/>
        <v/>
      </c>
      <c r="K749" s="2">
        <v>24.218720000000001</v>
      </c>
      <c r="L749" s="2">
        <v>29.4572</v>
      </c>
      <c r="M749" s="3">
        <f t="shared" si="51"/>
        <v>0.21629879696367094</v>
      </c>
    </row>
    <row r="750" spans="1:13" x14ac:dyDescent="0.2">
      <c r="A750" s="1" t="s">
        <v>11</v>
      </c>
      <c r="B750" s="1" t="s">
        <v>74</v>
      </c>
      <c r="C750" s="2">
        <v>0</v>
      </c>
      <c r="D750" s="2">
        <v>0</v>
      </c>
      <c r="E750" s="3" t="str">
        <f t="shared" si="48"/>
        <v/>
      </c>
      <c r="F750" s="2">
        <v>0</v>
      </c>
      <c r="G750" s="2">
        <v>2.3667600000000002</v>
      </c>
      <c r="H750" s="3" t="str">
        <f t="shared" si="49"/>
        <v/>
      </c>
      <c r="I750" s="2">
        <v>6.0921099999999999</v>
      </c>
      <c r="J750" s="3">
        <f t="shared" si="50"/>
        <v>-0.61150406016962922</v>
      </c>
      <c r="K750" s="2">
        <v>2.3980600000000001</v>
      </c>
      <c r="L750" s="2">
        <v>18.120809999999999</v>
      </c>
      <c r="M750" s="3">
        <f t="shared" si="51"/>
        <v>6.5564456268817288</v>
      </c>
    </row>
    <row r="751" spans="1:13" x14ac:dyDescent="0.2">
      <c r="A751" s="1" t="s">
        <v>10</v>
      </c>
      <c r="B751" s="1" t="s">
        <v>74</v>
      </c>
      <c r="C751" s="2">
        <v>0</v>
      </c>
      <c r="D751" s="2">
        <v>0</v>
      </c>
      <c r="E751" s="3" t="str">
        <f t="shared" si="48"/>
        <v/>
      </c>
      <c r="F751" s="2">
        <v>38.359119999999997</v>
      </c>
      <c r="G751" s="2">
        <v>44.100389999999997</v>
      </c>
      <c r="H751" s="3">
        <f t="shared" si="49"/>
        <v>0.14967157745016046</v>
      </c>
      <c r="I751" s="2">
        <v>0</v>
      </c>
      <c r="J751" s="3" t="str">
        <f t="shared" si="50"/>
        <v/>
      </c>
      <c r="K751" s="2">
        <v>73.160579999999996</v>
      </c>
      <c r="L751" s="2">
        <v>82.243740000000003</v>
      </c>
      <c r="M751" s="3">
        <f t="shared" si="51"/>
        <v>0.12415374509059407</v>
      </c>
    </row>
    <row r="752" spans="1:13" x14ac:dyDescent="0.2">
      <c r="A752" s="1" t="s">
        <v>27</v>
      </c>
      <c r="B752" s="1" t="s">
        <v>74</v>
      </c>
      <c r="C752" s="2">
        <v>0</v>
      </c>
      <c r="D752" s="2">
        <v>0</v>
      </c>
      <c r="E752" s="3" t="str">
        <f t="shared" si="48"/>
        <v/>
      </c>
      <c r="F752" s="2">
        <v>0</v>
      </c>
      <c r="G752" s="2">
        <v>171.98511999999999</v>
      </c>
      <c r="H752" s="3" t="str">
        <f t="shared" si="49"/>
        <v/>
      </c>
      <c r="I752" s="2">
        <v>289.28084999999999</v>
      </c>
      <c r="J752" s="3">
        <f t="shared" si="50"/>
        <v>-0.40547353895012406</v>
      </c>
      <c r="K752" s="2">
        <v>82.480230000000006</v>
      </c>
      <c r="L752" s="2">
        <v>1124.9308599999999</v>
      </c>
      <c r="M752" s="3">
        <f t="shared" si="51"/>
        <v>12.638793926738563</v>
      </c>
    </row>
    <row r="753" spans="1:13" x14ac:dyDescent="0.2">
      <c r="A753" s="1" t="s">
        <v>9</v>
      </c>
      <c r="B753" s="1" t="s">
        <v>74</v>
      </c>
      <c r="C753" s="2">
        <v>0</v>
      </c>
      <c r="D753" s="2">
        <v>0</v>
      </c>
      <c r="E753" s="3" t="str">
        <f t="shared" si="48"/>
        <v/>
      </c>
      <c r="F753" s="2">
        <v>22</v>
      </c>
      <c r="G753" s="2">
        <v>0.23593</v>
      </c>
      <c r="H753" s="3">
        <f t="shared" si="49"/>
        <v>-0.98927590909090912</v>
      </c>
      <c r="I753" s="2">
        <v>0</v>
      </c>
      <c r="J753" s="3" t="str">
        <f t="shared" si="50"/>
        <v/>
      </c>
      <c r="K753" s="2">
        <v>39.960839999999997</v>
      </c>
      <c r="L753" s="2">
        <v>26.780919999999998</v>
      </c>
      <c r="M753" s="3">
        <f t="shared" si="51"/>
        <v>-0.32982089465586806</v>
      </c>
    </row>
    <row r="754" spans="1:13" x14ac:dyDescent="0.2">
      <c r="A754" s="1" t="s">
        <v>8</v>
      </c>
      <c r="B754" s="1" t="s">
        <v>74</v>
      </c>
      <c r="C754" s="2">
        <v>0</v>
      </c>
      <c r="D754" s="2">
        <v>0</v>
      </c>
      <c r="E754" s="3" t="str">
        <f t="shared" si="48"/>
        <v/>
      </c>
      <c r="F754" s="2">
        <v>547.64496999999994</v>
      </c>
      <c r="G754" s="2">
        <v>1159.3743199999999</v>
      </c>
      <c r="H754" s="3">
        <f t="shared" si="49"/>
        <v>1.1170181112044175</v>
      </c>
      <c r="I754" s="2">
        <v>776.83928000000003</v>
      </c>
      <c r="J754" s="3">
        <f t="shared" si="50"/>
        <v>0.49242494535034309</v>
      </c>
      <c r="K754" s="2">
        <v>3903.2145700000001</v>
      </c>
      <c r="L754" s="2">
        <v>3209.13942</v>
      </c>
      <c r="M754" s="3">
        <f t="shared" si="51"/>
        <v>-0.17782141810359153</v>
      </c>
    </row>
    <row r="755" spans="1:13" x14ac:dyDescent="0.2">
      <c r="A755" s="1" t="s">
        <v>7</v>
      </c>
      <c r="B755" s="1" t="s">
        <v>74</v>
      </c>
      <c r="C755" s="2">
        <v>0</v>
      </c>
      <c r="D755" s="2">
        <v>0</v>
      </c>
      <c r="E755" s="3" t="str">
        <f t="shared" si="48"/>
        <v/>
      </c>
      <c r="F755" s="2">
        <v>807.01853000000006</v>
      </c>
      <c r="G755" s="2">
        <v>1706.74035</v>
      </c>
      <c r="H755" s="3">
        <f t="shared" si="49"/>
        <v>1.1148713276757101</v>
      </c>
      <c r="I755" s="2">
        <v>760.71015999999997</v>
      </c>
      <c r="J755" s="3">
        <f t="shared" si="50"/>
        <v>1.2436145062135098</v>
      </c>
      <c r="K755" s="2">
        <v>2096.1142500000001</v>
      </c>
      <c r="L755" s="2">
        <v>3492.3733999999999</v>
      </c>
      <c r="M755" s="3">
        <f t="shared" si="51"/>
        <v>0.6661178654741744</v>
      </c>
    </row>
    <row r="756" spans="1:13" x14ac:dyDescent="0.2">
      <c r="A756" s="1" t="s">
        <v>6</v>
      </c>
      <c r="B756" s="1" t="s">
        <v>74</v>
      </c>
      <c r="C756" s="2">
        <v>0</v>
      </c>
      <c r="D756" s="2">
        <v>0</v>
      </c>
      <c r="E756" s="3" t="str">
        <f t="shared" si="48"/>
        <v/>
      </c>
      <c r="F756" s="2">
        <v>0</v>
      </c>
      <c r="G756" s="2">
        <v>25.4191</v>
      </c>
      <c r="H756" s="3" t="str">
        <f t="shared" si="49"/>
        <v/>
      </c>
      <c r="I756" s="2">
        <v>8.2595200000000002</v>
      </c>
      <c r="J756" s="3">
        <f t="shared" si="50"/>
        <v>2.0775517221339737</v>
      </c>
      <c r="K756" s="2">
        <v>22.101870000000002</v>
      </c>
      <c r="L756" s="2">
        <v>34.639020000000002</v>
      </c>
      <c r="M756" s="3">
        <f t="shared" si="51"/>
        <v>0.56724385764643448</v>
      </c>
    </row>
    <row r="757" spans="1:13" x14ac:dyDescent="0.2">
      <c r="A757" s="1" t="s">
        <v>5</v>
      </c>
      <c r="B757" s="1" t="s">
        <v>74</v>
      </c>
      <c r="C757" s="2">
        <v>0</v>
      </c>
      <c r="D757" s="2">
        <v>0</v>
      </c>
      <c r="E757" s="3" t="str">
        <f t="shared" si="48"/>
        <v/>
      </c>
      <c r="F757" s="2">
        <v>0</v>
      </c>
      <c r="G757" s="2">
        <v>0</v>
      </c>
      <c r="H757" s="3" t="str">
        <f t="shared" si="49"/>
        <v/>
      </c>
      <c r="I757" s="2">
        <v>0</v>
      </c>
      <c r="J757" s="3" t="str">
        <f t="shared" si="50"/>
        <v/>
      </c>
      <c r="K757" s="2">
        <v>0</v>
      </c>
      <c r="L757" s="2">
        <v>0</v>
      </c>
      <c r="M757" s="3" t="str">
        <f t="shared" si="51"/>
        <v/>
      </c>
    </row>
    <row r="758" spans="1:13" x14ac:dyDescent="0.2">
      <c r="A758" s="1" t="s">
        <v>4</v>
      </c>
      <c r="B758" s="1" t="s">
        <v>74</v>
      </c>
      <c r="C758" s="2">
        <v>0</v>
      </c>
      <c r="D758" s="2">
        <v>0</v>
      </c>
      <c r="E758" s="3" t="str">
        <f t="shared" si="48"/>
        <v/>
      </c>
      <c r="F758" s="2">
        <v>603.81527000000006</v>
      </c>
      <c r="G758" s="2">
        <v>31.644739999999999</v>
      </c>
      <c r="H758" s="3">
        <f t="shared" si="49"/>
        <v>-0.94759201767123247</v>
      </c>
      <c r="I758" s="2">
        <v>24.749639999999999</v>
      </c>
      <c r="J758" s="3">
        <f t="shared" si="50"/>
        <v>0.27859395126555375</v>
      </c>
      <c r="K758" s="2">
        <v>1020.60085</v>
      </c>
      <c r="L758" s="2">
        <v>64.027410000000003</v>
      </c>
      <c r="M758" s="3">
        <f t="shared" si="51"/>
        <v>-0.93726498464115526</v>
      </c>
    </row>
    <row r="759" spans="1:13" x14ac:dyDescent="0.2">
      <c r="A759" s="1" t="s">
        <v>2</v>
      </c>
      <c r="B759" s="1" t="s">
        <v>74</v>
      </c>
      <c r="C759" s="2">
        <v>0</v>
      </c>
      <c r="D759" s="2">
        <v>0</v>
      </c>
      <c r="E759" s="3" t="str">
        <f t="shared" si="48"/>
        <v/>
      </c>
      <c r="F759" s="2">
        <v>0</v>
      </c>
      <c r="G759" s="2">
        <v>19.95513</v>
      </c>
      <c r="H759" s="3" t="str">
        <f t="shared" si="49"/>
        <v/>
      </c>
      <c r="I759" s="2">
        <v>17.16469</v>
      </c>
      <c r="J759" s="3">
        <f t="shared" si="50"/>
        <v>0.16256862197919109</v>
      </c>
      <c r="K759" s="2">
        <v>2.6819999999999999</v>
      </c>
      <c r="L759" s="2">
        <v>39.925179999999997</v>
      </c>
      <c r="M759" s="3">
        <f t="shared" si="51"/>
        <v>13.88634601043997</v>
      </c>
    </row>
    <row r="760" spans="1:13" x14ac:dyDescent="0.2">
      <c r="A760" s="1" t="s">
        <v>25</v>
      </c>
      <c r="B760" s="1" t="s">
        <v>74</v>
      </c>
      <c r="C760" s="2">
        <v>0</v>
      </c>
      <c r="D760" s="2">
        <v>0</v>
      </c>
      <c r="E760" s="3" t="str">
        <f t="shared" si="48"/>
        <v/>
      </c>
      <c r="F760" s="2">
        <v>10.3</v>
      </c>
      <c r="G760" s="2">
        <v>0</v>
      </c>
      <c r="H760" s="3">
        <f t="shared" si="49"/>
        <v>-1</v>
      </c>
      <c r="I760" s="2">
        <v>0</v>
      </c>
      <c r="J760" s="3" t="str">
        <f t="shared" si="50"/>
        <v/>
      </c>
      <c r="K760" s="2">
        <v>22.717500000000001</v>
      </c>
      <c r="L760" s="2">
        <v>0</v>
      </c>
      <c r="M760" s="3">
        <f t="shared" si="51"/>
        <v>-1</v>
      </c>
    </row>
    <row r="761" spans="1:13" x14ac:dyDescent="0.2">
      <c r="A761" s="1" t="s">
        <v>29</v>
      </c>
      <c r="B761" s="1" t="s">
        <v>74</v>
      </c>
      <c r="C761" s="2">
        <v>0</v>
      </c>
      <c r="D761" s="2">
        <v>0</v>
      </c>
      <c r="E761" s="3" t="str">
        <f t="shared" si="48"/>
        <v/>
      </c>
      <c r="F761" s="2">
        <v>119.04494</v>
      </c>
      <c r="G761" s="2">
        <v>0</v>
      </c>
      <c r="H761" s="3">
        <f t="shared" si="49"/>
        <v>-1</v>
      </c>
      <c r="I761" s="2">
        <v>0</v>
      </c>
      <c r="J761" s="3" t="str">
        <f t="shared" si="50"/>
        <v/>
      </c>
      <c r="K761" s="2">
        <v>119.04494</v>
      </c>
      <c r="L761" s="2">
        <v>22.431260000000002</v>
      </c>
      <c r="M761" s="3">
        <f t="shared" si="51"/>
        <v>-0.81157317564274467</v>
      </c>
    </row>
    <row r="762" spans="1:13" x14ac:dyDescent="0.2">
      <c r="A762" s="6" t="s">
        <v>0</v>
      </c>
      <c r="B762" s="6" t="s">
        <v>74</v>
      </c>
      <c r="C762" s="5">
        <v>36.448059999999998</v>
      </c>
      <c r="D762" s="5">
        <v>0</v>
      </c>
      <c r="E762" s="4">
        <f t="shared" si="48"/>
        <v>-1</v>
      </c>
      <c r="F762" s="5">
        <v>10915.83836</v>
      </c>
      <c r="G762" s="5">
        <v>11445.907939999999</v>
      </c>
      <c r="H762" s="4">
        <f t="shared" si="49"/>
        <v>4.8559676546914288E-2</v>
      </c>
      <c r="I762" s="5">
        <v>11179.107019999999</v>
      </c>
      <c r="J762" s="4">
        <f t="shared" si="50"/>
        <v>2.3866031474846672E-2</v>
      </c>
      <c r="K762" s="5">
        <v>51546.917580000001</v>
      </c>
      <c r="L762" s="5">
        <v>42934.134259999999</v>
      </c>
      <c r="M762" s="4">
        <f t="shared" si="51"/>
        <v>-0.16708629195204738</v>
      </c>
    </row>
    <row r="763" spans="1:13" x14ac:dyDescent="0.2">
      <c r="A763" s="1" t="s">
        <v>13</v>
      </c>
      <c r="B763" s="1" t="s">
        <v>73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0</v>
      </c>
      <c r="H763" s="3" t="str">
        <f t="shared" si="49"/>
        <v/>
      </c>
      <c r="I763" s="2">
        <v>0</v>
      </c>
      <c r="J763" s="3" t="str">
        <f t="shared" si="50"/>
        <v/>
      </c>
      <c r="K763" s="2">
        <v>1.39</v>
      </c>
      <c r="L763" s="2">
        <v>0</v>
      </c>
      <c r="M763" s="3">
        <f t="shared" si="51"/>
        <v>-1</v>
      </c>
    </row>
    <row r="764" spans="1:13" x14ac:dyDescent="0.2">
      <c r="A764" s="1" t="s">
        <v>12</v>
      </c>
      <c r="B764" s="1" t="s">
        <v>73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0</v>
      </c>
      <c r="L764" s="2">
        <v>0</v>
      </c>
      <c r="M764" s="3" t="str">
        <f t="shared" si="51"/>
        <v/>
      </c>
    </row>
    <row r="765" spans="1:13" x14ac:dyDescent="0.2">
      <c r="A765" s="1" t="s">
        <v>11</v>
      </c>
      <c r="B765" s="1" t="s">
        <v>73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0</v>
      </c>
      <c r="L765" s="2">
        <v>0</v>
      </c>
      <c r="M765" s="3" t="str">
        <f t="shared" si="51"/>
        <v/>
      </c>
    </row>
    <row r="766" spans="1:13" x14ac:dyDescent="0.2">
      <c r="A766" s="1" t="s">
        <v>10</v>
      </c>
      <c r="B766" s="1" t="s">
        <v>73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0</v>
      </c>
      <c r="H766" s="3" t="str">
        <f t="shared" si="49"/>
        <v/>
      </c>
      <c r="I766" s="2">
        <v>0</v>
      </c>
      <c r="J766" s="3" t="str">
        <f t="shared" si="50"/>
        <v/>
      </c>
      <c r="K766" s="2">
        <v>0</v>
      </c>
      <c r="L766" s="2">
        <v>0</v>
      </c>
      <c r="M766" s="3" t="str">
        <f t="shared" si="51"/>
        <v/>
      </c>
    </row>
    <row r="767" spans="1:13" x14ac:dyDescent="0.2">
      <c r="A767" s="1" t="s">
        <v>27</v>
      </c>
      <c r="B767" s="1" t="s">
        <v>73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0</v>
      </c>
      <c r="H767" s="3" t="str">
        <f t="shared" si="49"/>
        <v/>
      </c>
      <c r="I767" s="2">
        <v>0</v>
      </c>
      <c r="J767" s="3" t="str">
        <f t="shared" si="50"/>
        <v/>
      </c>
      <c r="K767" s="2">
        <v>13.88977</v>
      </c>
      <c r="L767" s="2">
        <v>4.6239400000000002</v>
      </c>
      <c r="M767" s="3">
        <f t="shared" si="51"/>
        <v>-0.66709743933844834</v>
      </c>
    </row>
    <row r="768" spans="1:13" x14ac:dyDescent="0.2">
      <c r="A768" s="1" t="s">
        <v>9</v>
      </c>
      <c r="B768" s="1" t="s">
        <v>73</v>
      </c>
      <c r="C768" s="2">
        <v>0</v>
      </c>
      <c r="D768" s="2">
        <v>0</v>
      </c>
      <c r="E768" s="3" t="str">
        <f t="shared" si="48"/>
        <v/>
      </c>
      <c r="F768" s="2">
        <v>1128.4771699999999</v>
      </c>
      <c r="G768" s="2">
        <v>11516.6132</v>
      </c>
      <c r="H768" s="3">
        <f t="shared" si="49"/>
        <v>9.2054463361451973</v>
      </c>
      <c r="I768" s="2">
        <v>2041.27388</v>
      </c>
      <c r="J768" s="3">
        <f t="shared" si="50"/>
        <v>4.6418755527308271</v>
      </c>
      <c r="K768" s="2">
        <v>7186.8925300000001</v>
      </c>
      <c r="L768" s="2">
        <v>17936.99123</v>
      </c>
      <c r="M768" s="3">
        <f t="shared" si="51"/>
        <v>1.4957923268124893</v>
      </c>
    </row>
    <row r="769" spans="1:13" x14ac:dyDescent="0.2">
      <c r="A769" s="1" t="s">
        <v>6</v>
      </c>
      <c r="B769" s="1" t="s">
        <v>73</v>
      </c>
      <c r="C769" s="2">
        <v>0</v>
      </c>
      <c r="D769" s="2">
        <v>0</v>
      </c>
      <c r="E769" s="3" t="str">
        <f t="shared" si="48"/>
        <v/>
      </c>
      <c r="F769" s="2">
        <v>0</v>
      </c>
      <c r="G769" s="2">
        <v>19.017299999999999</v>
      </c>
      <c r="H769" s="3" t="str">
        <f t="shared" si="49"/>
        <v/>
      </c>
      <c r="I769" s="2">
        <v>5.9959600000000002</v>
      </c>
      <c r="J769" s="3">
        <f t="shared" si="50"/>
        <v>2.171685601638436</v>
      </c>
      <c r="K769" s="2">
        <v>11.435</v>
      </c>
      <c r="L769" s="2">
        <v>93.58126</v>
      </c>
      <c r="M769" s="3">
        <f t="shared" si="51"/>
        <v>7.1837568867512029</v>
      </c>
    </row>
    <row r="770" spans="1:13" x14ac:dyDescent="0.2">
      <c r="A770" s="6" t="s">
        <v>0</v>
      </c>
      <c r="B770" s="6" t="s">
        <v>73</v>
      </c>
      <c r="C770" s="5">
        <v>0</v>
      </c>
      <c r="D770" s="5">
        <v>0</v>
      </c>
      <c r="E770" s="4" t="str">
        <f t="shared" si="48"/>
        <v/>
      </c>
      <c r="F770" s="5">
        <v>1128.4771699999999</v>
      </c>
      <c r="G770" s="5">
        <v>11535.630499999999</v>
      </c>
      <c r="H770" s="4">
        <f t="shared" si="49"/>
        <v>9.2222985157954067</v>
      </c>
      <c r="I770" s="5">
        <v>2047.2698399999999</v>
      </c>
      <c r="J770" s="4">
        <f t="shared" si="50"/>
        <v>4.6346409616428481</v>
      </c>
      <c r="K770" s="5">
        <v>7213.6072999999997</v>
      </c>
      <c r="L770" s="5">
        <v>18035.19643</v>
      </c>
      <c r="M770" s="4">
        <f t="shared" si="51"/>
        <v>1.5001633274381323</v>
      </c>
    </row>
    <row r="771" spans="1:13" x14ac:dyDescent="0.2">
      <c r="A771" s="1" t="s">
        <v>22</v>
      </c>
      <c r="B771" s="1" t="s">
        <v>72</v>
      </c>
      <c r="C771" s="2">
        <v>0</v>
      </c>
      <c r="D771" s="2">
        <v>13.849309999999999</v>
      </c>
      <c r="E771" s="3" t="str">
        <f t="shared" si="48"/>
        <v/>
      </c>
      <c r="F771" s="2">
        <v>1181.3144299999999</v>
      </c>
      <c r="G771" s="2">
        <v>386.51150000000001</v>
      </c>
      <c r="H771" s="3">
        <f t="shared" si="49"/>
        <v>-0.67281234345033769</v>
      </c>
      <c r="I771" s="2">
        <v>431.11617000000001</v>
      </c>
      <c r="J771" s="3">
        <f t="shared" si="50"/>
        <v>-0.10346322662868335</v>
      </c>
      <c r="K771" s="2">
        <v>5153.1509400000004</v>
      </c>
      <c r="L771" s="2">
        <v>3041.8174399999998</v>
      </c>
      <c r="M771" s="3">
        <f t="shared" si="51"/>
        <v>-0.40971699152286045</v>
      </c>
    </row>
    <row r="772" spans="1:13" x14ac:dyDescent="0.2">
      <c r="A772" s="1" t="s">
        <v>21</v>
      </c>
      <c r="B772" s="1" t="s">
        <v>72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4.9635499999999997</v>
      </c>
      <c r="H772" s="3" t="str">
        <f t="shared" si="49"/>
        <v/>
      </c>
      <c r="I772" s="2">
        <v>0</v>
      </c>
      <c r="J772" s="3" t="str">
        <f t="shared" si="50"/>
        <v/>
      </c>
      <c r="K772" s="2">
        <v>2.9642300000000001</v>
      </c>
      <c r="L772" s="2">
        <v>8.35398</v>
      </c>
      <c r="M772" s="3">
        <f t="shared" si="51"/>
        <v>1.8182630902460333</v>
      </c>
    </row>
    <row r="773" spans="1:13" x14ac:dyDescent="0.2">
      <c r="A773" s="1" t="s">
        <v>20</v>
      </c>
      <c r="B773" s="1" t="s">
        <v>72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2.2205400000000002</v>
      </c>
      <c r="H773" s="3" t="str">
        <f t="shared" si="49"/>
        <v/>
      </c>
      <c r="I773" s="2">
        <v>0</v>
      </c>
      <c r="J773" s="3" t="str">
        <f t="shared" si="50"/>
        <v/>
      </c>
      <c r="K773" s="2">
        <v>24.050090000000001</v>
      </c>
      <c r="L773" s="2">
        <v>20.41479</v>
      </c>
      <c r="M773" s="3">
        <f t="shared" si="51"/>
        <v>-0.15115535950177317</v>
      </c>
    </row>
    <row r="774" spans="1:13" x14ac:dyDescent="0.2">
      <c r="A774" s="1" t="s">
        <v>19</v>
      </c>
      <c r="B774" s="1" t="s">
        <v>72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0</v>
      </c>
      <c r="L774" s="2">
        <v>0</v>
      </c>
      <c r="M774" s="3" t="str">
        <f t="shared" si="51"/>
        <v/>
      </c>
    </row>
    <row r="775" spans="1:13" x14ac:dyDescent="0.2">
      <c r="A775" s="1" t="s">
        <v>18</v>
      </c>
      <c r="B775" s="1" t="s">
        <v>72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0</v>
      </c>
      <c r="L775" s="2">
        <v>0</v>
      </c>
      <c r="M775" s="3" t="str">
        <f t="shared" si="51"/>
        <v/>
      </c>
    </row>
    <row r="776" spans="1:13" x14ac:dyDescent="0.2">
      <c r="A776" s="1" t="s">
        <v>17</v>
      </c>
      <c r="B776" s="1" t="s">
        <v>72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7.3929999999999998</v>
      </c>
      <c r="L776" s="2">
        <v>78.847890000000007</v>
      </c>
      <c r="M776" s="3">
        <f t="shared" si="51"/>
        <v>9.6652089814689575</v>
      </c>
    </row>
    <row r="777" spans="1:13" x14ac:dyDescent="0.2">
      <c r="A777" s="1" t="s">
        <v>16</v>
      </c>
      <c r="B777" s="1" t="s">
        <v>72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0</v>
      </c>
      <c r="L777" s="2">
        <v>2.48305</v>
      </c>
      <c r="M777" s="3" t="str">
        <f t="shared" si="51"/>
        <v/>
      </c>
    </row>
    <row r="778" spans="1:13" x14ac:dyDescent="0.2">
      <c r="A778" s="1" t="s">
        <v>14</v>
      </c>
      <c r="B778" s="1" t="s">
        <v>72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3.8088299999999999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0</v>
      </c>
      <c r="L778" s="2">
        <v>8.4361999999999995</v>
      </c>
      <c r="M778" s="3" t="str">
        <f t="shared" si="51"/>
        <v/>
      </c>
    </row>
    <row r="779" spans="1:13" x14ac:dyDescent="0.2">
      <c r="A779" s="1" t="s">
        <v>13</v>
      </c>
      <c r="B779" s="1" t="s">
        <v>72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0.61906000000000005</v>
      </c>
      <c r="H779" s="3" t="str">
        <f t="shared" si="49"/>
        <v/>
      </c>
      <c r="I779" s="2">
        <v>0.16045000000000001</v>
      </c>
      <c r="J779" s="3">
        <f t="shared" si="50"/>
        <v>2.8582736054845745</v>
      </c>
      <c r="K779" s="2">
        <v>0</v>
      </c>
      <c r="L779" s="2">
        <v>0.77951000000000004</v>
      </c>
      <c r="M779" s="3" t="str">
        <f t="shared" si="51"/>
        <v/>
      </c>
    </row>
    <row r="780" spans="1:13" x14ac:dyDescent="0.2">
      <c r="A780" s="1" t="s">
        <v>12</v>
      </c>
      <c r="B780" s="1" t="s">
        <v>72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32.24091</v>
      </c>
      <c r="H780" s="3" t="str">
        <f t="shared" si="49"/>
        <v/>
      </c>
      <c r="I780" s="2">
        <v>66.460980000000006</v>
      </c>
      <c r="J780" s="3">
        <f t="shared" si="50"/>
        <v>-0.51488963900321671</v>
      </c>
      <c r="K780" s="2">
        <v>14.647489999999999</v>
      </c>
      <c r="L780" s="2">
        <v>242.05473000000001</v>
      </c>
      <c r="M780" s="3">
        <f t="shared" si="51"/>
        <v>15.525338470959873</v>
      </c>
    </row>
    <row r="781" spans="1:13" x14ac:dyDescent="0.2">
      <c r="A781" s="1" t="s">
        <v>11</v>
      </c>
      <c r="B781" s="1" t="s">
        <v>72</v>
      </c>
      <c r="C781" s="2">
        <v>0</v>
      </c>
      <c r="D781" s="2">
        <v>0</v>
      </c>
      <c r="E781" s="3" t="str">
        <f t="shared" si="48"/>
        <v/>
      </c>
      <c r="F781" s="2">
        <v>0</v>
      </c>
      <c r="G781" s="2">
        <v>0</v>
      </c>
      <c r="H781" s="3" t="str">
        <f t="shared" si="49"/>
        <v/>
      </c>
      <c r="I781" s="2">
        <v>0</v>
      </c>
      <c r="J781" s="3" t="str">
        <f t="shared" si="50"/>
        <v/>
      </c>
      <c r="K781" s="2">
        <v>0</v>
      </c>
      <c r="L781" s="2">
        <v>0</v>
      </c>
      <c r="M781" s="3" t="str">
        <f t="shared" si="51"/>
        <v/>
      </c>
    </row>
    <row r="782" spans="1:13" x14ac:dyDescent="0.2">
      <c r="A782" s="1" t="s">
        <v>10</v>
      </c>
      <c r="B782" s="1" t="s">
        <v>72</v>
      </c>
      <c r="C782" s="2">
        <v>0</v>
      </c>
      <c r="D782" s="2">
        <v>0</v>
      </c>
      <c r="E782" s="3" t="str">
        <f t="shared" si="48"/>
        <v/>
      </c>
      <c r="F782" s="2">
        <v>137.16363000000001</v>
      </c>
      <c r="G782" s="2">
        <v>158.92983000000001</v>
      </c>
      <c r="H782" s="3">
        <f t="shared" si="49"/>
        <v>0.15868783875142412</v>
      </c>
      <c r="I782" s="2">
        <v>40.174349999999997</v>
      </c>
      <c r="J782" s="3">
        <f t="shared" si="50"/>
        <v>2.9560025239985221</v>
      </c>
      <c r="K782" s="2">
        <v>812.03404</v>
      </c>
      <c r="L782" s="2">
        <v>396.53667000000002</v>
      </c>
      <c r="M782" s="3">
        <f t="shared" si="51"/>
        <v>-0.51167481845958074</v>
      </c>
    </row>
    <row r="783" spans="1:13" x14ac:dyDescent="0.2">
      <c r="A783" s="1" t="s">
        <v>9</v>
      </c>
      <c r="B783" s="1" t="s">
        <v>72</v>
      </c>
      <c r="C783" s="2">
        <v>0</v>
      </c>
      <c r="D783" s="2">
        <v>0</v>
      </c>
      <c r="E783" s="3" t="str">
        <f t="shared" si="48"/>
        <v/>
      </c>
      <c r="F783" s="2">
        <v>523.01503000000002</v>
      </c>
      <c r="G783" s="2">
        <v>2358.4109600000002</v>
      </c>
      <c r="H783" s="3">
        <f t="shared" si="49"/>
        <v>3.509260393530182</v>
      </c>
      <c r="I783" s="2">
        <v>1244.9240400000001</v>
      </c>
      <c r="J783" s="3">
        <f t="shared" si="50"/>
        <v>0.89442157450827287</v>
      </c>
      <c r="K783" s="2">
        <v>1530.3787400000001</v>
      </c>
      <c r="L783" s="2">
        <v>5794.7064300000002</v>
      </c>
      <c r="M783" s="3">
        <f t="shared" si="51"/>
        <v>2.7864525156694215</v>
      </c>
    </row>
    <row r="784" spans="1:13" x14ac:dyDescent="0.2">
      <c r="A784" s="1" t="s">
        <v>8</v>
      </c>
      <c r="B784" s="1" t="s">
        <v>72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0</v>
      </c>
      <c r="L784" s="2">
        <v>404.69997000000001</v>
      </c>
      <c r="M784" s="3" t="str">
        <f t="shared" si="51"/>
        <v/>
      </c>
    </row>
    <row r="785" spans="1:13" x14ac:dyDescent="0.2">
      <c r="A785" s="1" t="s">
        <v>7</v>
      </c>
      <c r="B785" s="1" t="s">
        <v>72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24.274480000000001</v>
      </c>
      <c r="H785" s="3" t="str">
        <f t="shared" si="49"/>
        <v/>
      </c>
      <c r="I785" s="2">
        <v>5.03268</v>
      </c>
      <c r="J785" s="3">
        <f t="shared" si="50"/>
        <v>3.8233704507340027</v>
      </c>
      <c r="K785" s="2">
        <v>0</v>
      </c>
      <c r="L785" s="2">
        <v>46.161990000000003</v>
      </c>
      <c r="M785" s="3" t="str">
        <f t="shared" si="51"/>
        <v/>
      </c>
    </row>
    <row r="786" spans="1:13" x14ac:dyDescent="0.2">
      <c r="A786" s="1" t="s">
        <v>6</v>
      </c>
      <c r="B786" s="1" t="s">
        <v>72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81.758619999999993</v>
      </c>
      <c r="H786" s="3" t="str">
        <f t="shared" si="49"/>
        <v/>
      </c>
      <c r="I786" s="2">
        <v>8.3673900000000003</v>
      </c>
      <c r="J786" s="3">
        <f t="shared" si="50"/>
        <v>8.771101860914813</v>
      </c>
      <c r="K786" s="2">
        <v>5.0819999999999997E-2</v>
      </c>
      <c r="L786" s="2">
        <v>154.30481</v>
      </c>
      <c r="M786" s="3">
        <f t="shared" si="51"/>
        <v>3035.3008658008662</v>
      </c>
    </row>
    <row r="787" spans="1:13" x14ac:dyDescent="0.2">
      <c r="A787" s="1" t="s">
        <v>4</v>
      </c>
      <c r="B787" s="1" t="s">
        <v>72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0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0</v>
      </c>
      <c r="L787" s="2">
        <v>0</v>
      </c>
      <c r="M787" s="3" t="str">
        <f t="shared" si="51"/>
        <v/>
      </c>
    </row>
    <row r="788" spans="1:13" x14ac:dyDescent="0.2">
      <c r="A788" s="1" t="s">
        <v>2</v>
      </c>
      <c r="B788" s="1" t="s">
        <v>72</v>
      </c>
      <c r="C788" s="2">
        <v>0</v>
      </c>
      <c r="D788" s="2">
        <v>0</v>
      </c>
      <c r="E788" s="3" t="str">
        <f t="shared" si="48"/>
        <v/>
      </c>
      <c r="F788" s="2">
        <v>4.5825899999999997</v>
      </c>
      <c r="G788" s="2">
        <v>0</v>
      </c>
      <c r="H788" s="3">
        <f t="shared" si="49"/>
        <v>-1</v>
      </c>
      <c r="I788" s="2">
        <v>9.9141200000000005</v>
      </c>
      <c r="J788" s="3">
        <f t="shared" si="50"/>
        <v>-1</v>
      </c>
      <c r="K788" s="2">
        <v>34.705759999999998</v>
      </c>
      <c r="L788" s="2">
        <v>143.10608999999999</v>
      </c>
      <c r="M788" s="3">
        <f t="shared" si="51"/>
        <v>3.1234103503280144</v>
      </c>
    </row>
    <row r="789" spans="1:13" x14ac:dyDescent="0.2">
      <c r="A789" s="1" t="s">
        <v>25</v>
      </c>
      <c r="B789" s="1" t="s">
        <v>72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0</v>
      </c>
      <c r="H789" s="3" t="str">
        <f t="shared" si="49"/>
        <v/>
      </c>
      <c r="I789" s="2">
        <v>1.4777199999999999</v>
      </c>
      <c r="J789" s="3">
        <f t="shared" si="50"/>
        <v>-1</v>
      </c>
      <c r="K789" s="2">
        <v>0</v>
      </c>
      <c r="L789" s="2">
        <v>17.543320000000001</v>
      </c>
      <c r="M789" s="3" t="str">
        <f t="shared" si="51"/>
        <v/>
      </c>
    </row>
    <row r="790" spans="1:13" x14ac:dyDescent="0.2">
      <c r="A790" s="6" t="s">
        <v>0</v>
      </c>
      <c r="B790" s="6" t="s">
        <v>72</v>
      </c>
      <c r="C790" s="5">
        <v>0</v>
      </c>
      <c r="D790" s="5">
        <v>13.849309999999999</v>
      </c>
      <c r="E790" s="4" t="str">
        <f t="shared" si="48"/>
        <v/>
      </c>
      <c r="F790" s="5">
        <v>1846.0756799999999</v>
      </c>
      <c r="G790" s="5">
        <v>3053.73828</v>
      </c>
      <c r="H790" s="4">
        <f t="shared" si="49"/>
        <v>0.65417827290807495</v>
      </c>
      <c r="I790" s="5">
        <v>1807.6279</v>
      </c>
      <c r="J790" s="4">
        <f t="shared" si="50"/>
        <v>0.68936221885046156</v>
      </c>
      <c r="K790" s="5">
        <v>7579.3751099999999</v>
      </c>
      <c r="L790" s="5">
        <v>10360.246870000001</v>
      </c>
      <c r="M790" s="4">
        <f t="shared" si="51"/>
        <v>0.366899872303589</v>
      </c>
    </row>
    <row r="791" spans="1:13" x14ac:dyDescent="0.2">
      <c r="A791" s="1" t="s">
        <v>22</v>
      </c>
      <c r="B791" s="1" t="s">
        <v>71</v>
      </c>
      <c r="C791" s="2">
        <v>67.527690000000007</v>
      </c>
      <c r="D791" s="2">
        <v>0</v>
      </c>
      <c r="E791" s="3">
        <f t="shared" si="48"/>
        <v>-1</v>
      </c>
      <c r="F791" s="2">
        <v>32845.010520000003</v>
      </c>
      <c r="G791" s="2">
        <v>148727.03099999999</v>
      </c>
      <c r="H791" s="3">
        <f t="shared" si="49"/>
        <v>3.5281468523030926</v>
      </c>
      <c r="I791" s="2">
        <v>161793.16195000001</v>
      </c>
      <c r="J791" s="3">
        <f t="shared" si="50"/>
        <v>-8.0758239671698484E-2</v>
      </c>
      <c r="K791" s="2">
        <v>176734.95496999999</v>
      </c>
      <c r="L791" s="2">
        <v>481980.26831999997</v>
      </c>
      <c r="M791" s="3">
        <f t="shared" si="51"/>
        <v>1.7271360575038144</v>
      </c>
    </row>
    <row r="792" spans="1:13" x14ac:dyDescent="0.2">
      <c r="A792" s="1" t="s">
        <v>21</v>
      </c>
      <c r="B792" s="1" t="s">
        <v>71</v>
      </c>
      <c r="C792" s="2">
        <v>0</v>
      </c>
      <c r="D792" s="2">
        <v>0</v>
      </c>
      <c r="E792" s="3" t="str">
        <f t="shared" si="48"/>
        <v/>
      </c>
      <c r="F792" s="2">
        <v>1177.95874</v>
      </c>
      <c r="G792" s="2">
        <v>1424.92705</v>
      </c>
      <c r="H792" s="3">
        <f t="shared" si="49"/>
        <v>0.20965786119130114</v>
      </c>
      <c r="I792" s="2">
        <v>1398.8701799999999</v>
      </c>
      <c r="J792" s="3">
        <f t="shared" si="50"/>
        <v>1.8627082321534649E-2</v>
      </c>
      <c r="K792" s="2">
        <v>5200.1761800000004</v>
      </c>
      <c r="L792" s="2">
        <v>5616.7160800000001</v>
      </c>
      <c r="M792" s="3">
        <f t="shared" si="51"/>
        <v>8.0101113035750959E-2</v>
      </c>
    </row>
    <row r="793" spans="1:13" x14ac:dyDescent="0.2">
      <c r="A793" s="1" t="s">
        <v>20</v>
      </c>
      <c r="B793" s="1" t="s">
        <v>71</v>
      </c>
      <c r="C793" s="2">
        <v>6.7231300000000003</v>
      </c>
      <c r="D793" s="2">
        <v>0</v>
      </c>
      <c r="E793" s="3">
        <f t="shared" si="48"/>
        <v>-1</v>
      </c>
      <c r="F793" s="2">
        <v>999.02022999999997</v>
      </c>
      <c r="G793" s="2">
        <v>2245.2606000000001</v>
      </c>
      <c r="H793" s="3">
        <f t="shared" si="49"/>
        <v>1.2474625964281025</v>
      </c>
      <c r="I793" s="2">
        <v>2001.9117699999999</v>
      </c>
      <c r="J793" s="3">
        <f t="shared" si="50"/>
        <v>0.12155821932152389</v>
      </c>
      <c r="K793" s="2">
        <v>3388.4791300000002</v>
      </c>
      <c r="L793" s="2">
        <v>7323.0307599999996</v>
      </c>
      <c r="M793" s="3">
        <f t="shared" si="51"/>
        <v>1.1611556332648858</v>
      </c>
    </row>
    <row r="794" spans="1:13" x14ac:dyDescent="0.2">
      <c r="A794" s="1" t="s">
        <v>19</v>
      </c>
      <c r="B794" s="1" t="s">
        <v>71</v>
      </c>
      <c r="C794" s="2">
        <v>0</v>
      </c>
      <c r="D794" s="2">
        <v>0</v>
      </c>
      <c r="E794" s="3" t="str">
        <f t="shared" si="48"/>
        <v/>
      </c>
      <c r="F794" s="2">
        <v>473.86007999999998</v>
      </c>
      <c r="G794" s="2">
        <v>247.50954999999999</v>
      </c>
      <c r="H794" s="3">
        <f t="shared" si="49"/>
        <v>-0.47767376817224194</v>
      </c>
      <c r="I794" s="2">
        <v>428.71485000000001</v>
      </c>
      <c r="J794" s="3">
        <f t="shared" si="50"/>
        <v>-0.42267091984334115</v>
      </c>
      <c r="K794" s="2">
        <v>1388.59924</v>
      </c>
      <c r="L794" s="2">
        <v>2083.2623899999999</v>
      </c>
      <c r="M794" s="3">
        <f t="shared" si="51"/>
        <v>0.50026179619686362</v>
      </c>
    </row>
    <row r="795" spans="1:13" x14ac:dyDescent="0.2">
      <c r="A795" s="1" t="s">
        <v>18</v>
      </c>
      <c r="B795" s="1" t="s">
        <v>71</v>
      </c>
      <c r="C795" s="2">
        <v>0</v>
      </c>
      <c r="D795" s="2">
        <v>0</v>
      </c>
      <c r="E795" s="3" t="str">
        <f t="shared" si="48"/>
        <v/>
      </c>
      <c r="F795" s="2">
        <v>31.791920000000001</v>
      </c>
      <c r="G795" s="2">
        <v>17.123619999999999</v>
      </c>
      <c r="H795" s="3">
        <f t="shared" si="49"/>
        <v>-0.46138452789262185</v>
      </c>
      <c r="I795" s="2">
        <v>25.087990000000001</v>
      </c>
      <c r="J795" s="3">
        <f t="shared" si="50"/>
        <v>-0.31745747666512947</v>
      </c>
      <c r="K795" s="2">
        <v>53.05639</v>
      </c>
      <c r="L795" s="2">
        <v>62.109020000000001</v>
      </c>
      <c r="M795" s="3">
        <f t="shared" si="51"/>
        <v>0.17062280339842206</v>
      </c>
    </row>
    <row r="796" spans="1:13" x14ac:dyDescent="0.2">
      <c r="A796" s="1" t="s">
        <v>17</v>
      </c>
      <c r="B796" s="1" t="s">
        <v>71</v>
      </c>
      <c r="C796" s="2">
        <v>21.929459999999999</v>
      </c>
      <c r="D796" s="2">
        <v>3.919</v>
      </c>
      <c r="E796" s="3">
        <f t="shared" si="48"/>
        <v>-0.82129062913541873</v>
      </c>
      <c r="F796" s="2">
        <v>486.67968000000002</v>
      </c>
      <c r="G796" s="2">
        <v>1261.8847599999999</v>
      </c>
      <c r="H796" s="3">
        <f t="shared" si="49"/>
        <v>1.5928445584578337</v>
      </c>
      <c r="I796" s="2">
        <v>1003.12747</v>
      </c>
      <c r="J796" s="3">
        <f t="shared" si="50"/>
        <v>0.25795055737034089</v>
      </c>
      <c r="K796" s="2">
        <v>2436.78629</v>
      </c>
      <c r="L796" s="2">
        <v>3310.8075899999999</v>
      </c>
      <c r="M796" s="3">
        <f t="shared" si="51"/>
        <v>0.35867786337553631</v>
      </c>
    </row>
    <row r="797" spans="1:13" x14ac:dyDescent="0.2">
      <c r="A797" s="1" t="s">
        <v>16</v>
      </c>
      <c r="B797" s="1" t="s">
        <v>71</v>
      </c>
      <c r="C797" s="2">
        <v>0</v>
      </c>
      <c r="D797" s="2">
        <v>0</v>
      </c>
      <c r="E797" s="3" t="str">
        <f t="shared" si="48"/>
        <v/>
      </c>
      <c r="F797" s="2">
        <v>3289.3</v>
      </c>
      <c r="G797" s="2">
        <v>1707.97378</v>
      </c>
      <c r="H797" s="3">
        <f t="shared" si="49"/>
        <v>-0.48074855440367248</v>
      </c>
      <c r="I797" s="2">
        <v>3146.00819</v>
      </c>
      <c r="J797" s="3">
        <f t="shared" si="50"/>
        <v>-0.45709811391177591</v>
      </c>
      <c r="K797" s="2">
        <v>13120.114939999999</v>
      </c>
      <c r="L797" s="2">
        <v>8619.1037699999997</v>
      </c>
      <c r="M797" s="3">
        <f t="shared" si="51"/>
        <v>-0.34306187031010871</v>
      </c>
    </row>
    <row r="798" spans="1:13" x14ac:dyDescent="0.2">
      <c r="A798" s="1" t="s">
        <v>15</v>
      </c>
      <c r="B798" s="1" t="s">
        <v>71</v>
      </c>
      <c r="C798" s="2">
        <v>0</v>
      </c>
      <c r="D798" s="2">
        <v>0</v>
      </c>
      <c r="E798" s="3" t="str">
        <f t="shared" si="48"/>
        <v/>
      </c>
      <c r="F798" s="2">
        <v>257.72728999999998</v>
      </c>
      <c r="G798" s="2">
        <v>0</v>
      </c>
      <c r="H798" s="3">
        <f t="shared" si="49"/>
        <v>-1</v>
      </c>
      <c r="I798" s="2">
        <v>0</v>
      </c>
      <c r="J798" s="3" t="str">
        <f t="shared" si="50"/>
        <v/>
      </c>
      <c r="K798" s="2">
        <v>368.57197000000002</v>
      </c>
      <c r="L798" s="2">
        <v>1.55447</v>
      </c>
      <c r="M798" s="3">
        <f t="shared" si="51"/>
        <v>-0.99578245193197956</v>
      </c>
    </row>
    <row r="799" spans="1:13" x14ac:dyDescent="0.2">
      <c r="A799" s="1" t="s">
        <v>14</v>
      </c>
      <c r="B799" s="1" t="s">
        <v>71</v>
      </c>
      <c r="C799" s="2">
        <v>0</v>
      </c>
      <c r="D799" s="2">
        <v>0</v>
      </c>
      <c r="E799" s="3" t="str">
        <f t="shared" si="48"/>
        <v/>
      </c>
      <c r="F799" s="2">
        <v>798.63328999999999</v>
      </c>
      <c r="G799" s="2">
        <v>534.70845999999995</v>
      </c>
      <c r="H799" s="3">
        <f t="shared" si="49"/>
        <v>-0.33047060935814487</v>
      </c>
      <c r="I799" s="2">
        <v>407.20952</v>
      </c>
      <c r="J799" s="3">
        <f t="shared" si="50"/>
        <v>0.31310402566226836</v>
      </c>
      <c r="K799" s="2">
        <v>1838.7419</v>
      </c>
      <c r="L799" s="2">
        <v>1556.1553100000001</v>
      </c>
      <c r="M799" s="3">
        <f t="shared" si="51"/>
        <v>-0.15368475042636487</v>
      </c>
    </row>
    <row r="800" spans="1:13" x14ac:dyDescent="0.2">
      <c r="A800" s="1" t="s">
        <v>13</v>
      </c>
      <c r="B800" s="1" t="s">
        <v>71</v>
      </c>
      <c r="C800" s="2">
        <v>2.6457099999999998</v>
      </c>
      <c r="D800" s="2">
        <v>118.7003</v>
      </c>
      <c r="E800" s="3">
        <f t="shared" si="48"/>
        <v>43.865196865869656</v>
      </c>
      <c r="F800" s="2">
        <v>4627.0888599999998</v>
      </c>
      <c r="G800" s="2">
        <v>6574.2962399999997</v>
      </c>
      <c r="H800" s="3">
        <f t="shared" si="49"/>
        <v>0.42082774697350422</v>
      </c>
      <c r="I800" s="2">
        <v>5490.6128200000003</v>
      </c>
      <c r="J800" s="3">
        <f t="shared" si="50"/>
        <v>0.19737021267509425</v>
      </c>
      <c r="K800" s="2">
        <v>11820.4215</v>
      </c>
      <c r="L800" s="2">
        <v>22471.738819999999</v>
      </c>
      <c r="M800" s="3">
        <f t="shared" si="51"/>
        <v>0.90109454387899768</v>
      </c>
    </row>
    <row r="801" spans="1:13" x14ac:dyDescent="0.2">
      <c r="A801" s="1" t="s">
        <v>12</v>
      </c>
      <c r="B801" s="1" t="s">
        <v>71</v>
      </c>
      <c r="C801" s="2">
        <v>9.8925000000000001</v>
      </c>
      <c r="D801" s="2">
        <v>89.505960000000002</v>
      </c>
      <c r="E801" s="3">
        <f t="shared" si="48"/>
        <v>8.0478605003790751</v>
      </c>
      <c r="F801" s="2">
        <v>5542.6702699999996</v>
      </c>
      <c r="G801" s="2">
        <v>7209.2026699999997</v>
      </c>
      <c r="H801" s="3">
        <f t="shared" si="49"/>
        <v>0.30067319880458987</v>
      </c>
      <c r="I801" s="2">
        <v>9620.1899400000002</v>
      </c>
      <c r="J801" s="3">
        <f t="shared" si="50"/>
        <v>-0.25061742907749707</v>
      </c>
      <c r="K801" s="2">
        <v>22326.305489999999</v>
      </c>
      <c r="L801" s="2">
        <v>28398.656149999999</v>
      </c>
      <c r="M801" s="3">
        <f t="shared" si="51"/>
        <v>0.27198188534685319</v>
      </c>
    </row>
    <row r="802" spans="1:13" x14ac:dyDescent="0.2">
      <c r="A802" s="1" t="s">
        <v>11</v>
      </c>
      <c r="B802" s="1" t="s">
        <v>71</v>
      </c>
      <c r="C802" s="2">
        <v>30.88035</v>
      </c>
      <c r="D802" s="2">
        <v>6.9690700000000003</v>
      </c>
      <c r="E802" s="3">
        <f t="shared" si="48"/>
        <v>-0.77432023924599303</v>
      </c>
      <c r="F802" s="2">
        <v>1614.7134699999999</v>
      </c>
      <c r="G802" s="2">
        <v>1187.99488</v>
      </c>
      <c r="H802" s="3">
        <f t="shared" si="49"/>
        <v>-0.26426892320406536</v>
      </c>
      <c r="I802" s="2">
        <v>1144.31781</v>
      </c>
      <c r="J802" s="3">
        <f t="shared" si="50"/>
        <v>3.8168653514184081E-2</v>
      </c>
      <c r="K802" s="2">
        <v>5418.1334699999998</v>
      </c>
      <c r="L802" s="2">
        <v>4380.4922100000003</v>
      </c>
      <c r="M802" s="3">
        <f t="shared" si="51"/>
        <v>-0.19151267973470565</v>
      </c>
    </row>
    <row r="803" spans="1:13" x14ac:dyDescent="0.2">
      <c r="A803" s="1" t="s">
        <v>10</v>
      </c>
      <c r="B803" s="1" t="s">
        <v>71</v>
      </c>
      <c r="C803" s="2">
        <v>26.945450000000001</v>
      </c>
      <c r="D803" s="2">
        <v>117.6216</v>
      </c>
      <c r="E803" s="3">
        <f t="shared" si="48"/>
        <v>3.3651748254343499</v>
      </c>
      <c r="F803" s="2">
        <v>5413.9439300000004</v>
      </c>
      <c r="G803" s="2">
        <v>7112.9111800000001</v>
      </c>
      <c r="H803" s="3">
        <f t="shared" si="49"/>
        <v>0.31381323337790823</v>
      </c>
      <c r="I803" s="2">
        <v>11683.45528</v>
      </c>
      <c r="J803" s="3">
        <f t="shared" si="50"/>
        <v>-0.39119797957578184</v>
      </c>
      <c r="K803" s="2">
        <v>20299.97392</v>
      </c>
      <c r="L803" s="2">
        <v>31281.77709</v>
      </c>
      <c r="M803" s="3">
        <f t="shared" si="51"/>
        <v>0.54097622062363704</v>
      </c>
    </row>
    <row r="804" spans="1:13" x14ac:dyDescent="0.2">
      <c r="A804" s="1" t="s">
        <v>27</v>
      </c>
      <c r="B804" s="1" t="s">
        <v>71</v>
      </c>
      <c r="C804" s="2">
        <v>0</v>
      </c>
      <c r="D804" s="2">
        <v>68.080690000000004</v>
      </c>
      <c r="E804" s="3" t="str">
        <f t="shared" si="48"/>
        <v/>
      </c>
      <c r="F804" s="2">
        <v>2470.2656200000001</v>
      </c>
      <c r="G804" s="2">
        <v>2268.5422699999999</v>
      </c>
      <c r="H804" s="3">
        <f t="shared" si="49"/>
        <v>-8.1660590815331058E-2</v>
      </c>
      <c r="I804" s="2">
        <v>2823.5764300000001</v>
      </c>
      <c r="J804" s="3">
        <f t="shared" si="50"/>
        <v>-0.19657132497029672</v>
      </c>
      <c r="K804" s="2">
        <v>11444.972019999999</v>
      </c>
      <c r="L804" s="2">
        <v>9044.0754099999995</v>
      </c>
      <c r="M804" s="3">
        <f t="shared" si="51"/>
        <v>-0.20977741193289523</v>
      </c>
    </row>
    <row r="805" spans="1:13" x14ac:dyDescent="0.2">
      <c r="A805" s="1" t="s">
        <v>9</v>
      </c>
      <c r="B805" s="1" t="s">
        <v>71</v>
      </c>
      <c r="C805" s="2">
        <v>14.92093</v>
      </c>
      <c r="D805" s="2">
        <v>0</v>
      </c>
      <c r="E805" s="3">
        <f t="shared" si="48"/>
        <v>-1</v>
      </c>
      <c r="F805" s="2">
        <v>2503.7139699999998</v>
      </c>
      <c r="G805" s="2">
        <v>4641.3975600000003</v>
      </c>
      <c r="H805" s="3">
        <f t="shared" si="49"/>
        <v>0.85380503348791104</v>
      </c>
      <c r="I805" s="2">
        <v>5755.9645399999999</v>
      </c>
      <c r="J805" s="3">
        <f t="shared" si="50"/>
        <v>-0.19363687393390361</v>
      </c>
      <c r="K805" s="2">
        <v>9042.0373099999997</v>
      </c>
      <c r="L805" s="2">
        <v>19021.786670000001</v>
      </c>
      <c r="M805" s="3">
        <f t="shared" si="51"/>
        <v>1.1037058372854691</v>
      </c>
    </row>
    <row r="806" spans="1:13" x14ac:dyDescent="0.2">
      <c r="A806" s="1" t="s">
        <v>8</v>
      </c>
      <c r="B806" s="1" t="s">
        <v>71</v>
      </c>
      <c r="C806" s="2">
        <v>51.560740000000003</v>
      </c>
      <c r="D806" s="2">
        <v>0</v>
      </c>
      <c r="E806" s="3">
        <f t="shared" si="48"/>
        <v>-1</v>
      </c>
      <c r="F806" s="2">
        <v>2682.6022800000001</v>
      </c>
      <c r="G806" s="2">
        <v>3001.2272800000001</v>
      </c>
      <c r="H806" s="3">
        <f t="shared" si="49"/>
        <v>0.11877459524115519</v>
      </c>
      <c r="I806" s="2">
        <v>3401.4802100000002</v>
      </c>
      <c r="J806" s="3">
        <f t="shared" si="50"/>
        <v>-0.1176702215768588</v>
      </c>
      <c r="K806" s="2">
        <v>15879.444879999999</v>
      </c>
      <c r="L806" s="2">
        <v>12566.129720000001</v>
      </c>
      <c r="M806" s="3">
        <f t="shared" si="51"/>
        <v>-0.20865434434506491</v>
      </c>
    </row>
    <row r="807" spans="1:13" x14ac:dyDescent="0.2">
      <c r="A807" s="1" t="s">
        <v>7</v>
      </c>
      <c r="B807" s="1" t="s">
        <v>71</v>
      </c>
      <c r="C807" s="2">
        <v>59.437339999999999</v>
      </c>
      <c r="D807" s="2">
        <v>2.72438</v>
      </c>
      <c r="E807" s="3">
        <f t="shared" si="48"/>
        <v>-0.95416383034637819</v>
      </c>
      <c r="F807" s="2">
        <v>1603.2585899999999</v>
      </c>
      <c r="G807" s="2">
        <v>2356.1021300000002</v>
      </c>
      <c r="H807" s="3">
        <f t="shared" si="49"/>
        <v>0.46957087565019706</v>
      </c>
      <c r="I807" s="2">
        <v>2894.95541</v>
      </c>
      <c r="J807" s="3">
        <f t="shared" si="50"/>
        <v>-0.18613526071546638</v>
      </c>
      <c r="K807" s="2">
        <v>5613.0288</v>
      </c>
      <c r="L807" s="2">
        <v>8238.9077400000006</v>
      </c>
      <c r="M807" s="3">
        <f t="shared" si="51"/>
        <v>0.46781854032176007</v>
      </c>
    </row>
    <row r="808" spans="1:13" x14ac:dyDescent="0.2">
      <c r="A808" s="1" t="s">
        <v>6</v>
      </c>
      <c r="B808" s="1" t="s">
        <v>71</v>
      </c>
      <c r="C808" s="2">
        <v>98.985939999999999</v>
      </c>
      <c r="D808" s="2">
        <v>0</v>
      </c>
      <c r="E808" s="3">
        <f t="shared" si="48"/>
        <v>-1</v>
      </c>
      <c r="F808" s="2">
        <v>5572.5376200000001</v>
      </c>
      <c r="G808" s="2">
        <v>5110.1361800000004</v>
      </c>
      <c r="H808" s="3">
        <f t="shared" si="49"/>
        <v>-8.2978612533799234E-2</v>
      </c>
      <c r="I808" s="2">
        <v>5409.3851800000002</v>
      </c>
      <c r="J808" s="3">
        <f t="shared" si="50"/>
        <v>-5.5320334944238492E-2</v>
      </c>
      <c r="K808" s="2">
        <v>19230.464830000001</v>
      </c>
      <c r="L808" s="2">
        <v>18664.171679999999</v>
      </c>
      <c r="M808" s="3">
        <f t="shared" si="51"/>
        <v>-2.9447709923088761E-2</v>
      </c>
    </row>
    <row r="809" spans="1:13" x14ac:dyDescent="0.2">
      <c r="A809" s="1" t="s">
        <v>5</v>
      </c>
      <c r="B809" s="1" t="s">
        <v>71</v>
      </c>
      <c r="C809" s="2">
        <v>0</v>
      </c>
      <c r="D809" s="2">
        <v>0</v>
      </c>
      <c r="E809" s="3" t="str">
        <f t="shared" si="48"/>
        <v/>
      </c>
      <c r="F809" s="2">
        <v>0.44063999999999998</v>
      </c>
      <c r="G809" s="2">
        <v>0</v>
      </c>
      <c r="H809" s="3">
        <f t="shared" si="49"/>
        <v>-1</v>
      </c>
      <c r="I809" s="2">
        <v>0</v>
      </c>
      <c r="J809" s="3" t="str">
        <f t="shared" si="50"/>
        <v/>
      </c>
      <c r="K809" s="2">
        <v>2.3554300000000001</v>
      </c>
      <c r="L809" s="2">
        <v>0.42924000000000001</v>
      </c>
      <c r="M809" s="3">
        <f t="shared" si="51"/>
        <v>-0.81776575826919073</v>
      </c>
    </row>
    <row r="810" spans="1:13" x14ac:dyDescent="0.2">
      <c r="A810" s="1" t="s">
        <v>4</v>
      </c>
      <c r="B810" s="1" t="s">
        <v>71</v>
      </c>
      <c r="C810" s="2">
        <v>119.21182</v>
      </c>
      <c r="D810" s="2">
        <v>150.10885999999999</v>
      </c>
      <c r="E810" s="3">
        <f t="shared" ref="E810:E870" si="52">IF(C810=0,"",(D810/C810-1))</f>
        <v>0.25917765537007975</v>
      </c>
      <c r="F810" s="2">
        <v>14666.25403</v>
      </c>
      <c r="G810" s="2">
        <v>12108.231470000001</v>
      </c>
      <c r="H810" s="3">
        <f t="shared" ref="H810:H870" si="53">IF(F810=0,"",(G810/F810-1))</f>
        <v>-0.17441553615309902</v>
      </c>
      <c r="I810" s="2">
        <v>15877.93238</v>
      </c>
      <c r="J810" s="3">
        <f t="shared" ref="J810:J870" si="54">IF(I810=0,"",(G810/I810-1))</f>
        <v>-0.23741761961074681</v>
      </c>
      <c r="K810" s="2">
        <v>62254.615449999998</v>
      </c>
      <c r="L810" s="2">
        <v>50251.40236</v>
      </c>
      <c r="M810" s="3">
        <f t="shared" ref="M810:M870" si="55">IF(K810=0,"",(L810/K810-1))</f>
        <v>-0.19280840469796845</v>
      </c>
    </row>
    <row r="811" spans="1:13" x14ac:dyDescent="0.2">
      <c r="A811" s="1" t="s">
        <v>3</v>
      </c>
      <c r="B811" s="1" t="s">
        <v>71</v>
      </c>
      <c r="C811" s="2">
        <v>95.842500000000001</v>
      </c>
      <c r="D811" s="2">
        <v>6.5910000000000002</v>
      </c>
      <c r="E811" s="3">
        <f t="shared" si="52"/>
        <v>-0.93123092573753818</v>
      </c>
      <c r="F811" s="2">
        <v>1712.5800400000001</v>
      </c>
      <c r="G811" s="2">
        <v>2556.1990700000001</v>
      </c>
      <c r="H811" s="3">
        <f t="shared" si="53"/>
        <v>0.49260122756072766</v>
      </c>
      <c r="I811" s="2">
        <v>3221.8842800000002</v>
      </c>
      <c r="J811" s="3">
        <f t="shared" si="54"/>
        <v>-0.20661363107678099</v>
      </c>
      <c r="K811" s="2">
        <v>9032.6050899999991</v>
      </c>
      <c r="L811" s="2">
        <v>10790.21068</v>
      </c>
      <c r="M811" s="3">
        <f t="shared" si="55"/>
        <v>0.19458457139301344</v>
      </c>
    </row>
    <row r="812" spans="1:13" x14ac:dyDescent="0.2">
      <c r="A812" s="1" t="s">
        <v>26</v>
      </c>
      <c r="B812" s="1" t="s">
        <v>71</v>
      </c>
      <c r="C812" s="2">
        <v>0</v>
      </c>
      <c r="D812" s="2">
        <v>0</v>
      </c>
      <c r="E812" s="3" t="str">
        <f t="shared" si="52"/>
        <v/>
      </c>
      <c r="F812" s="2">
        <v>0</v>
      </c>
      <c r="G812" s="2">
        <v>0</v>
      </c>
      <c r="H812" s="3" t="str">
        <f t="shared" si="53"/>
        <v/>
      </c>
      <c r="I812" s="2">
        <v>0</v>
      </c>
      <c r="J812" s="3" t="str">
        <f t="shared" si="54"/>
        <v/>
      </c>
      <c r="K812" s="2">
        <v>4.7560000000000002</v>
      </c>
      <c r="L812" s="2">
        <v>11.390969999999999</v>
      </c>
      <c r="M812" s="3">
        <f t="shared" si="55"/>
        <v>1.3950735912531536</v>
      </c>
    </row>
    <row r="813" spans="1:13" x14ac:dyDescent="0.2">
      <c r="A813" s="1" t="s">
        <v>2</v>
      </c>
      <c r="B813" s="1" t="s">
        <v>71</v>
      </c>
      <c r="C813" s="2">
        <v>5.7626299999999997</v>
      </c>
      <c r="D813" s="2">
        <v>7.6302500000000002</v>
      </c>
      <c r="E813" s="3">
        <f t="shared" si="52"/>
        <v>0.32409160400719816</v>
      </c>
      <c r="F813" s="2">
        <v>1594.9110000000001</v>
      </c>
      <c r="G813" s="2">
        <v>1500.6589300000001</v>
      </c>
      <c r="H813" s="3">
        <f t="shared" si="53"/>
        <v>-5.9095504388646192E-2</v>
      </c>
      <c r="I813" s="2">
        <v>2025.9572900000001</v>
      </c>
      <c r="J813" s="3">
        <f t="shared" si="54"/>
        <v>-0.25928402468938527</v>
      </c>
      <c r="K813" s="2">
        <v>3966.4315799999999</v>
      </c>
      <c r="L813" s="2">
        <v>5831.8411800000003</v>
      </c>
      <c r="M813" s="3">
        <f t="shared" si="55"/>
        <v>0.47029920027008276</v>
      </c>
    </row>
    <row r="814" spans="1:13" x14ac:dyDescent="0.2">
      <c r="A814" s="1" t="s">
        <v>33</v>
      </c>
      <c r="B814" s="1" t="s">
        <v>71</v>
      </c>
      <c r="C814" s="2">
        <v>0</v>
      </c>
      <c r="D814" s="2">
        <v>0</v>
      </c>
      <c r="E814" s="3" t="str">
        <f t="shared" si="52"/>
        <v/>
      </c>
      <c r="F814" s="2">
        <v>0</v>
      </c>
      <c r="G814" s="2">
        <v>0</v>
      </c>
      <c r="H814" s="3" t="str">
        <f t="shared" si="53"/>
        <v/>
      </c>
      <c r="I814" s="2">
        <v>0</v>
      </c>
      <c r="J814" s="3" t="str">
        <f t="shared" si="54"/>
        <v/>
      </c>
      <c r="K814" s="2">
        <v>0</v>
      </c>
      <c r="L814" s="2">
        <v>0</v>
      </c>
      <c r="M814" s="3" t="str">
        <f t="shared" si="55"/>
        <v/>
      </c>
    </row>
    <row r="815" spans="1:13" x14ac:dyDescent="0.2">
      <c r="A815" s="1" t="s">
        <v>25</v>
      </c>
      <c r="B815" s="1" t="s">
        <v>71</v>
      </c>
      <c r="C815" s="2">
        <v>963.02982999999995</v>
      </c>
      <c r="D815" s="2">
        <v>493.74563999999998</v>
      </c>
      <c r="E815" s="3">
        <f t="shared" si="52"/>
        <v>-0.48729974439109536</v>
      </c>
      <c r="F815" s="2">
        <v>29438.3514</v>
      </c>
      <c r="G815" s="2">
        <v>28013.90281</v>
      </c>
      <c r="H815" s="3">
        <f t="shared" si="53"/>
        <v>-4.8387512284400525E-2</v>
      </c>
      <c r="I815" s="2">
        <v>34322.498299999999</v>
      </c>
      <c r="J815" s="3">
        <f t="shared" si="54"/>
        <v>-0.18380350506128507</v>
      </c>
      <c r="K815" s="2">
        <v>133083.62166</v>
      </c>
      <c r="L815" s="2">
        <v>141343.94967</v>
      </c>
      <c r="M815" s="3">
        <f t="shared" si="55"/>
        <v>6.2068704675796615E-2</v>
      </c>
    </row>
    <row r="816" spans="1:13" x14ac:dyDescent="0.2">
      <c r="A816" s="1" t="s">
        <v>29</v>
      </c>
      <c r="B816" s="1" t="s">
        <v>71</v>
      </c>
      <c r="C816" s="2">
        <v>0</v>
      </c>
      <c r="D816" s="2">
        <v>0</v>
      </c>
      <c r="E816" s="3" t="str">
        <f t="shared" si="52"/>
        <v/>
      </c>
      <c r="F816" s="2">
        <v>938.51256000000001</v>
      </c>
      <c r="G816" s="2">
        <v>659.76458000000002</v>
      </c>
      <c r="H816" s="3">
        <f t="shared" si="53"/>
        <v>-0.29701038843848826</v>
      </c>
      <c r="I816" s="2">
        <v>1698.3088</v>
      </c>
      <c r="J816" s="3">
        <f t="shared" si="54"/>
        <v>-0.61151671592351164</v>
      </c>
      <c r="K816" s="2">
        <v>3561.6520399999999</v>
      </c>
      <c r="L816" s="2">
        <v>4927.7030299999997</v>
      </c>
      <c r="M816" s="3">
        <f t="shared" si="55"/>
        <v>0.38354420214502483</v>
      </c>
    </row>
    <row r="817" spans="1:13" x14ac:dyDescent="0.2">
      <c r="A817" s="6" t="s">
        <v>0</v>
      </c>
      <c r="B817" s="6" t="s">
        <v>71</v>
      </c>
      <c r="C817" s="5">
        <v>1577.09602</v>
      </c>
      <c r="D817" s="5">
        <v>1065.5967499999999</v>
      </c>
      <c r="E817" s="4">
        <f t="shared" si="52"/>
        <v>-0.32432982108470476</v>
      </c>
      <c r="F817" s="5">
        <v>120830.99467</v>
      </c>
      <c r="G817" s="5">
        <v>240527.85269999999</v>
      </c>
      <c r="H817" s="4">
        <f t="shared" si="53"/>
        <v>0.99061385993637274</v>
      </c>
      <c r="I817" s="5">
        <v>275797.73783</v>
      </c>
      <c r="J817" s="4">
        <f t="shared" si="54"/>
        <v>-0.12788315599506528</v>
      </c>
      <c r="K817" s="5">
        <v>537830.60352</v>
      </c>
      <c r="L817" s="5">
        <v>878156.40946999996</v>
      </c>
      <c r="M817" s="4">
        <f t="shared" si="55"/>
        <v>0.63277508517111447</v>
      </c>
    </row>
    <row r="818" spans="1:13" x14ac:dyDescent="0.2">
      <c r="A818" s="1" t="s">
        <v>22</v>
      </c>
      <c r="B818" s="1" t="s">
        <v>70</v>
      </c>
      <c r="C818" s="2">
        <v>2.57551</v>
      </c>
      <c r="D818" s="2">
        <v>0</v>
      </c>
      <c r="E818" s="3">
        <f t="shared" si="52"/>
        <v>-1</v>
      </c>
      <c r="F818" s="2">
        <v>862.18906000000004</v>
      </c>
      <c r="G818" s="2">
        <v>612.17796999999996</v>
      </c>
      <c r="H818" s="3">
        <f t="shared" si="53"/>
        <v>-0.28997246845140912</v>
      </c>
      <c r="I818" s="2">
        <v>512.17812000000004</v>
      </c>
      <c r="J818" s="3">
        <f t="shared" si="54"/>
        <v>0.19524428337547861</v>
      </c>
      <c r="K818" s="2">
        <v>2308.9179300000001</v>
      </c>
      <c r="L818" s="2">
        <v>1375.3868399999999</v>
      </c>
      <c r="M818" s="3">
        <f t="shared" si="55"/>
        <v>-0.40431540587499359</v>
      </c>
    </row>
    <row r="819" spans="1:13" x14ac:dyDescent="0.2">
      <c r="A819" s="1" t="s">
        <v>21</v>
      </c>
      <c r="B819" s="1" t="s">
        <v>70</v>
      </c>
      <c r="C819" s="2">
        <v>0</v>
      </c>
      <c r="D819" s="2">
        <v>0</v>
      </c>
      <c r="E819" s="3" t="str">
        <f t="shared" si="52"/>
        <v/>
      </c>
      <c r="F819" s="2">
        <v>264.05340999999999</v>
      </c>
      <c r="G819" s="2">
        <v>83.378680000000003</v>
      </c>
      <c r="H819" s="3">
        <f t="shared" si="53"/>
        <v>-0.68423554916408769</v>
      </c>
      <c r="I819" s="2">
        <v>161.02071000000001</v>
      </c>
      <c r="J819" s="3">
        <f t="shared" si="54"/>
        <v>-0.48218660816984349</v>
      </c>
      <c r="K819" s="2">
        <v>615.39062999999999</v>
      </c>
      <c r="L819" s="2">
        <v>367.16654</v>
      </c>
      <c r="M819" s="3">
        <f t="shared" si="55"/>
        <v>-0.40336020390820704</v>
      </c>
    </row>
    <row r="820" spans="1:13" x14ac:dyDescent="0.2">
      <c r="A820" s="1" t="s">
        <v>20</v>
      </c>
      <c r="B820" s="1" t="s">
        <v>70</v>
      </c>
      <c r="C820" s="2">
        <v>0.62470000000000003</v>
      </c>
      <c r="D820" s="2">
        <v>0</v>
      </c>
      <c r="E820" s="3">
        <f t="shared" si="52"/>
        <v>-1</v>
      </c>
      <c r="F820" s="2">
        <v>151.58366000000001</v>
      </c>
      <c r="G820" s="2">
        <v>441.02974999999998</v>
      </c>
      <c r="H820" s="3">
        <f t="shared" si="53"/>
        <v>1.909480810794514</v>
      </c>
      <c r="I820" s="2">
        <v>299.59559000000002</v>
      </c>
      <c r="J820" s="3">
        <f t="shared" si="54"/>
        <v>0.47208358440790121</v>
      </c>
      <c r="K820" s="2">
        <v>2471.9649300000001</v>
      </c>
      <c r="L820" s="2">
        <v>1038.1952200000001</v>
      </c>
      <c r="M820" s="3">
        <f t="shared" si="55"/>
        <v>-0.5800121565640497</v>
      </c>
    </row>
    <row r="821" spans="1:13" x14ac:dyDescent="0.2">
      <c r="A821" s="1" t="s">
        <v>19</v>
      </c>
      <c r="B821" s="1" t="s">
        <v>70</v>
      </c>
      <c r="C821" s="2">
        <v>0.21418000000000001</v>
      </c>
      <c r="D821" s="2">
        <v>0</v>
      </c>
      <c r="E821" s="3">
        <f t="shared" si="52"/>
        <v>-1</v>
      </c>
      <c r="F821" s="2">
        <v>119.80880000000001</v>
      </c>
      <c r="G821" s="2">
        <v>326.50698999999997</v>
      </c>
      <c r="H821" s="3">
        <f t="shared" si="53"/>
        <v>1.725233789170745</v>
      </c>
      <c r="I821" s="2">
        <v>1181.8767700000001</v>
      </c>
      <c r="J821" s="3">
        <f t="shared" si="54"/>
        <v>-0.72373855017050559</v>
      </c>
      <c r="K821" s="2">
        <v>608.35287000000005</v>
      </c>
      <c r="L821" s="2">
        <v>1647.16536</v>
      </c>
      <c r="M821" s="3">
        <f t="shared" si="55"/>
        <v>1.7075821307459269</v>
      </c>
    </row>
    <row r="822" spans="1:13" x14ac:dyDescent="0.2">
      <c r="A822" s="1" t="s">
        <v>18</v>
      </c>
      <c r="B822" s="1" t="s">
        <v>70</v>
      </c>
      <c r="C822" s="2">
        <v>0</v>
      </c>
      <c r="D822" s="2">
        <v>0</v>
      </c>
      <c r="E822" s="3" t="str">
        <f t="shared" si="52"/>
        <v/>
      </c>
      <c r="F822" s="2">
        <v>5.2107999999999999</v>
      </c>
      <c r="G822" s="2">
        <v>7.23942</v>
      </c>
      <c r="H822" s="3">
        <f t="shared" si="53"/>
        <v>0.38931066247025403</v>
      </c>
      <c r="I822" s="2">
        <v>7.5827499999999999</v>
      </c>
      <c r="J822" s="3">
        <f t="shared" si="54"/>
        <v>-4.5277768619564118E-2</v>
      </c>
      <c r="K822" s="2">
        <v>10.87406</v>
      </c>
      <c r="L822" s="2">
        <v>19.03342</v>
      </c>
      <c r="M822" s="3">
        <f t="shared" si="55"/>
        <v>0.75035083492274279</v>
      </c>
    </row>
    <row r="823" spans="1:13" x14ac:dyDescent="0.2">
      <c r="A823" s="1" t="s">
        <v>17</v>
      </c>
      <c r="B823" s="1" t="s">
        <v>70</v>
      </c>
      <c r="C823" s="2">
        <v>0</v>
      </c>
      <c r="D823" s="2">
        <v>0</v>
      </c>
      <c r="E823" s="3" t="str">
        <f t="shared" si="52"/>
        <v/>
      </c>
      <c r="F823" s="2">
        <v>303.96776999999997</v>
      </c>
      <c r="G823" s="2">
        <v>238.88033999999999</v>
      </c>
      <c r="H823" s="3">
        <f t="shared" si="53"/>
        <v>-0.21412608974958103</v>
      </c>
      <c r="I823" s="2">
        <v>353.34575999999998</v>
      </c>
      <c r="J823" s="3">
        <f t="shared" si="54"/>
        <v>-0.32394734268213665</v>
      </c>
      <c r="K823" s="2">
        <v>1347.6609100000001</v>
      </c>
      <c r="L823" s="2">
        <v>775.53291999999999</v>
      </c>
      <c r="M823" s="3">
        <f t="shared" si="55"/>
        <v>-0.42453408402266413</v>
      </c>
    </row>
    <row r="824" spans="1:13" x14ac:dyDescent="0.2">
      <c r="A824" s="1" t="s">
        <v>16</v>
      </c>
      <c r="B824" s="1" t="s">
        <v>70</v>
      </c>
      <c r="C824" s="2">
        <v>0</v>
      </c>
      <c r="D824" s="2">
        <v>0</v>
      </c>
      <c r="E824" s="3" t="str">
        <f t="shared" si="52"/>
        <v/>
      </c>
      <c r="F824" s="2">
        <v>0</v>
      </c>
      <c r="G824" s="2">
        <v>0</v>
      </c>
      <c r="H824" s="3" t="str">
        <f t="shared" si="53"/>
        <v/>
      </c>
      <c r="I824" s="2">
        <v>0</v>
      </c>
      <c r="J824" s="3" t="str">
        <f t="shared" si="54"/>
        <v/>
      </c>
      <c r="K824" s="2">
        <v>0</v>
      </c>
      <c r="L824" s="2">
        <v>0</v>
      </c>
      <c r="M824" s="3" t="str">
        <f t="shared" si="55"/>
        <v/>
      </c>
    </row>
    <row r="825" spans="1:13" x14ac:dyDescent="0.2">
      <c r="A825" s="1" t="s">
        <v>15</v>
      </c>
      <c r="B825" s="1" t="s">
        <v>70</v>
      </c>
      <c r="C825" s="2">
        <v>0</v>
      </c>
      <c r="D825" s="2">
        <v>0</v>
      </c>
      <c r="E825" s="3" t="str">
        <f t="shared" si="52"/>
        <v/>
      </c>
      <c r="F825" s="2">
        <v>0</v>
      </c>
      <c r="G825" s="2">
        <v>0</v>
      </c>
      <c r="H825" s="3" t="str">
        <f t="shared" si="53"/>
        <v/>
      </c>
      <c r="I825" s="2">
        <v>0</v>
      </c>
      <c r="J825" s="3" t="str">
        <f t="shared" si="54"/>
        <v/>
      </c>
      <c r="K825" s="2">
        <v>0</v>
      </c>
      <c r="L825" s="2">
        <v>0</v>
      </c>
      <c r="M825" s="3" t="str">
        <f t="shared" si="55"/>
        <v/>
      </c>
    </row>
    <row r="826" spans="1:13" x14ac:dyDescent="0.2">
      <c r="A826" s="1" t="s">
        <v>14</v>
      </c>
      <c r="B826" s="1" t="s">
        <v>70</v>
      </c>
      <c r="C826" s="2">
        <v>0</v>
      </c>
      <c r="D826" s="2">
        <v>0</v>
      </c>
      <c r="E826" s="3" t="str">
        <f t="shared" si="52"/>
        <v/>
      </c>
      <c r="F826" s="2">
        <v>83.795879999999997</v>
      </c>
      <c r="G826" s="2">
        <v>64.460279999999997</v>
      </c>
      <c r="H826" s="3">
        <f t="shared" si="53"/>
        <v>-0.23074642810601187</v>
      </c>
      <c r="I826" s="2">
        <v>192.94319999999999</v>
      </c>
      <c r="J826" s="3">
        <f t="shared" si="54"/>
        <v>-0.66591058923040558</v>
      </c>
      <c r="K826" s="2">
        <v>462.97834</v>
      </c>
      <c r="L826" s="2">
        <v>355.40676999999999</v>
      </c>
      <c r="M826" s="3">
        <f t="shared" si="55"/>
        <v>-0.23234687393799025</v>
      </c>
    </row>
    <row r="827" spans="1:13" x14ac:dyDescent="0.2">
      <c r="A827" s="1" t="s">
        <v>13</v>
      </c>
      <c r="B827" s="1" t="s">
        <v>70</v>
      </c>
      <c r="C827" s="2">
        <v>0</v>
      </c>
      <c r="D827" s="2">
        <v>0</v>
      </c>
      <c r="E827" s="3" t="str">
        <f t="shared" si="52"/>
        <v/>
      </c>
      <c r="F827" s="2">
        <v>807.96460000000002</v>
      </c>
      <c r="G827" s="2">
        <v>3782.6143999999999</v>
      </c>
      <c r="H827" s="3">
        <f t="shared" si="53"/>
        <v>3.6816585776159005</v>
      </c>
      <c r="I827" s="2">
        <v>2535.8096399999999</v>
      </c>
      <c r="J827" s="3">
        <f t="shared" si="54"/>
        <v>0.491679162478458</v>
      </c>
      <c r="K827" s="2">
        <v>2518.76325</v>
      </c>
      <c r="L827" s="2">
        <v>7769.5203499999998</v>
      </c>
      <c r="M827" s="3">
        <f t="shared" si="55"/>
        <v>2.0846568648323736</v>
      </c>
    </row>
    <row r="828" spans="1:13" x14ac:dyDescent="0.2">
      <c r="A828" s="1" t="s">
        <v>12</v>
      </c>
      <c r="B828" s="1" t="s">
        <v>70</v>
      </c>
      <c r="C828" s="2">
        <v>0.47120000000000001</v>
      </c>
      <c r="D828" s="2">
        <v>0</v>
      </c>
      <c r="E828" s="3">
        <f t="shared" si="52"/>
        <v>-1</v>
      </c>
      <c r="F828" s="2">
        <v>1395.4329299999999</v>
      </c>
      <c r="G828" s="2">
        <v>1212.78152</v>
      </c>
      <c r="H828" s="3">
        <f t="shared" si="53"/>
        <v>-0.1308922887465469</v>
      </c>
      <c r="I828" s="2">
        <v>1244.7402999999999</v>
      </c>
      <c r="J828" s="3">
        <f t="shared" si="54"/>
        <v>-2.567505848408691E-2</v>
      </c>
      <c r="K828" s="2">
        <v>4402.0892599999997</v>
      </c>
      <c r="L828" s="2">
        <v>5114.0773600000002</v>
      </c>
      <c r="M828" s="3">
        <f t="shared" si="55"/>
        <v>0.16173867860189661</v>
      </c>
    </row>
    <row r="829" spans="1:13" x14ac:dyDescent="0.2">
      <c r="A829" s="1" t="s">
        <v>11</v>
      </c>
      <c r="B829" s="1" t="s">
        <v>70</v>
      </c>
      <c r="C829" s="2">
        <v>0</v>
      </c>
      <c r="D829" s="2">
        <v>0</v>
      </c>
      <c r="E829" s="3" t="str">
        <f t="shared" si="52"/>
        <v/>
      </c>
      <c r="F829" s="2">
        <v>397.24104</v>
      </c>
      <c r="G829" s="2">
        <v>60.94173</v>
      </c>
      <c r="H829" s="3">
        <f t="shared" si="53"/>
        <v>-0.84658752781434665</v>
      </c>
      <c r="I829" s="2">
        <v>340.51193000000001</v>
      </c>
      <c r="J829" s="3">
        <f t="shared" si="54"/>
        <v>-0.82102908993526302</v>
      </c>
      <c r="K829" s="2">
        <v>771.71951000000001</v>
      </c>
      <c r="L829" s="2">
        <v>579.01957000000004</v>
      </c>
      <c r="M829" s="3">
        <f t="shared" si="55"/>
        <v>-0.24970204524180029</v>
      </c>
    </row>
    <row r="830" spans="1:13" x14ac:dyDescent="0.2">
      <c r="A830" s="1" t="s">
        <v>10</v>
      </c>
      <c r="B830" s="1" t="s">
        <v>70</v>
      </c>
      <c r="C830" s="2">
        <v>1.7850000000000001E-2</v>
      </c>
      <c r="D830" s="2">
        <v>0</v>
      </c>
      <c r="E830" s="3">
        <f t="shared" si="52"/>
        <v>-1</v>
      </c>
      <c r="F830" s="2">
        <v>3225.2070100000001</v>
      </c>
      <c r="G830" s="2">
        <v>1631.17255</v>
      </c>
      <c r="H830" s="3">
        <f t="shared" si="53"/>
        <v>-0.49424252615648379</v>
      </c>
      <c r="I830" s="2">
        <v>1595.1712500000001</v>
      </c>
      <c r="J830" s="3">
        <f t="shared" si="54"/>
        <v>2.2568924809797108E-2</v>
      </c>
      <c r="K830" s="2">
        <v>8823.9966299999996</v>
      </c>
      <c r="L830" s="2">
        <v>5601.4013999999997</v>
      </c>
      <c r="M830" s="3">
        <f t="shared" si="55"/>
        <v>-0.36520812111869538</v>
      </c>
    </row>
    <row r="831" spans="1:13" x14ac:dyDescent="0.2">
      <c r="A831" s="1" t="s">
        <v>27</v>
      </c>
      <c r="B831" s="1" t="s">
        <v>70</v>
      </c>
      <c r="C831" s="2">
        <v>0</v>
      </c>
      <c r="D831" s="2">
        <v>0</v>
      </c>
      <c r="E831" s="3" t="str">
        <f t="shared" si="52"/>
        <v/>
      </c>
      <c r="F831" s="2">
        <v>0.48188999999999999</v>
      </c>
      <c r="G831" s="2">
        <v>27.952089999999998</v>
      </c>
      <c r="H831" s="3">
        <f t="shared" si="53"/>
        <v>57.005125651082196</v>
      </c>
      <c r="I831" s="2">
        <v>270.62912999999998</v>
      </c>
      <c r="J831" s="3">
        <f t="shared" si="54"/>
        <v>-0.89671440764709986</v>
      </c>
      <c r="K831" s="2">
        <v>342.55581999999998</v>
      </c>
      <c r="L831" s="2">
        <v>523.06253000000004</v>
      </c>
      <c r="M831" s="3">
        <f t="shared" si="55"/>
        <v>0.52694101066506494</v>
      </c>
    </row>
    <row r="832" spans="1:13" x14ac:dyDescent="0.2">
      <c r="A832" s="1" t="s">
        <v>9</v>
      </c>
      <c r="B832" s="1" t="s">
        <v>70</v>
      </c>
      <c r="C832" s="2">
        <v>0</v>
      </c>
      <c r="D832" s="2">
        <v>0</v>
      </c>
      <c r="E832" s="3" t="str">
        <f t="shared" si="52"/>
        <v/>
      </c>
      <c r="F832" s="2">
        <v>90.178269999999998</v>
      </c>
      <c r="G832" s="2">
        <v>29.28032</v>
      </c>
      <c r="H832" s="3">
        <f t="shared" si="53"/>
        <v>-0.67530625726131133</v>
      </c>
      <c r="I832" s="2">
        <v>61.641750000000002</v>
      </c>
      <c r="J832" s="3">
        <f t="shared" si="54"/>
        <v>-0.52499207112062851</v>
      </c>
      <c r="K832" s="2">
        <v>250.74981</v>
      </c>
      <c r="L832" s="2">
        <v>156.08054000000001</v>
      </c>
      <c r="M832" s="3">
        <f t="shared" si="55"/>
        <v>-0.37754473273578948</v>
      </c>
    </row>
    <row r="833" spans="1:13" x14ac:dyDescent="0.2">
      <c r="A833" s="1" t="s">
        <v>8</v>
      </c>
      <c r="B833" s="1" t="s">
        <v>70</v>
      </c>
      <c r="C833" s="2">
        <v>0</v>
      </c>
      <c r="D833" s="2">
        <v>0</v>
      </c>
      <c r="E833" s="3" t="str">
        <f t="shared" si="52"/>
        <v/>
      </c>
      <c r="F833" s="2">
        <v>31.316490000000002</v>
      </c>
      <c r="G833" s="2">
        <v>686.95957999999996</v>
      </c>
      <c r="H833" s="3">
        <f t="shared" si="53"/>
        <v>20.936033699817571</v>
      </c>
      <c r="I833" s="2">
        <v>428.81349</v>
      </c>
      <c r="J833" s="3">
        <f t="shared" si="54"/>
        <v>0.6020008605606133</v>
      </c>
      <c r="K833" s="2">
        <v>329.39078999999998</v>
      </c>
      <c r="L833" s="2">
        <v>1386.9341999999999</v>
      </c>
      <c r="M833" s="3">
        <f t="shared" si="55"/>
        <v>3.2106040669807436</v>
      </c>
    </row>
    <row r="834" spans="1:13" x14ac:dyDescent="0.2">
      <c r="A834" s="1" t="s">
        <v>7</v>
      </c>
      <c r="B834" s="1" t="s">
        <v>70</v>
      </c>
      <c r="C834" s="2">
        <v>0</v>
      </c>
      <c r="D834" s="2">
        <v>0</v>
      </c>
      <c r="E834" s="3" t="str">
        <f t="shared" si="52"/>
        <v/>
      </c>
      <c r="F834" s="2">
        <v>260.27659999999997</v>
      </c>
      <c r="G834" s="2">
        <v>110.53666</v>
      </c>
      <c r="H834" s="3">
        <f t="shared" si="53"/>
        <v>-0.57531080396777878</v>
      </c>
      <c r="I834" s="2">
        <v>71.436109999999999</v>
      </c>
      <c r="J834" s="3">
        <f t="shared" si="54"/>
        <v>0.54734993268810417</v>
      </c>
      <c r="K834" s="2">
        <v>532.88423999999998</v>
      </c>
      <c r="L834" s="2">
        <v>331.40161000000001</v>
      </c>
      <c r="M834" s="3">
        <f t="shared" si="55"/>
        <v>-0.37809830893103535</v>
      </c>
    </row>
    <row r="835" spans="1:13" x14ac:dyDescent="0.2">
      <c r="A835" s="1" t="s">
        <v>6</v>
      </c>
      <c r="B835" s="1" t="s">
        <v>70</v>
      </c>
      <c r="C835" s="2">
        <v>0</v>
      </c>
      <c r="D835" s="2">
        <v>0</v>
      </c>
      <c r="E835" s="3" t="str">
        <f t="shared" si="52"/>
        <v/>
      </c>
      <c r="F835" s="2">
        <v>756.37846999999999</v>
      </c>
      <c r="G835" s="2">
        <v>762.34804999999994</v>
      </c>
      <c r="H835" s="3">
        <f t="shared" si="53"/>
        <v>7.892318775281737E-3</v>
      </c>
      <c r="I835" s="2">
        <v>485.06927000000002</v>
      </c>
      <c r="J835" s="3">
        <f t="shared" si="54"/>
        <v>0.57162718223729136</v>
      </c>
      <c r="K835" s="2">
        <v>2824.30098</v>
      </c>
      <c r="L835" s="2">
        <v>2229.4894800000002</v>
      </c>
      <c r="M835" s="3">
        <f t="shared" si="55"/>
        <v>-0.21060485557739661</v>
      </c>
    </row>
    <row r="836" spans="1:13" x14ac:dyDescent="0.2">
      <c r="A836" s="1" t="s">
        <v>5</v>
      </c>
      <c r="B836" s="1" t="s">
        <v>70</v>
      </c>
      <c r="C836" s="2">
        <v>0</v>
      </c>
      <c r="D836" s="2">
        <v>0</v>
      </c>
      <c r="E836" s="3" t="str">
        <f t="shared" si="52"/>
        <v/>
      </c>
      <c r="F836" s="2">
        <v>3.7285599999999999</v>
      </c>
      <c r="G836" s="2">
        <v>0.10686</v>
      </c>
      <c r="H836" s="3">
        <f t="shared" si="53"/>
        <v>-0.97134014203874952</v>
      </c>
      <c r="I836" s="2">
        <v>0.40572000000000003</v>
      </c>
      <c r="J836" s="3">
        <f t="shared" si="54"/>
        <v>-0.73661638568470866</v>
      </c>
      <c r="K836" s="2">
        <v>5.4768699999999999</v>
      </c>
      <c r="L836" s="2">
        <v>0.73653999999999997</v>
      </c>
      <c r="M836" s="3">
        <f t="shared" si="55"/>
        <v>-0.86551807875666209</v>
      </c>
    </row>
    <row r="837" spans="1:13" x14ac:dyDescent="0.2">
      <c r="A837" s="1" t="s">
        <v>4</v>
      </c>
      <c r="B837" s="1" t="s">
        <v>70</v>
      </c>
      <c r="C837" s="2">
        <v>0.11065999999999999</v>
      </c>
      <c r="D837" s="2">
        <v>0</v>
      </c>
      <c r="E837" s="3">
        <f t="shared" si="52"/>
        <v>-1</v>
      </c>
      <c r="F837" s="2">
        <v>95.944980000000001</v>
      </c>
      <c r="G837" s="2">
        <v>76.038340000000005</v>
      </c>
      <c r="H837" s="3">
        <f t="shared" si="53"/>
        <v>-0.20747974516227941</v>
      </c>
      <c r="I837" s="2">
        <v>2714.3099299999999</v>
      </c>
      <c r="J837" s="3">
        <f t="shared" si="54"/>
        <v>-0.97198612466484258</v>
      </c>
      <c r="K837" s="2">
        <v>247.63517999999999</v>
      </c>
      <c r="L837" s="2">
        <v>3324.7065600000001</v>
      </c>
      <c r="M837" s="3">
        <f t="shared" si="55"/>
        <v>12.42582487674005</v>
      </c>
    </row>
    <row r="838" spans="1:13" x14ac:dyDescent="0.2">
      <c r="A838" s="1" t="s">
        <v>3</v>
      </c>
      <c r="B838" s="1" t="s">
        <v>70</v>
      </c>
      <c r="C838" s="2">
        <v>0</v>
      </c>
      <c r="D838" s="2">
        <v>0</v>
      </c>
      <c r="E838" s="3" t="str">
        <f t="shared" si="52"/>
        <v/>
      </c>
      <c r="F838" s="2">
        <v>21.62011</v>
      </c>
      <c r="G838" s="2">
        <v>10.021649999999999</v>
      </c>
      <c r="H838" s="3">
        <f t="shared" si="53"/>
        <v>-0.53646628069884938</v>
      </c>
      <c r="I838" s="2">
        <v>45.175220000000003</v>
      </c>
      <c r="J838" s="3">
        <f t="shared" si="54"/>
        <v>-0.77816046053566534</v>
      </c>
      <c r="K838" s="2">
        <v>74.508889999999994</v>
      </c>
      <c r="L838" s="2">
        <v>97.240700000000004</v>
      </c>
      <c r="M838" s="3">
        <f t="shared" si="55"/>
        <v>0.30508856057310751</v>
      </c>
    </row>
    <row r="839" spans="1:13" x14ac:dyDescent="0.2">
      <c r="A839" s="1" t="s">
        <v>26</v>
      </c>
      <c r="B839" s="1" t="s">
        <v>70</v>
      </c>
      <c r="C839" s="2">
        <v>0</v>
      </c>
      <c r="D839" s="2">
        <v>0</v>
      </c>
      <c r="E839" s="3" t="str">
        <f t="shared" si="52"/>
        <v/>
      </c>
      <c r="F839" s="2">
        <v>0</v>
      </c>
      <c r="G839" s="2">
        <v>2.9224199999999998</v>
      </c>
      <c r="H839" s="3" t="str">
        <f t="shared" si="53"/>
        <v/>
      </c>
      <c r="I839" s="2">
        <v>6.93621</v>
      </c>
      <c r="J839" s="3">
        <f t="shared" si="54"/>
        <v>-0.5786719260230011</v>
      </c>
      <c r="K839" s="2">
        <v>0</v>
      </c>
      <c r="L839" s="2">
        <v>15.21463</v>
      </c>
      <c r="M839" s="3" t="str">
        <f t="shared" si="55"/>
        <v/>
      </c>
    </row>
    <row r="840" spans="1:13" x14ac:dyDescent="0.2">
      <c r="A840" s="1" t="s">
        <v>2</v>
      </c>
      <c r="B840" s="1" t="s">
        <v>70</v>
      </c>
      <c r="C840" s="2">
        <v>3.6193900000000001</v>
      </c>
      <c r="D840" s="2">
        <v>0</v>
      </c>
      <c r="E840" s="3">
        <f t="shared" si="52"/>
        <v>-1</v>
      </c>
      <c r="F840" s="2">
        <v>843.84826999999996</v>
      </c>
      <c r="G840" s="2">
        <v>376.02323000000001</v>
      </c>
      <c r="H840" s="3">
        <f t="shared" si="53"/>
        <v>-0.55439473733826583</v>
      </c>
      <c r="I840" s="2">
        <v>412.88936999999999</v>
      </c>
      <c r="J840" s="3">
        <f t="shared" si="54"/>
        <v>-8.9288179058714889E-2</v>
      </c>
      <c r="K840" s="2">
        <v>2367.9364999999998</v>
      </c>
      <c r="L840" s="2">
        <v>1435.72036</v>
      </c>
      <c r="M840" s="3">
        <f t="shared" si="55"/>
        <v>-0.39368291337204353</v>
      </c>
    </row>
    <row r="841" spans="1:13" x14ac:dyDescent="0.2">
      <c r="A841" s="1" t="s">
        <v>25</v>
      </c>
      <c r="B841" s="1" t="s">
        <v>70</v>
      </c>
      <c r="C841" s="2">
        <v>0</v>
      </c>
      <c r="D841" s="2">
        <v>0</v>
      </c>
      <c r="E841" s="3" t="str">
        <f t="shared" si="52"/>
        <v/>
      </c>
      <c r="F841" s="2">
        <v>4.9672299999999998</v>
      </c>
      <c r="G841" s="2">
        <v>84.760689999999997</v>
      </c>
      <c r="H841" s="3">
        <f t="shared" si="53"/>
        <v>16.063975294077384</v>
      </c>
      <c r="I841" s="2">
        <v>173.08937</v>
      </c>
      <c r="J841" s="3">
        <f t="shared" si="54"/>
        <v>-0.51030678544846519</v>
      </c>
      <c r="K841" s="2">
        <v>187.59583000000001</v>
      </c>
      <c r="L841" s="2">
        <v>368.12930999999998</v>
      </c>
      <c r="M841" s="3">
        <f t="shared" si="55"/>
        <v>0.96235337427276479</v>
      </c>
    </row>
    <row r="842" spans="1:13" x14ac:dyDescent="0.2">
      <c r="A842" s="1" t="s">
        <v>29</v>
      </c>
      <c r="B842" s="1" t="s">
        <v>70</v>
      </c>
      <c r="C842" s="2">
        <v>0</v>
      </c>
      <c r="D842" s="2">
        <v>0</v>
      </c>
      <c r="E842" s="3" t="str">
        <f t="shared" si="52"/>
        <v/>
      </c>
      <c r="F842" s="2">
        <v>11.353949999999999</v>
      </c>
      <c r="G842" s="2">
        <v>0.52814000000000005</v>
      </c>
      <c r="H842" s="3">
        <f t="shared" si="53"/>
        <v>-0.95348402978699043</v>
      </c>
      <c r="I842" s="2">
        <v>69.295779999999993</v>
      </c>
      <c r="J842" s="3">
        <f t="shared" si="54"/>
        <v>-0.99237846806832974</v>
      </c>
      <c r="K842" s="2">
        <v>11.353949999999999</v>
      </c>
      <c r="L842" s="2">
        <v>78.389930000000007</v>
      </c>
      <c r="M842" s="3">
        <f t="shared" si="55"/>
        <v>5.9041989792098795</v>
      </c>
    </row>
    <row r="843" spans="1:13" x14ac:dyDescent="0.2">
      <c r="A843" s="6" t="s">
        <v>0</v>
      </c>
      <c r="B843" s="6" t="s">
        <v>70</v>
      </c>
      <c r="C843" s="5">
        <v>7.6334900000000001</v>
      </c>
      <c r="D843" s="5">
        <v>0</v>
      </c>
      <c r="E843" s="4">
        <f t="shared" si="52"/>
        <v>-1</v>
      </c>
      <c r="F843" s="5">
        <v>9736.6632800000007</v>
      </c>
      <c r="G843" s="5">
        <v>10628.66166</v>
      </c>
      <c r="H843" s="4">
        <f t="shared" si="53"/>
        <v>9.1612326969573443E-2</v>
      </c>
      <c r="I843" s="5">
        <v>13164.46737</v>
      </c>
      <c r="J843" s="4">
        <f t="shared" si="54"/>
        <v>-0.19262501388994668</v>
      </c>
      <c r="K843" s="5">
        <v>31521.42641</v>
      </c>
      <c r="L843" s="5">
        <v>34589.012139999999</v>
      </c>
      <c r="M843" s="4">
        <f t="shared" si="55"/>
        <v>9.7317478279689285E-2</v>
      </c>
    </row>
    <row r="844" spans="1:13" x14ac:dyDescent="0.2">
      <c r="A844" s="1" t="s">
        <v>22</v>
      </c>
      <c r="B844" s="1" t="s">
        <v>69</v>
      </c>
      <c r="C844" s="2">
        <v>0</v>
      </c>
      <c r="D844" s="2">
        <v>0</v>
      </c>
      <c r="E844" s="3" t="str">
        <f t="shared" si="52"/>
        <v/>
      </c>
      <c r="F844" s="2">
        <v>150.68145999999999</v>
      </c>
      <c r="G844" s="2">
        <v>0</v>
      </c>
      <c r="H844" s="3">
        <f t="shared" si="53"/>
        <v>-1</v>
      </c>
      <c r="I844" s="2">
        <v>22.397449999999999</v>
      </c>
      <c r="J844" s="3">
        <f t="shared" si="54"/>
        <v>-1</v>
      </c>
      <c r="K844" s="2">
        <v>268.59255000000002</v>
      </c>
      <c r="L844" s="2">
        <v>32.47551</v>
      </c>
      <c r="M844" s="3">
        <f t="shared" si="55"/>
        <v>-0.87909005666761797</v>
      </c>
    </row>
    <row r="845" spans="1:13" x14ac:dyDescent="0.2">
      <c r="A845" s="1" t="s">
        <v>21</v>
      </c>
      <c r="B845" s="1" t="s">
        <v>69</v>
      </c>
      <c r="C845" s="2">
        <v>0</v>
      </c>
      <c r="D845" s="2">
        <v>0</v>
      </c>
      <c r="E845" s="3" t="str">
        <f t="shared" si="52"/>
        <v/>
      </c>
      <c r="F845" s="2">
        <v>2650.0414700000001</v>
      </c>
      <c r="G845" s="2">
        <v>2065.6142</v>
      </c>
      <c r="H845" s="3">
        <f t="shared" si="53"/>
        <v>-0.22053514128592111</v>
      </c>
      <c r="I845" s="2">
        <v>1312.2812699999999</v>
      </c>
      <c r="J845" s="3">
        <f t="shared" si="54"/>
        <v>0.57406361518822879</v>
      </c>
      <c r="K845" s="2">
        <v>6456.7611900000002</v>
      </c>
      <c r="L845" s="2">
        <v>4324.68379</v>
      </c>
      <c r="M845" s="3">
        <f t="shared" si="55"/>
        <v>-0.33020849575512956</v>
      </c>
    </row>
    <row r="846" spans="1:13" x14ac:dyDescent="0.2">
      <c r="A846" s="1" t="s">
        <v>20</v>
      </c>
      <c r="B846" s="1" t="s">
        <v>69</v>
      </c>
      <c r="C846" s="2">
        <v>0</v>
      </c>
      <c r="D846" s="2">
        <v>0</v>
      </c>
      <c r="E846" s="3" t="str">
        <f t="shared" si="52"/>
        <v/>
      </c>
      <c r="F846" s="2">
        <v>91.659409999999994</v>
      </c>
      <c r="G846" s="2">
        <v>25.54964</v>
      </c>
      <c r="H846" s="3">
        <f t="shared" si="53"/>
        <v>-0.72125458804502451</v>
      </c>
      <c r="I846" s="2">
        <v>57.070590000000003</v>
      </c>
      <c r="J846" s="3">
        <f t="shared" si="54"/>
        <v>-0.5523151241296087</v>
      </c>
      <c r="K846" s="2">
        <v>222.19659999999999</v>
      </c>
      <c r="L846" s="2">
        <v>139.2208</v>
      </c>
      <c r="M846" s="3">
        <f t="shared" si="55"/>
        <v>-0.37343415695829729</v>
      </c>
    </row>
    <row r="847" spans="1:13" x14ac:dyDescent="0.2">
      <c r="A847" s="1" t="s">
        <v>19</v>
      </c>
      <c r="B847" s="1" t="s">
        <v>69</v>
      </c>
      <c r="C847" s="2">
        <v>0</v>
      </c>
      <c r="D847" s="2">
        <v>0</v>
      </c>
      <c r="E847" s="3" t="str">
        <f t="shared" si="52"/>
        <v/>
      </c>
      <c r="F847" s="2">
        <v>0</v>
      </c>
      <c r="G847" s="2">
        <v>7.8230000000000004</v>
      </c>
      <c r="H847" s="3" t="str">
        <f t="shared" si="53"/>
        <v/>
      </c>
      <c r="I847" s="2">
        <v>1.3779999999999999</v>
      </c>
      <c r="J847" s="3">
        <f t="shared" si="54"/>
        <v>4.6770682148040645</v>
      </c>
      <c r="K847" s="2">
        <v>10.92618</v>
      </c>
      <c r="L847" s="2">
        <v>17.479019999999998</v>
      </c>
      <c r="M847" s="3">
        <f t="shared" si="55"/>
        <v>0.59973751118872265</v>
      </c>
    </row>
    <row r="848" spans="1:13" x14ac:dyDescent="0.2">
      <c r="A848" s="1" t="s">
        <v>18</v>
      </c>
      <c r="B848" s="1" t="s">
        <v>69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0</v>
      </c>
      <c r="H848" s="3" t="str">
        <f t="shared" si="53"/>
        <v/>
      </c>
      <c r="I848" s="2">
        <v>0</v>
      </c>
      <c r="J848" s="3" t="str">
        <f t="shared" si="54"/>
        <v/>
      </c>
      <c r="K848" s="2">
        <v>0.33923999999999999</v>
      </c>
      <c r="L848" s="2">
        <v>0</v>
      </c>
      <c r="M848" s="3">
        <f t="shared" si="55"/>
        <v>-1</v>
      </c>
    </row>
    <row r="849" spans="1:13" x14ac:dyDescent="0.2">
      <c r="A849" s="1" t="s">
        <v>17</v>
      </c>
      <c r="B849" s="1" t="s">
        <v>69</v>
      </c>
      <c r="C849" s="2">
        <v>0</v>
      </c>
      <c r="D849" s="2">
        <v>0</v>
      </c>
      <c r="E849" s="3" t="str">
        <f t="shared" si="52"/>
        <v/>
      </c>
      <c r="F849" s="2">
        <v>48.494689999999999</v>
      </c>
      <c r="G849" s="2">
        <v>37.772150000000003</v>
      </c>
      <c r="H849" s="3">
        <f t="shared" si="53"/>
        <v>-0.22110750682188085</v>
      </c>
      <c r="I849" s="2">
        <v>21.904229999999998</v>
      </c>
      <c r="J849" s="3">
        <f t="shared" si="54"/>
        <v>0.7244226343496214</v>
      </c>
      <c r="K849" s="2">
        <v>101.86033</v>
      </c>
      <c r="L849" s="2">
        <v>64.794539999999998</v>
      </c>
      <c r="M849" s="3">
        <f t="shared" si="55"/>
        <v>-0.36388837538617835</v>
      </c>
    </row>
    <row r="850" spans="1:13" x14ac:dyDescent="0.2">
      <c r="A850" s="1" t="s">
        <v>16</v>
      </c>
      <c r="B850" s="1" t="s">
        <v>69</v>
      </c>
      <c r="C850" s="2">
        <v>0</v>
      </c>
      <c r="D850" s="2">
        <v>0</v>
      </c>
      <c r="E850" s="3" t="str">
        <f t="shared" si="52"/>
        <v/>
      </c>
      <c r="F850" s="2">
        <v>17.78443</v>
      </c>
      <c r="G850" s="2">
        <v>0</v>
      </c>
      <c r="H850" s="3">
        <f t="shared" si="53"/>
        <v>-1</v>
      </c>
      <c r="I850" s="2">
        <v>0</v>
      </c>
      <c r="J850" s="3" t="str">
        <f t="shared" si="54"/>
        <v/>
      </c>
      <c r="K850" s="2">
        <v>17.78443</v>
      </c>
      <c r="L850" s="2">
        <v>0</v>
      </c>
      <c r="M850" s="3">
        <f t="shared" si="55"/>
        <v>-1</v>
      </c>
    </row>
    <row r="851" spans="1:13" x14ac:dyDescent="0.2">
      <c r="A851" s="1" t="s">
        <v>14</v>
      </c>
      <c r="B851" s="1" t="s">
        <v>69</v>
      </c>
      <c r="C851" s="2">
        <v>0</v>
      </c>
      <c r="D851" s="2">
        <v>0</v>
      </c>
      <c r="E851" s="3" t="str">
        <f t="shared" si="52"/>
        <v/>
      </c>
      <c r="F851" s="2">
        <v>900.72819000000004</v>
      </c>
      <c r="G851" s="2">
        <v>706.96047999999996</v>
      </c>
      <c r="H851" s="3">
        <f t="shared" si="53"/>
        <v>-0.21512339921325219</v>
      </c>
      <c r="I851" s="2">
        <v>575.54088000000002</v>
      </c>
      <c r="J851" s="3">
        <f t="shared" si="54"/>
        <v>0.22834103461078192</v>
      </c>
      <c r="K851" s="2">
        <v>2223.3166099999999</v>
      </c>
      <c r="L851" s="2">
        <v>2764.8274700000002</v>
      </c>
      <c r="M851" s="3">
        <f t="shared" si="55"/>
        <v>0.24355993994035807</v>
      </c>
    </row>
    <row r="852" spans="1:13" x14ac:dyDescent="0.2">
      <c r="A852" s="1" t="s">
        <v>13</v>
      </c>
      <c r="B852" s="1" t="s">
        <v>69</v>
      </c>
      <c r="C852" s="2">
        <v>30.708089999999999</v>
      </c>
      <c r="D852" s="2">
        <v>0</v>
      </c>
      <c r="E852" s="3">
        <f t="shared" si="52"/>
        <v>-1</v>
      </c>
      <c r="F852" s="2">
        <v>788.23175000000003</v>
      </c>
      <c r="G852" s="2">
        <v>1122.6932200000001</v>
      </c>
      <c r="H852" s="3">
        <f t="shared" si="53"/>
        <v>0.42431869814937051</v>
      </c>
      <c r="I852" s="2">
        <v>984.43550000000005</v>
      </c>
      <c r="J852" s="3">
        <f t="shared" si="54"/>
        <v>0.14044365527248881</v>
      </c>
      <c r="K852" s="2">
        <v>2202.6697899999999</v>
      </c>
      <c r="L852" s="2">
        <v>3107.5329400000001</v>
      </c>
      <c r="M852" s="3">
        <f t="shared" si="55"/>
        <v>0.41080290568655786</v>
      </c>
    </row>
    <row r="853" spans="1:13" x14ac:dyDescent="0.2">
      <c r="A853" s="1" t="s">
        <v>12</v>
      </c>
      <c r="B853" s="1" t="s">
        <v>69</v>
      </c>
      <c r="C853" s="2">
        <v>0</v>
      </c>
      <c r="D853" s="2">
        <v>0</v>
      </c>
      <c r="E853" s="3" t="str">
        <f t="shared" si="52"/>
        <v/>
      </c>
      <c r="F853" s="2">
        <v>241.91951</v>
      </c>
      <c r="G853" s="2">
        <v>256.05641000000003</v>
      </c>
      <c r="H853" s="3">
        <f t="shared" si="53"/>
        <v>5.8436378281354839E-2</v>
      </c>
      <c r="I853" s="2">
        <v>198.15487999999999</v>
      </c>
      <c r="J853" s="3">
        <f t="shared" si="54"/>
        <v>0.29220340170274905</v>
      </c>
      <c r="K853" s="2">
        <v>819.68372999999997</v>
      </c>
      <c r="L853" s="2">
        <v>867.10476000000006</v>
      </c>
      <c r="M853" s="3">
        <f t="shared" si="55"/>
        <v>5.7852837947631519E-2</v>
      </c>
    </row>
    <row r="854" spans="1:13" x14ac:dyDescent="0.2">
      <c r="A854" s="1" t="s">
        <v>11</v>
      </c>
      <c r="B854" s="1" t="s">
        <v>69</v>
      </c>
      <c r="C854" s="2">
        <v>0</v>
      </c>
      <c r="D854" s="2">
        <v>0</v>
      </c>
      <c r="E854" s="3" t="str">
        <f t="shared" si="52"/>
        <v/>
      </c>
      <c r="F854" s="2">
        <v>515.81152999999995</v>
      </c>
      <c r="G854" s="2">
        <v>2054.0376299999998</v>
      </c>
      <c r="H854" s="3">
        <f t="shared" si="53"/>
        <v>2.982147568512088</v>
      </c>
      <c r="I854" s="2">
        <v>2141.9497999999999</v>
      </c>
      <c r="J854" s="3">
        <f t="shared" si="54"/>
        <v>-4.1043058058596871E-2</v>
      </c>
      <c r="K854" s="2">
        <v>3443.30708</v>
      </c>
      <c r="L854" s="2">
        <v>6073.3259900000003</v>
      </c>
      <c r="M854" s="3">
        <f t="shared" si="55"/>
        <v>0.76380608783809079</v>
      </c>
    </row>
    <row r="855" spans="1:13" x14ac:dyDescent="0.2">
      <c r="A855" s="1" t="s">
        <v>10</v>
      </c>
      <c r="B855" s="1" t="s">
        <v>69</v>
      </c>
      <c r="C855" s="2">
        <v>0</v>
      </c>
      <c r="D855" s="2">
        <v>0</v>
      </c>
      <c r="E855" s="3" t="str">
        <f t="shared" si="52"/>
        <v/>
      </c>
      <c r="F855" s="2">
        <v>1846.77325</v>
      </c>
      <c r="G855" s="2">
        <v>1338.0968700000001</v>
      </c>
      <c r="H855" s="3">
        <f t="shared" si="53"/>
        <v>-0.27544062596748131</v>
      </c>
      <c r="I855" s="2">
        <v>634.39937999999995</v>
      </c>
      <c r="J855" s="3">
        <f t="shared" si="54"/>
        <v>1.1092342019628081</v>
      </c>
      <c r="K855" s="2">
        <v>6506.6501600000001</v>
      </c>
      <c r="L855" s="2">
        <v>6241.8708399999996</v>
      </c>
      <c r="M855" s="3">
        <f t="shared" si="55"/>
        <v>-4.0693646267897843E-2</v>
      </c>
    </row>
    <row r="856" spans="1:13" x14ac:dyDescent="0.2">
      <c r="A856" s="1" t="s">
        <v>27</v>
      </c>
      <c r="B856" s="1" t="s">
        <v>69</v>
      </c>
      <c r="C856" s="2">
        <v>0</v>
      </c>
      <c r="D856" s="2">
        <v>0</v>
      </c>
      <c r="E856" s="3" t="str">
        <f t="shared" si="52"/>
        <v/>
      </c>
      <c r="F856" s="2">
        <v>70.111069999999998</v>
      </c>
      <c r="G856" s="2">
        <v>63.15399</v>
      </c>
      <c r="H856" s="3">
        <f t="shared" si="53"/>
        <v>-9.9229408422949472E-2</v>
      </c>
      <c r="I856" s="2">
        <v>24.153379999999999</v>
      </c>
      <c r="J856" s="3">
        <f t="shared" si="54"/>
        <v>1.61470609910497</v>
      </c>
      <c r="K856" s="2">
        <v>103.05989</v>
      </c>
      <c r="L856" s="2">
        <v>173.58417</v>
      </c>
      <c r="M856" s="3">
        <f t="shared" si="55"/>
        <v>0.68430385477803246</v>
      </c>
    </row>
    <row r="857" spans="1:13" x14ac:dyDescent="0.2">
      <c r="A857" s="1" t="s">
        <v>9</v>
      </c>
      <c r="B857" s="1" t="s">
        <v>69</v>
      </c>
      <c r="C857" s="2">
        <v>0</v>
      </c>
      <c r="D857" s="2">
        <v>0</v>
      </c>
      <c r="E857" s="3" t="str">
        <f t="shared" si="52"/>
        <v/>
      </c>
      <c r="F857" s="2">
        <v>5279.6691899999996</v>
      </c>
      <c r="G857" s="2">
        <v>6968.1658399999997</v>
      </c>
      <c r="H857" s="3">
        <f t="shared" si="53"/>
        <v>0.3198110694507359</v>
      </c>
      <c r="I857" s="2">
        <v>3725.4637899999998</v>
      </c>
      <c r="J857" s="3">
        <f t="shared" si="54"/>
        <v>0.87041566709201601</v>
      </c>
      <c r="K857" s="2">
        <v>15669.042289999999</v>
      </c>
      <c r="L857" s="2">
        <v>18524.58093</v>
      </c>
      <c r="M857" s="3">
        <f t="shared" si="55"/>
        <v>0.18224078965071211</v>
      </c>
    </row>
    <row r="858" spans="1:13" x14ac:dyDescent="0.2">
      <c r="A858" s="1" t="s">
        <v>8</v>
      </c>
      <c r="B858" s="1" t="s">
        <v>69</v>
      </c>
      <c r="C858" s="2">
        <v>0</v>
      </c>
      <c r="D858" s="2">
        <v>0</v>
      </c>
      <c r="E858" s="3" t="str">
        <f t="shared" si="52"/>
        <v/>
      </c>
      <c r="F858" s="2">
        <v>1397.45821</v>
      </c>
      <c r="G858" s="2">
        <v>588.29845999999998</v>
      </c>
      <c r="H858" s="3">
        <f t="shared" si="53"/>
        <v>-0.5790225025763025</v>
      </c>
      <c r="I858" s="2">
        <v>844.70025999999996</v>
      </c>
      <c r="J858" s="3">
        <f t="shared" si="54"/>
        <v>-0.3035417557465887</v>
      </c>
      <c r="K858" s="2">
        <v>2946.0569</v>
      </c>
      <c r="L858" s="2">
        <v>2160.4982399999999</v>
      </c>
      <c r="M858" s="3">
        <f t="shared" si="55"/>
        <v>-0.26664748396407423</v>
      </c>
    </row>
    <row r="859" spans="1:13" x14ac:dyDescent="0.2">
      <c r="A859" s="1" t="s">
        <v>7</v>
      </c>
      <c r="B859" s="1" t="s">
        <v>69</v>
      </c>
      <c r="C859" s="2">
        <v>0</v>
      </c>
      <c r="D859" s="2">
        <v>0</v>
      </c>
      <c r="E859" s="3" t="str">
        <f t="shared" si="52"/>
        <v/>
      </c>
      <c r="F859" s="2">
        <v>1107.86833</v>
      </c>
      <c r="G859" s="2">
        <v>606.68601999999998</v>
      </c>
      <c r="H859" s="3">
        <f t="shared" si="53"/>
        <v>-0.45238436412384853</v>
      </c>
      <c r="I859" s="2">
        <v>738.31794000000002</v>
      </c>
      <c r="J859" s="3">
        <f t="shared" si="54"/>
        <v>-0.17828622720450227</v>
      </c>
      <c r="K859" s="2">
        <v>4154.2777999999998</v>
      </c>
      <c r="L859" s="2">
        <v>2611.7053299999998</v>
      </c>
      <c r="M859" s="3">
        <f t="shared" si="55"/>
        <v>-0.37132145327402033</v>
      </c>
    </row>
    <row r="860" spans="1:13" x14ac:dyDescent="0.2">
      <c r="A860" s="1" t="s">
        <v>6</v>
      </c>
      <c r="B860" s="1" t="s">
        <v>69</v>
      </c>
      <c r="C860" s="2">
        <v>0</v>
      </c>
      <c r="D860" s="2">
        <v>0</v>
      </c>
      <c r="E860" s="3" t="str">
        <f t="shared" si="52"/>
        <v/>
      </c>
      <c r="F860" s="2">
        <v>1534.2191600000001</v>
      </c>
      <c r="G860" s="2">
        <v>1943.9722899999999</v>
      </c>
      <c r="H860" s="3">
        <f t="shared" si="53"/>
        <v>0.26707600887998284</v>
      </c>
      <c r="I860" s="2">
        <v>1286.74999</v>
      </c>
      <c r="J860" s="3">
        <f t="shared" si="54"/>
        <v>0.51076145724314315</v>
      </c>
      <c r="K860" s="2">
        <v>5071.6712900000002</v>
      </c>
      <c r="L860" s="2">
        <v>5458.4639900000002</v>
      </c>
      <c r="M860" s="3">
        <f t="shared" si="55"/>
        <v>7.6265333039752248E-2</v>
      </c>
    </row>
    <row r="861" spans="1:13" x14ac:dyDescent="0.2">
      <c r="A861" s="1" t="s">
        <v>5</v>
      </c>
      <c r="B861" s="1" t="s">
        <v>69</v>
      </c>
      <c r="C861" s="2">
        <v>0</v>
      </c>
      <c r="D861" s="2">
        <v>0</v>
      </c>
      <c r="E861" s="3" t="str">
        <f t="shared" si="52"/>
        <v/>
      </c>
      <c r="F861" s="2">
        <v>0</v>
      </c>
      <c r="G861" s="2">
        <v>0</v>
      </c>
      <c r="H861" s="3" t="str">
        <f t="shared" si="53"/>
        <v/>
      </c>
      <c r="I861" s="2">
        <v>0</v>
      </c>
      <c r="J861" s="3" t="str">
        <f t="shared" si="54"/>
        <v/>
      </c>
      <c r="K861" s="2">
        <v>0</v>
      </c>
      <c r="L861" s="2">
        <v>0</v>
      </c>
      <c r="M861" s="3" t="str">
        <f t="shared" si="55"/>
        <v/>
      </c>
    </row>
    <row r="862" spans="1:13" x14ac:dyDescent="0.2">
      <c r="A862" s="1" t="s">
        <v>4</v>
      </c>
      <c r="B862" s="1" t="s">
        <v>69</v>
      </c>
      <c r="C862" s="2">
        <v>0</v>
      </c>
      <c r="D862" s="2">
        <v>0</v>
      </c>
      <c r="E862" s="3" t="str">
        <f t="shared" si="52"/>
        <v/>
      </c>
      <c r="F862" s="2">
        <v>0</v>
      </c>
      <c r="G862" s="2">
        <v>0</v>
      </c>
      <c r="H862" s="3" t="str">
        <f t="shared" si="53"/>
        <v/>
      </c>
      <c r="I862" s="2">
        <v>1.0072000000000001</v>
      </c>
      <c r="J862" s="3">
        <f t="shared" si="54"/>
        <v>-1</v>
      </c>
      <c r="K862" s="2">
        <v>0.72953000000000001</v>
      </c>
      <c r="L862" s="2">
        <v>11.062200000000001</v>
      </c>
      <c r="M862" s="3">
        <f t="shared" si="55"/>
        <v>14.163461406659083</v>
      </c>
    </row>
    <row r="863" spans="1:13" x14ac:dyDescent="0.2">
      <c r="A863" s="1" t="s">
        <v>3</v>
      </c>
      <c r="B863" s="1" t="s">
        <v>69</v>
      </c>
      <c r="C863" s="2">
        <v>0</v>
      </c>
      <c r="D863" s="2">
        <v>0</v>
      </c>
      <c r="E863" s="3" t="str">
        <f t="shared" si="52"/>
        <v/>
      </c>
      <c r="F863" s="2">
        <v>164.3048</v>
      </c>
      <c r="G863" s="2">
        <v>408.85415</v>
      </c>
      <c r="H863" s="3">
        <f t="shared" si="53"/>
        <v>1.4883883489709371</v>
      </c>
      <c r="I863" s="2">
        <v>447.31914999999998</v>
      </c>
      <c r="J863" s="3">
        <f t="shared" si="54"/>
        <v>-8.5990058775708533E-2</v>
      </c>
      <c r="K863" s="2">
        <v>1252.47147</v>
      </c>
      <c r="L863" s="2">
        <v>1667.35637</v>
      </c>
      <c r="M863" s="3">
        <f t="shared" si="55"/>
        <v>0.33125297456875402</v>
      </c>
    </row>
    <row r="864" spans="1:13" x14ac:dyDescent="0.2">
      <c r="A864" s="1" t="s">
        <v>26</v>
      </c>
      <c r="B864" s="1" t="s">
        <v>69</v>
      </c>
      <c r="C864" s="2">
        <v>110.2535</v>
      </c>
      <c r="D864" s="2">
        <v>0</v>
      </c>
      <c r="E864" s="3">
        <f t="shared" si="52"/>
        <v>-1</v>
      </c>
      <c r="F864" s="2">
        <v>5781.1239599999999</v>
      </c>
      <c r="G864" s="2">
        <v>766.77513999999996</v>
      </c>
      <c r="H864" s="3">
        <f t="shared" si="53"/>
        <v>-0.86736573280466378</v>
      </c>
      <c r="I864" s="2">
        <v>1218.66146</v>
      </c>
      <c r="J864" s="3">
        <f t="shared" si="54"/>
        <v>-0.37080545732528547</v>
      </c>
      <c r="K864" s="2">
        <v>9414.9483999999993</v>
      </c>
      <c r="L864" s="2">
        <v>1990.64067</v>
      </c>
      <c r="M864" s="3">
        <f t="shared" si="55"/>
        <v>-0.78856595007998131</v>
      </c>
    </row>
    <row r="865" spans="1:13" x14ac:dyDescent="0.2">
      <c r="A865" s="1" t="s">
        <v>2</v>
      </c>
      <c r="B865" s="1" t="s">
        <v>69</v>
      </c>
      <c r="C865" s="2">
        <v>0</v>
      </c>
      <c r="D865" s="2">
        <v>0</v>
      </c>
      <c r="E865" s="3" t="str">
        <f t="shared" si="52"/>
        <v/>
      </c>
      <c r="F865" s="2">
        <v>1067.49297</v>
      </c>
      <c r="G865" s="2">
        <v>1585.9992099999999</v>
      </c>
      <c r="H865" s="3">
        <f t="shared" si="53"/>
        <v>0.4857233298688608</v>
      </c>
      <c r="I865" s="2">
        <v>1747.7583</v>
      </c>
      <c r="J865" s="3">
        <f t="shared" si="54"/>
        <v>-9.2552322595178094E-2</v>
      </c>
      <c r="K865" s="2">
        <v>4928.2396099999996</v>
      </c>
      <c r="L865" s="2">
        <v>6327.4409500000002</v>
      </c>
      <c r="M865" s="3">
        <f t="shared" si="55"/>
        <v>0.283915038781972</v>
      </c>
    </row>
    <row r="866" spans="1:13" x14ac:dyDescent="0.2">
      <c r="A866" s="1" t="s">
        <v>25</v>
      </c>
      <c r="B866" s="1" t="s">
        <v>69</v>
      </c>
      <c r="C866" s="2">
        <v>12.56546</v>
      </c>
      <c r="D866" s="2">
        <v>0</v>
      </c>
      <c r="E866" s="3">
        <f t="shared" si="52"/>
        <v>-1</v>
      </c>
      <c r="F866" s="2">
        <v>479.58708000000001</v>
      </c>
      <c r="G866" s="2">
        <v>584.23670000000004</v>
      </c>
      <c r="H866" s="3">
        <f t="shared" si="53"/>
        <v>0.21820775488780897</v>
      </c>
      <c r="I866" s="2">
        <v>1161.29646</v>
      </c>
      <c r="J866" s="3">
        <f t="shared" si="54"/>
        <v>-0.4969099449420521</v>
      </c>
      <c r="K866" s="2">
        <v>2257.8863099999999</v>
      </c>
      <c r="L866" s="2">
        <v>3478.5891000000001</v>
      </c>
      <c r="M866" s="3">
        <f t="shared" si="55"/>
        <v>0.54063961705848707</v>
      </c>
    </row>
    <row r="867" spans="1:13" x14ac:dyDescent="0.2">
      <c r="A867" s="6" t="s">
        <v>0</v>
      </c>
      <c r="B867" s="6" t="s">
        <v>69</v>
      </c>
      <c r="C867" s="5">
        <v>153.52705</v>
      </c>
      <c r="D867" s="5">
        <v>0</v>
      </c>
      <c r="E867" s="4">
        <f t="shared" si="52"/>
        <v>-1</v>
      </c>
      <c r="F867" s="5">
        <v>24133.960459999998</v>
      </c>
      <c r="G867" s="5">
        <v>21209.862990000001</v>
      </c>
      <c r="H867" s="4">
        <f t="shared" si="53"/>
        <v>-0.1211611113247012</v>
      </c>
      <c r="I867" s="5">
        <v>17281.756369999999</v>
      </c>
      <c r="J867" s="4">
        <f t="shared" si="54"/>
        <v>0.22729788199184076</v>
      </c>
      <c r="K867" s="5">
        <v>68169.045100000003</v>
      </c>
      <c r="L867" s="5">
        <v>66259.049790000005</v>
      </c>
      <c r="M867" s="4">
        <f t="shared" si="55"/>
        <v>-2.8018513493890729E-2</v>
      </c>
    </row>
    <row r="868" spans="1:13" x14ac:dyDescent="0.2">
      <c r="A868" s="1" t="s">
        <v>22</v>
      </c>
      <c r="B868" s="1" t="s">
        <v>68</v>
      </c>
      <c r="C868" s="2">
        <v>803.82258000000002</v>
      </c>
      <c r="D868" s="2">
        <v>0</v>
      </c>
      <c r="E868" s="3">
        <f t="shared" si="52"/>
        <v>-1</v>
      </c>
      <c r="F868" s="2">
        <v>389150.52201999997</v>
      </c>
      <c r="G868" s="2">
        <v>538866.57450999995</v>
      </c>
      <c r="H868" s="3">
        <f t="shared" si="53"/>
        <v>0.38472530298264762</v>
      </c>
      <c r="I868" s="2">
        <v>596668.60271999997</v>
      </c>
      <c r="J868" s="3">
        <f t="shared" si="54"/>
        <v>-9.6874593277576748E-2</v>
      </c>
      <c r="K868" s="2">
        <v>1572331.5100799999</v>
      </c>
      <c r="L868" s="2">
        <v>2169299.6795800002</v>
      </c>
      <c r="M868" s="3">
        <f t="shared" si="55"/>
        <v>0.37967067738127747</v>
      </c>
    </row>
    <row r="869" spans="1:13" x14ac:dyDescent="0.2">
      <c r="A869" s="1" t="s">
        <v>21</v>
      </c>
      <c r="B869" s="1" t="s">
        <v>68</v>
      </c>
      <c r="C869" s="2">
        <v>982.48859000000004</v>
      </c>
      <c r="D869" s="2">
        <v>75.48518</v>
      </c>
      <c r="E869" s="3">
        <f t="shared" si="52"/>
        <v>-0.92316940800299774</v>
      </c>
      <c r="F869" s="2">
        <v>149515.84231000001</v>
      </c>
      <c r="G869" s="2">
        <v>127534.31260999999</v>
      </c>
      <c r="H869" s="3">
        <f t="shared" si="53"/>
        <v>-0.14701806417559693</v>
      </c>
      <c r="I869" s="2">
        <v>149301.60140000001</v>
      </c>
      <c r="J869" s="3">
        <f t="shared" si="54"/>
        <v>-0.14579407444989412</v>
      </c>
      <c r="K869" s="2">
        <v>555611.45036999998</v>
      </c>
      <c r="L869" s="2">
        <v>504800.3578</v>
      </c>
      <c r="M869" s="3">
        <f t="shared" si="55"/>
        <v>-9.1450765703556369E-2</v>
      </c>
    </row>
    <row r="870" spans="1:13" x14ac:dyDescent="0.2">
      <c r="A870" s="1" t="s">
        <v>20</v>
      </c>
      <c r="B870" s="1" t="s">
        <v>68</v>
      </c>
      <c r="C870" s="2">
        <v>5156.3449899999996</v>
      </c>
      <c r="D870" s="2">
        <v>1.2190000000000001</v>
      </c>
      <c r="E870" s="3">
        <f t="shared" si="52"/>
        <v>-0.99976359223396338</v>
      </c>
      <c r="F870" s="2">
        <v>282140.94335000002</v>
      </c>
      <c r="G870" s="2">
        <v>288346.8112</v>
      </c>
      <c r="H870" s="3">
        <f t="shared" si="53"/>
        <v>2.1995630185093429E-2</v>
      </c>
      <c r="I870" s="2">
        <v>327579.90138</v>
      </c>
      <c r="J870" s="3">
        <f t="shared" si="54"/>
        <v>-0.11976647533845108</v>
      </c>
      <c r="K870" s="2">
        <v>1055379.40044</v>
      </c>
      <c r="L870" s="2">
        <v>1122087.2197499999</v>
      </c>
      <c r="M870" s="3">
        <f t="shared" si="55"/>
        <v>6.3207429747244026E-2</v>
      </c>
    </row>
    <row r="871" spans="1:13" x14ac:dyDescent="0.2">
      <c r="A871" s="1" t="s">
        <v>19</v>
      </c>
      <c r="B871" s="1" t="s">
        <v>68</v>
      </c>
      <c r="C871" s="2">
        <v>1544.3772300000001</v>
      </c>
      <c r="D871" s="2">
        <v>10.877549999999999</v>
      </c>
      <c r="E871" s="3">
        <f t="shared" ref="E871:E932" si="56">IF(C871=0,"",(D871/C871-1))</f>
        <v>-0.99295667548789235</v>
      </c>
      <c r="F871" s="2">
        <v>91568.477669999993</v>
      </c>
      <c r="G871" s="2">
        <v>82693.026519999999</v>
      </c>
      <c r="H871" s="3">
        <f t="shared" ref="H871:H932" si="57">IF(F871=0,"",(G871/F871-1))</f>
        <v>-9.6926926993215701E-2</v>
      </c>
      <c r="I871" s="2">
        <v>113641.78195999999</v>
      </c>
      <c r="J871" s="3">
        <f t="shared" ref="J871:J932" si="58">IF(I871=0,"",(G871/I871-1))</f>
        <v>-0.27233606254866227</v>
      </c>
      <c r="K871" s="2">
        <v>307447.64779999998</v>
      </c>
      <c r="L871" s="2">
        <v>335309.74024000001</v>
      </c>
      <c r="M871" s="3">
        <f t="shared" ref="M871:M932" si="59">IF(K871=0,"",(L871/K871-1))</f>
        <v>9.0623859507049431E-2</v>
      </c>
    </row>
    <row r="872" spans="1:13" x14ac:dyDescent="0.2">
      <c r="A872" s="1" t="s">
        <v>18</v>
      </c>
      <c r="B872" s="1" t="s">
        <v>68</v>
      </c>
      <c r="C872" s="2">
        <v>28.348030000000001</v>
      </c>
      <c r="D872" s="2">
        <v>0</v>
      </c>
      <c r="E872" s="3">
        <f t="shared" si="56"/>
        <v>-1</v>
      </c>
      <c r="F872" s="2">
        <v>3411.0525499999999</v>
      </c>
      <c r="G872" s="2">
        <v>3623.2596400000002</v>
      </c>
      <c r="H872" s="3">
        <f t="shared" si="57"/>
        <v>6.2211615590618941E-2</v>
      </c>
      <c r="I872" s="2">
        <v>3779.3155999999999</v>
      </c>
      <c r="J872" s="3">
        <f t="shared" si="58"/>
        <v>-4.12921217799328E-2</v>
      </c>
      <c r="K872" s="2">
        <v>12341.10649</v>
      </c>
      <c r="L872" s="2">
        <v>12651.66682</v>
      </c>
      <c r="M872" s="3">
        <f t="shared" si="59"/>
        <v>2.5164707091025251E-2</v>
      </c>
    </row>
    <row r="873" spans="1:13" x14ac:dyDescent="0.2">
      <c r="A873" s="1" t="s">
        <v>17</v>
      </c>
      <c r="B873" s="1" t="s">
        <v>68</v>
      </c>
      <c r="C873" s="2">
        <v>6709.6414800000002</v>
      </c>
      <c r="D873" s="2">
        <v>108.99747000000001</v>
      </c>
      <c r="E873" s="3">
        <f t="shared" si="56"/>
        <v>-0.98375509774629566</v>
      </c>
      <c r="F873" s="2">
        <v>489739.69910999999</v>
      </c>
      <c r="G873" s="2">
        <v>420957.91223999998</v>
      </c>
      <c r="H873" s="3">
        <f t="shared" si="57"/>
        <v>-0.14044560201061218</v>
      </c>
      <c r="I873" s="2">
        <v>477704.69936000003</v>
      </c>
      <c r="J873" s="3">
        <f t="shared" si="58"/>
        <v>-0.11879051471761948</v>
      </c>
      <c r="K873" s="2">
        <v>1747410.3978500001</v>
      </c>
      <c r="L873" s="2">
        <v>1644433.14638</v>
      </c>
      <c r="M873" s="3">
        <f t="shared" si="59"/>
        <v>-5.8931348695591135E-2</v>
      </c>
    </row>
    <row r="874" spans="1:13" x14ac:dyDescent="0.2">
      <c r="A874" s="1" t="s">
        <v>16</v>
      </c>
      <c r="B874" s="1" t="s">
        <v>68</v>
      </c>
      <c r="C874" s="2">
        <v>0</v>
      </c>
      <c r="D874" s="2">
        <v>0</v>
      </c>
      <c r="E874" s="3" t="str">
        <f t="shared" si="56"/>
        <v/>
      </c>
      <c r="F874" s="2">
        <v>40849.381800000003</v>
      </c>
      <c r="G874" s="2">
        <v>42004.961600000002</v>
      </c>
      <c r="H874" s="3">
        <f t="shared" si="57"/>
        <v>2.8288795303139658E-2</v>
      </c>
      <c r="I874" s="2">
        <v>50014.185790000003</v>
      </c>
      <c r="J874" s="3">
        <f t="shared" si="58"/>
        <v>-0.16013904982136873</v>
      </c>
      <c r="K874" s="2">
        <v>196814.66080000001</v>
      </c>
      <c r="L874" s="2">
        <v>181955.02116999999</v>
      </c>
      <c r="M874" s="3">
        <f t="shared" si="59"/>
        <v>-7.5500674439594517E-2</v>
      </c>
    </row>
    <row r="875" spans="1:13" x14ac:dyDescent="0.2">
      <c r="A875" s="1" t="s">
        <v>15</v>
      </c>
      <c r="B875" s="1" t="s">
        <v>68</v>
      </c>
      <c r="C875" s="2">
        <v>3.2000000000000001E-2</v>
      </c>
      <c r="D875" s="2">
        <v>0</v>
      </c>
      <c r="E875" s="3">
        <f t="shared" si="56"/>
        <v>-1</v>
      </c>
      <c r="F875" s="2">
        <v>29891.534640000002</v>
      </c>
      <c r="G875" s="2">
        <v>66749.412070000006</v>
      </c>
      <c r="H875" s="3">
        <f t="shared" si="57"/>
        <v>1.2330540359971294</v>
      </c>
      <c r="I875" s="2">
        <v>82724.984020000004</v>
      </c>
      <c r="J875" s="3">
        <f t="shared" si="58"/>
        <v>-0.19311665199158778</v>
      </c>
      <c r="K875" s="2">
        <v>178920.84549000001</v>
      </c>
      <c r="L875" s="2">
        <v>254811.46174</v>
      </c>
      <c r="M875" s="3">
        <f t="shared" si="59"/>
        <v>0.42415748730765723</v>
      </c>
    </row>
    <row r="876" spans="1:13" x14ac:dyDescent="0.2">
      <c r="A876" s="1" t="s">
        <v>14</v>
      </c>
      <c r="B876" s="1" t="s">
        <v>68</v>
      </c>
      <c r="C876" s="2">
        <v>467.97235999999998</v>
      </c>
      <c r="D876" s="2">
        <v>0</v>
      </c>
      <c r="E876" s="3">
        <f t="shared" si="56"/>
        <v>-1</v>
      </c>
      <c r="F876" s="2">
        <v>36059.691140000003</v>
      </c>
      <c r="G876" s="2">
        <v>39759.151469999997</v>
      </c>
      <c r="H876" s="3">
        <f t="shared" si="57"/>
        <v>0.10259267933374749</v>
      </c>
      <c r="I876" s="2">
        <v>44403.700850000001</v>
      </c>
      <c r="J876" s="3">
        <f t="shared" si="58"/>
        <v>-0.10459824949478291</v>
      </c>
      <c r="K876" s="2">
        <v>147021.07505000001</v>
      </c>
      <c r="L876" s="2">
        <v>150352.37654</v>
      </c>
      <c r="M876" s="3">
        <f t="shared" si="59"/>
        <v>2.2658666377368242E-2</v>
      </c>
    </row>
    <row r="877" spans="1:13" x14ac:dyDescent="0.2">
      <c r="A877" s="1" t="s">
        <v>13</v>
      </c>
      <c r="B877" s="1" t="s">
        <v>68</v>
      </c>
      <c r="C877" s="2">
        <v>38949.908629999998</v>
      </c>
      <c r="D877" s="2">
        <v>448.56531000000001</v>
      </c>
      <c r="E877" s="3">
        <f t="shared" si="56"/>
        <v>-0.9884835337032214</v>
      </c>
      <c r="F877" s="2">
        <v>1090769.18731</v>
      </c>
      <c r="G877" s="2">
        <v>988838.63604000001</v>
      </c>
      <c r="H877" s="3">
        <f t="shared" si="57"/>
        <v>-9.3448322941149353E-2</v>
      </c>
      <c r="I877" s="2">
        <v>1146957.8302199999</v>
      </c>
      <c r="J877" s="3">
        <f t="shared" si="58"/>
        <v>-0.13785964053244293</v>
      </c>
      <c r="K877" s="2">
        <v>4178126.5392</v>
      </c>
      <c r="L877" s="2">
        <v>3996944.0397000001</v>
      </c>
      <c r="M877" s="3">
        <f t="shared" si="59"/>
        <v>-4.3364531399446737E-2</v>
      </c>
    </row>
    <row r="878" spans="1:13" x14ac:dyDescent="0.2">
      <c r="A878" s="1" t="s">
        <v>12</v>
      </c>
      <c r="B878" s="1" t="s">
        <v>68</v>
      </c>
      <c r="C878" s="2">
        <v>1075.14528</v>
      </c>
      <c r="D878" s="2">
        <v>0</v>
      </c>
      <c r="E878" s="3">
        <f t="shared" si="56"/>
        <v>-1</v>
      </c>
      <c r="F878" s="2">
        <v>159874.60849000001</v>
      </c>
      <c r="G878" s="2">
        <v>158152.29277</v>
      </c>
      <c r="H878" s="3">
        <f t="shared" si="57"/>
        <v>-1.0772915951238971E-2</v>
      </c>
      <c r="I878" s="2">
        <v>179973.38566</v>
      </c>
      <c r="J878" s="3">
        <f t="shared" si="58"/>
        <v>-0.12124622098971738</v>
      </c>
      <c r="K878" s="2">
        <v>615065.12407999998</v>
      </c>
      <c r="L878" s="2">
        <v>641305.94134000002</v>
      </c>
      <c r="M878" s="3">
        <f t="shared" si="59"/>
        <v>4.2663477789039783E-2</v>
      </c>
    </row>
    <row r="879" spans="1:13" x14ac:dyDescent="0.2">
      <c r="A879" s="1" t="s">
        <v>11</v>
      </c>
      <c r="B879" s="1" t="s">
        <v>68</v>
      </c>
      <c r="C879" s="2">
        <v>1495.8175900000001</v>
      </c>
      <c r="D879" s="2">
        <v>0</v>
      </c>
      <c r="E879" s="3">
        <f t="shared" si="56"/>
        <v>-1</v>
      </c>
      <c r="F879" s="2">
        <v>140483.08351999999</v>
      </c>
      <c r="G879" s="2">
        <v>138845.45814</v>
      </c>
      <c r="H879" s="3">
        <f t="shared" si="57"/>
        <v>-1.1657100192898562E-2</v>
      </c>
      <c r="I879" s="2">
        <v>146833.47433999999</v>
      </c>
      <c r="J879" s="3">
        <f t="shared" si="58"/>
        <v>-5.4401874204129674E-2</v>
      </c>
      <c r="K879" s="2">
        <v>529533.27225000004</v>
      </c>
      <c r="L879" s="2">
        <v>522737.36261000001</v>
      </c>
      <c r="M879" s="3">
        <f t="shared" si="59"/>
        <v>-1.2833772675178712E-2</v>
      </c>
    </row>
    <row r="880" spans="1:13" x14ac:dyDescent="0.2">
      <c r="A880" s="1" t="s">
        <v>10</v>
      </c>
      <c r="B880" s="1" t="s">
        <v>68</v>
      </c>
      <c r="C880" s="2">
        <v>4717.0778</v>
      </c>
      <c r="D880" s="2">
        <v>6.0929999999999998E-2</v>
      </c>
      <c r="E880" s="3">
        <f t="shared" si="56"/>
        <v>-0.99998708310471374</v>
      </c>
      <c r="F880" s="2">
        <v>537926.89124999999</v>
      </c>
      <c r="G880" s="2">
        <v>530518.93062</v>
      </c>
      <c r="H880" s="3">
        <f t="shared" si="57"/>
        <v>-1.3771314932380152E-2</v>
      </c>
      <c r="I880" s="2">
        <v>602806.39766999998</v>
      </c>
      <c r="J880" s="3">
        <f t="shared" si="58"/>
        <v>-0.11991821475254649</v>
      </c>
      <c r="K880" s="2">
        <v>2077993.0401900001</v>
      </c>
      <c r="L880" s="2">
        <v>2110225.29641</v>
      </c>
      <c r="M880" s="3">
        <f t="shared" si="59"/>
        <v>1.5511243587732482E-2</v>
      </c>
    </row>
    <row r="881" spans="1:13" x14ac:dyDescent="0.2">
      <c r="A881" s="1" t="s">
        <v>27</v>
      </c>
      <c r="B881" s="1" t="s">
        <v>68</v>
      </c>
      <c r="C881" s="2">
        <v>12.625</v>
      </c>
      <c r="D881" s="2">
        <v>0</v>
      </c>
      <c r="E881" s="3">
        <f t="shared" si="56"/>
        <v>-1</v>
      </c>
      <c r="F881" s="2">
        <v>9993.6546199999993</v>
      </c>
      <c r="G881" s="2">
        <v>12980.739449999999</v>
      </c>
      <c r="H881" s="3">
        <f t="shared" si="57"/>
        <v>0.29889814523127867</v>
      </c>
      <c r="I881" s="2">
        <v>18974.474679999999</v>
      </c>
      <c r="J881" s="3">
        <f t="shared" si="58"/>
        <v>-0.31588411964404384</v>
      </c>
      <c r="K881" s="2">
        <v>40953.252269999997</v>
      </c>
      <c r="L881" s="2">
        <v>58419.331619999997</v>
      </c>
      <c r="M881" s="3">
        <f t="shared" si="59"/>
        <v>0.42648821233654854</v>
      </c>
    </row>
    <row r="882" spans="1:13" x14ac:dyDescent="0.2">
      <c r="A882" s="1" t="s">
        <v>9</v>
      </c>
      <c r="B882" s="1" t="s">
        <v>68</v>
      </c>
      <c r="C882" s="2">
        <v>229.27644000000001</v>
      </c>
      <c r="D882" s="2">
        <v>0</v>
      </c>
      <c r="E882" s="3">
        <f t="shared" si="56"/>
        <v>-1</v>
      </c>
      <c r="F882" s="2">
        <v>100725.69192</v>
      </c>
      <c r="G882" s="2">
        <v>146457.27588999999</v>
      </c>
      <c r="H882" s="3">
        <f t="shared" si="57"/>
        <v>0.45402104565657075</v>
      </c>
      <c r="I882" s="2">
        <v>104242.92411000001</v>
      </c>
      <c r="J882" s="3">
        <f t="shared" si="58"/>
        <v>0.40496131646742972</v>
      </c>
      <c r="K882" s="2">
        <v>314185.21698999999</v>
      </c>
      <c r="L882" s="2">
        <v>415085.27915999998</v>
      </c>
      <c r="M882" s="3">
        <f t="shared" si="59"/>
        <v>0.32114834407760018</v>
      </c>
    </row>
    <row r="883" spans="1:13" x14ac:dyDescent="0.2">
      <c r="A883" s="1" t="s">
        <v>8</v>
      </c>
      <c r="B883" s="1" t="s">
        <v>68</v>
      </c>
      <c r="C883" s="2">
        <v>954.98018000000002</v>
      </c>
      <c r="D883" s="2">
        <v>0</v>
      </c>
      <c r="E883" s="3">
        <f t="shared" si="56"/>
        <v>-1</v>
      </c>
      <c r="F883" s="2">
        <v>170585.92978999999</v>
      </c>
      <c r="G883" s="2">
        <v>165581.18354999999</v>
      </c>
      <c r="H883" s="3">
        <f t="shared" si="57"/>
        <v>-2.9338564125195421E-2</v>
      </c>
      <c r="I883" s="2">
        <v>187221.53163000001</v>
      </c>
      <c r="J883" s="3">
        <f t="shared" si="58"/>
        <v>-0.11558685527029633</v>
      </c>
      <c r="K883" s="2">
        <v>644238.73294999998</v>
      </c>
      <c r="L883" s="2">
        <v>669674.35841999995</v>
      </c>
      <c r="M883" s="3">
        <f t="shared" si="59"/>
        <v>3.9481676852195724E-2</v>
      </c>
    </row>
    <row r="884" spans="1:13" x14ac:dyDescent="0.2">
      <c r="A884" s="1" t="s">
        <v>7</v>
      </c>
      <c r="B884" s="1" t="s">
        <v>68</v>
      </c>
      <c r="C884" s="2">
        <v>48.949210000000001</v>
      </c>
      <c r="D884" s="2">
        <v>0</v>
      </c>
      <c r="E884" s="3">
        <f t="shared" si="56"/>
        <v>-1</v>
      </c>
      <c r="F884" s="2">
        <v>27977.84261</v>
      </c>
      <c r="G884" s="2">
        <v>32686.12026</v>
      </c>
      <c r="H884" s="3">
        <f t="shared" si="57"/>
        <v>0.16828594383174988</v>
      </c>
      <c r="I884" s="2">
        <v>31554.682659999999</v>
      </c>
      <c r="J884" s="3">
        <f t="shared" si="58"/>
        <v>3.5856408767953152E-2</v>
      </c>
      <c r="K884" s="2">
        <v>107446.6848</v>
      </c>
      <c r="L884" s="2">
        <v>116351.26513</v>
      </c>
      <c r="M884" s="3">
        <f t="shared" si="59"/>
        <v>8.2874407400981065E-2</v>
      </c>
    </row>
    <row r="885" spans="1:13" x14ac:dyDescent="0.2">
      <c r="A885" s="1" t="s">
        <v>6</v>
      </c>
      <c r="B885" s="1" t="s">
        <v>68</v>
      </c>
      <c r="C885" s="2">
        <v>1066.16607</v>
      </c>
      <c r="D885" s="2">
        <v>0</v>
      </c>
      <c r="E885" s="3">
        <f t="shared" si="56"/>
        <v>-1</v>
      </c>
      <c r="F885" s="2">
        <v>138236.72412999999</v>
      </c>
      <c r="G885" s="2">
        <v>155859.15508</v>
      </c>
      <c r="H885" s="3">
        <f t="shared" si="57"/>
        <v>0.12748009663067239</v>
      </c>
      <c r="I885" s="2">
        <v>166605.47219</v>
      </c>
      <c r="J885" s="3">
        <f t="shared" si="58"/>
        <v>-6.4501585504614822E-2</v>
      </c>
      <c r="K885" s="2">
        <v>534520.31293999997</v>
      </c>
      <c r="L885" s="2">
        <v>576665.87003999995</v>
      </c>
      <c r="M885" s="3">
        <f t="shared" si="59"/>
        <v>7.8847437748789106E-2</v>
      </c>
    </row>
    <row r="886" spans="1:13" x14ac:dyDescent="0.2">
      <c r="A886" s="1" t="s">
        <v>5</v>
      </c>
      <c r="B886" s="1" t="s">
        <v>68</v>
      </c>
      <c r="C886" s="2">
        <v>11829.48458</v>
      </c>
      <c r="D886" s="2">
        <v>0.45308999999999999</v>
      </c>
      <c r="E886" s="3">
        <f t="shared" si="56"/>
        <v>-0.99996169824670422</v>
      </c>
      <c r="F886" s="2">
        <v>242356.36897000001</v>
      </c>
      <c r="G886" s="2">
        <v>338465.46361999999</v>
      </c>
      <c r="H886" s="3">
        <f t="shared" si="57"/>
        <v>0.39656104379867485</v>
      </c>
      <c r="I886" s="2">
        <v>333712.30271999998</v>
      </c>
      <c r="J886" s="3">
        <f t="shared" si="58"/>
        <v>1.4243289388069513E-2</v>
      </c>
      <c r="K886" s="2">
        <v>751982.94768999994</v>
      </c>
      <c r="L886" s="2">
        <v>1103073.15466</v>
      </c>
      <c r="M886" s="3">
        <f t="shared" si="59"/>
        <v>0.46688586230380147</v>
      </c>
    </row>
    <row r="887" spans="1:13" x14ac:dyDescent="0.2">
      <c r="A887" s="1" t="s">
        <v>4</v>
      </c>
      <c r="B887" s="1" t="s">
        <v>68</v>
      </c>
      <c r="C887" s="2">
        <v>3180.6496299999999</v>
      </c>
      <c r="D887" s="2">
        <v>0.01</v>
      </c>
      <c r="E887" s="3">
        <f t="shared" si="56"/>
        <v>-0.9999968559881901</v>
      </c>
      <c r="F887" s="2">
        <v>507743.65025000001</v>
      </c>
      <c r="G887" s="2">
        <v>454402.26011999999</v>
      </c>
      <c r="H887" s="3">
        <f t="shared" si="57"/>
        <v>-0.10505575028606673</v>
      </c>
      <c r="I887" s="2">
        <v>579684.19837999996</v>
      </c>
      <c r="J887" s="3">
        <f t="shared" si="58"/>
        <v>-0.21612101659854799</v>
      </c>
      <c r="K887" s="2">
        <v>1847030.40992</v>
      </c>
      <c r="L887" s="2">
        <v>1796525.4492800001</v>
      </c>
      <c r="M887" s="3">
        <f t="shared" si="59"/>
        <v>-2.7343870663281367E-2</v>
      </c>
    </row>
    <row r="888" spans="1:13" x14ac:dyDescent="0.2">
      <c r="A888" s="1" t="s">
        <v>3</v>
      </c>
      <c r="B888" s="1" t="s">
        <v>68</v>
      </c>
      <c r="C888" s="2">
        <v>23.8675</v>
      </c>
      <c r="D888" s="2">
        <v>0</v>
      </c>
      <c r="E888" s="3">
        <f t="shared" si="56"/>
        <v>-1</v>
      </c>
      <c r="F888" s="2">
        <v>20394.358840000001</v>
      </c>
      <c r="G888" s="2">
        <v>25580.674340000001</v>
      </c>
      <c r="H888" s="3">
        <f t="shared" si="57"/>
        <v>0.25430147329897634</v>
      </c>
      <c r="I888" s="2">
        <v>25382.494139999999</v>
      </c>
      <c r="J888" s="3">
        <f t="shared" si="58"/>
        <v>7.807751236222682E-3</v>
      </c>
      <c r="K888" s="2">
        <v>81953.654330000005</v>
      </c>
      <c r="L888" s="2">
        <v>96394.222800000003</v>
      </c>
      <c r="M888" s="3">
        <f t="shared" si="59"/>
        <v>0.176204082515377</v>
      </c>
    </row>
    <row r="889" spans="1:13" x14ac:dyDescent="0.2">
      <c r="A889" s="1" t="s">
        <v>26</v>
      </c>
      <c r="B889" s="1" t="s">
        <v>68</v>
      </c>
      <c r="C889" s="2">
        <v>0</v>
      </c>
      <c r="D889" s="2">
        <v>0</v>
      </c>
      <c r="E889" s="3" t="str">
        <f t="shared" si="56"/>
        <v/>
      </c>
      <c r="F889" s="2">
        <v>216.03570999999999</v>
      </c>
      <c r="G889" s="2">
        <v>383.80775999999997</v>
      </c>
      <c r="H889" s="3">
        <f t="shared" si="57"/>
        <v>0.77659406400913999</v>
      </c>
      <c r="I889" s="2">
        <v>1205.05025</v>
      </c>
      <c r="J889" s="3">
        <f t="shared" si="58"/>
        <v>-0.68150061792029004</v>
      </c>
      <c r="K889" s="2">
        <v>2548.1655999999998</v>
      </c>
      <c r="L889" s="2">
        <v>2718.9935300000002</v>
      </c>
      <c r="M889" s="3">
        <f t="shared" si="59"/>
        <v>6.703957152549278E-2</v>
      </c>
    </row>
    <row r="890" spans="1:13" x14ac:dyDescent="0.2">
      <c r="A890" s="1" t="s">
        <v>2</v>
      </c>
      <c r="B890" s="1" t="s">
        <v>68</v>
      </c>
      <c r="C890" s="2">
        <v>5144.30555</v>
      </c>
      <c r="D890" s="2">
        <v>0</v>
      </c>
      <c r="E890" s="3">
        <f t="shared" si="56"/>
        <v>-1</v>
      </c>
      <c r="F890" s="2">
        <v>308944.75011000002</v>
      </c>
      <c r="G890" s="2">
        <v>293166.22120999999</v>
      </c>
      <c r="H890" s="3">
        <f t="shared" si="57"/>
        <v>-5.1072332170661872E-2</v>
      </c>
      <c r="I890" s="2">
        <v>324745.01295</v>
      </c>
      <c r="J890" s="3">
        <f t="shared" si="58"/>
        <v>-9.7241806588919344E-2</v>
      </c>
      <c r="K890" s="2">
        <v>1160498.6198700001</v>
      </c>
      <c r="L890" s="2">
        <v>1168867.98162</v>
      </c>
      <c r="M890" s="3">
        <f t="shared" si="59"/>
        <v>7.2118670429246468E-3</v>
      </c>
    </row>
    <row r="891" spans="1:13" x14ac:dyDescent="0.2">
      <c r="A891" s="1" t="s">
        <v>33</v>
      </c>
      <c r="B891" s="1" t="s">
        <v>68</v>
      </c>
      <c r="C891" s="2">
        <v>0</v>
      </c>
      <c r="D891" s="2">
        <v>0</v>
      </c>
      <c r="E891" s="3" t="str">
        <f t="shared" si="56"/>
        <v/>
      </c>
      <c r="F891" s="2">
        <v>30598.38883</v>
      </c>
      <c r="G891" s="2">
        <v>16088.4035</v>
      </c>
      <c r="H891" s="3">
        <f t="shared" si="57"/>
        <v>-0.47420749538857332</v>
      </c>
      <c r="I891" s="2">
        <v>21673.227889999998</v>
      </c>
      <c r="J891" s="3">
        <f t="shared" si="58"/>
        <v>-0.25768309263138556</v>
      </c>
      <c r="K891" s="2">
        <v>145628.42550000001</v>
      </c>
      <c r="L891" s="2">
        <v>89661.309009999997</v>
      </c>
      <c r="M891" s="3">
        <f t="shared" si="59"/>
        <v>-0.38431450657962385</v>
      </c>
    </row>
    <row r="892" spans="1:13" x14ac:dyDescent="0.2">
      <c r="A892" s="1" t="s">
        <v>25</v>
      </c>
      <c r="B892" s="1" t="s">
        <v>68</v>
      </c>
      <c r="C892" s="2">
        <v>28.329160000000002</v>
      </c>
      <c r="D892" s="2">
        <v>0</v>
      </c>
      <c r="E892" s="3">
        <f t="shared" si="56"/>
        <v>-1</v>
      </c>
      <c r="F892" s="2">
        <v>2774.1192000000001</v>
      </c>
      <c r="G892" s="2">
        <v>3090.1976599999998</v>
      </c>
      <c r="H892" s="3">
        <f t="shared" si="57"/>
        <v>0.113938312383981</v>
      </c>
      <c r="I892" s="2">
        <v>6103.0353699999996</v>
      </c>
      <c r="J892" s="3">
        <f t="shared" si="58"/>
        <v>-0.49366217420430913</v>
      </c>
      <c r="K892" s="2">
        <v>9896.4220499999992</v>
      </c>
      <c r="L892" s="2">
        <v>15832.15351</v>
      </c>
      <c r="M892" s="3">
        <f t="shared" si="59"/>
        <v>0.59978560231270661</v>
      </c>
    </row>
    <row r="893" spans="1:13" x14ac:dyDescent="0.2">
      <c r="A893" s="1" t="s">
        <v>29</v>
      </c>
      <c r="B893" s="1" t="s">
        <v>68</v>
      </c>
      <c r="C893" s="2">
        <v>40.124119999999998</v>
      </c>
      <c r="D893" s="2">
        <v>0</v>
      </c>
      <c r="E893" s="3">
        <f t="shared" si="56"/>
        <v>-1</v>
      </c>
      <c r="F893" s="2">
        <v>3446.71922</v>
      </c>
      <c r="G893" s="2">
        <v>4513.0403800000004</v>
      </c>
      <c r="H893" s="3">
        <f t="shared" si="57"/>
        <v>0.30937279538540441</v>
      </c>
      <c r="I893" s="2">
        <v>4274.24802</v>
      </c>
      <c r="J893" s="3">
        <f t="shared" si="58"/>
        <v>5.5867689212850236E-2</v>
      </c>
      <c r="K893" s="2">
        <v>14364.76535</v>
      </c>
      <c r="L893" s="2">
        <v>18857.714459999999</v>
      </c>
      <c r="M893" s="3">
        <f t="shared" si="59"/>
        <v>0.31277567022701147</v>
      </c>
    </row>
    <row r="894" spans="1:13" x14ac:dyDescent="0.2">
      <c r="A894" s="6" t="s">
        <v>0</v>
      </c>
      <c r="B894" s="6" t="s">
        <v>68</v>
      </c>
      <c r="C894" s="5">
        <v>84655.099990000002</v>
      </c>
      <c r="D894" s="5">
        <v>645.66853000000003</v>
      </c>
      <c r="E894" s="4">
        <f t="shared" si="56"/>
        <v>-0.99237295177636942</v>
      </c>
      <c r="F894" s="5">
        <v>5032844.7502100002</v>
      </c>
      <c r="G894" s="5">
        <v>5113922.9295100002</v>
      </c>
      <c r="H894" s="4">
        <f t="shared" si="57"/>
        <v>1.6109811314290345E-2</v>
      </c>
      <c r="I894" s="5">
        <v>5767083.5814899998</v>
      </c>
      <c r="J894" s="4">
        <f t="shared" si="58"/>
        <v>-0.11325666478571261</v>
      </c>
      <c r="K894" s="5">
        <v>18916749.23559</v>
      </c>
      <c r="L894" s="5">
        <v>19895210.225499999</v>
      </c>
      <c r="M894" s="4">
        <f t="shared" si="59"/>
        <v>5.1724584267846652E-2</v>
      </c>
    </row>
    <row r="895" spans="1:13" x14ac:dyDescent="0.2">
      <c r="A895" s="1" t="s">
        <v>22</v>
      </c>
      <c r="B895" s="1" t="s">
        <v>67</v>
      </c>
      <c r="C895" s="2">
        <v>79.588579999999993</v>
      </c>
      <c r="D895" s="2">
        <v>0</v>
      </c>
      <c r="E895" s="3">
        <f t="shared" si="56"/>
        <v>-1</v>
      </c>
      <c r="F895" s="2">
        <v>43554.672839999999</v>
      </c>
      <c r="G895" s="2">
        <v>38647.167179999997</v>
      </c>
      <c r="H895" s="3">
        <f t="shared" si="57"/>
        <v>-0.11267460733841206</v>
      </c>
      <c r="I895" s="2">
        <v>41578.74136</v>
      </c>
      <c r="J895" s="3">
        <f t="shared" si="58"/>
        <v>-7.0506563789837662E-2</v>
      </c>
      <c r="K895" s="2">
        <v>160064.18109999999</v>
      </c>
      <c r="L895" s="2">
        <v>179594.22062000001</v>
      </c>
      <c r="M895" s="3">
        <f t="shared" si="59"/>
        <v>0.12201380337427681</v>
      </c>
    </row>
    <row r="896" spans="1:13" x14ac:dyDescent="0.2">
      <c r="A896" s="1" t="s">
        <v>21</v>
      </c>
      <c r="B896" s="1" t="s">
        <v>67</v>
      </c>
      <c r="C896" s="2">
        <v>4.4960000000000004</v>
      </c>
      <c r="D896" s="2">
        <v>0</v>
      </c>
      <c r="E896" s="3">
        <f t="shared" si="56"/>
        <v>-1</v>
      </c>
      <c r="F896" s="2">
        <v>20159.748920000002</v>
      </c>
      <c r="G896" s="2">
        <v>19733.00272</v>
      </c>
      <c r="H896" s="3">
        <f t="shared" si="57"/>
        <v>-2.1168229906704639E-2</v>
      </c>
      <c r="I896" s="2">
        <v>21902.225460000001</v>
      </c>
      <c r="J896" s="3">
        <f t="shared" si="58"/>
        <v>-9.9041202181104793E-2</v>
      </c>
      <c r="K896" s="2">
        <v>75488.764190000002</v>
      </c>
      <c r="L896" s="2">
        <v>70569.654739999998</v>
      </c>
      <c r="M896" s="3">
        <f t="shared" si="59"/>
        <v>-6.5163465090234407E-2</v>
      </c>
    </row>
    <row r="897" spans="1:13" x14ac:dyDescent="0.2">
      <c r="A897" s="1" t="s">
        <v>20</v>
      </c>
      <c r="B897" s="1" t="s">
        <v>67</v>
      </c>
      <c r="C897" s="2">
        <v>54.311369999999997</v>
      </c>
      <c r="D897" s="2">
        <v>0</v>
      </c>
      <c r="E897" s="3">
        <f t="shared" si="56"/>
        <v>-1</v>
      </c>
      <c r="F897" s="2">
        <v>16168.807119999999</v>
      </c>
      <c r="G897" s="2">
        <v>16963.996780000001</v>
      </c>
      <c r="H897" s="3">
        <f t="shared" si="57"/>
        <v>4.9180477823647983E-2</v>
      </c>
      <c r="I897" s="2">
        <v>19690.140640000001</v>
      </c>
      <c r="J897" s="3">
        <f t="shared" si="58"/>
        <v>-0.13845222895269271</v>
      </c>
      <c r="K897" s="2">
        <v>61655.431380000002</v>
      </c>
      <c r="L897" s="2">
        <v>72790.519119999997</v>
      </c>
      <c r="M897" s="3">
        <f t="shared" si="59"/>
        <v>0.18060189493073642</v>
      </c>
    </row>
    <row r="898" spans="1:13" x14ac:dyDescent="0.2">
      <c r="A898" s="1" t="s">
        <v>19</v>
      </c>
      <c r="B898" s="1" t="s">
        <v>67</v>
      </c>
      <c r="C898" s="2">
        <v>104.17227</v>
      </c>
      <c r="D898" s="2">
        <v>0</v>
      </c>
      <c r="E898" s="3">
        <f t="shared" si="56"/>
        <v>-1</v>
      </c>
      <c r="F898" s="2">
        <v>8577.7803700000004</v>
      </c>
      <c r="G898" s="2">
        <v>8013.1790899999996</v>
      </c>
      <c r="H898" s="3">
        <f t="shared" si="57"/>
        <v>-6.5821372854758753E-2</v>
      </c>
      <c r="I898" s="2">
        <v>10197.142</v>
      </c>
      <c r="J898" s="3">
        <f t="shared" si="58"/>
        <v>-0.21417402150524134</v>
      </c>
      <c r="K898" s="2">
        <v>33738.221360000003</v>
      </c>
      <c r="L898" s="2">
        <v>37629.183360000003</v>
      </c>
      <c r="M898" s="3">
        <f t="shared" si="59"/>
        <v>0.11532801206328913</v>
      </c>
    </row>
    <row r="899" spans="1:13" x14ac:dyDescent="0.2">
      <c r="A899" s="1" t="s">
        <v>18</v>
      </c>
      <c r="B899" s="1" t="s">
        <v>67</v>
      </c>
      <c r="C899" s="2">
        <v>0</v>
      </c>
      <c r="D899" s="2">
        <v>0</v>
      </c>
      <c r="E899" s="3" t="str">
        <f t="shared" si="56"/>
        <v/>
      </c>
      <c r="F899" s="2">
        <v>1035.0372500000001</v>
      </c>
      <c r="G899" s="2">
        <v>732.73265000000004</v>
      </c>
      <c r="H899" s="3">
        <f t="shared" si="57"/>
        <v>-0.29207122738819302</v>
      </c>
      <c r="I899" s="2">
        <v>519.16255999999998</v>
      </c>
      <c r="J899" s="3">
        <f t="shared" si="58"/>
        <v>0.4113742138878429</v>
      </c>
      <c r="K899" s="2">
        <v>2694.5258100000001</v>
      </c>
      <c r="L899" s="2">
        <v>2720.7934399999999</v>
      </c>
      <c r="M899" s="3">
        <f t="shared" si="59"/>
        <v>9.7485167529347549E-3</v>
      </c>
    </row>
    <row r="900" spans="1:13" x14ac:dyDescent="0.2">
      <c r="A900" s="1" t="s">
        <v>17</v>
      </c>
      <c r="B900" s="1" t="s">
        <v>67</v>
      </c>
      <c r="C900" s="2">
        <v>0.89251999999999998</v>
      </c>
      <c r="D900" s="2">
        <v>0</v>
      </c>
      <c r="E900" s="3">
        <f t="shared" si="56"/>
        <v>-1</v>
      </c>
      <c r="F900" s="2">
        <v>30350.420429999998</v>
      </c>
      <c r="G900" s="2">
        <v>21491.570230000001</v>
      </c>
      <c r="H900" s="3">
        <f t="shared" si="57"/>
        <v>-0.29188558426832956</v>
      </c>
      <c r="I900" s="2">
        <v>30015.095829999998</v>
      </c>
      <c r="J900" s="3">
        <f t="shared" si="58"/>
        <v>-0.28397462557759878</v>
      </c>
      <c r="K900" s="2">
        <v>93222.477710000006</v>
      </c>
      <c r="L900" s="2">
        <v>87138.094530000002</v>
      </c>
      <c r="M900" s="3">
        <f t="shared" si="59"/>
        <v>-6.5267340339607016E-2</v>
      </c>
    </row>
    <row r="901" spans="1:13" x14ac:dyDescent="0.2">
      <c r="A901" s="1" t="s">
        <v>16</v>
      </c>
      <c r="B901" s="1" t="s">
        <v>67</v>
      </c>
      <c r="C901" s="2">
        <v>0</v>
      </c>
      <c r="D901" s="2">
        <v>0</v>
      </c>
      <c r="E901" s="3" t="str">
        <f t="shared" si="56"/>
        <v/>
      </c>
      <c r="F901" s="2">
        <v>3007.5505800000001</v>
      </c>
      <c r="G901" s="2">
        <v>2694.9905399999998</v>
      </c>
      <c r="H901" s="3">
        <f t="shared" si="57"/>
        <v>-0.10392511503497315</v>
      </c>
      <c r="I901" s="2">
        <v>3088.46785</v>
      </c>
      <c r="J901" s="3">
        <f t="shared" si="58"/>
        <v>-0.12740210651699035</v>
      </c>
      <c r="K901" s="2">
        <v>10650.371880000001</v>
      </c>
      <c r="L901" s="2">
        <v>11764.09778</v>
      </c>
      <c r="M901" s="3">
        <f t="shared" si="59"/>
        <v>0.10457155041613442</v>
      </c>
    </row>
    <row r="902" spans="1:13" x14ac:dyDescent="0.2">
      <c r="A902" s="1" t="s">
        <v>15</v>
      </c>
      <c r="B902" s="1" t="s">
        <v>67</v>
      </c>
      <c r="C902" s="2">
        <v>0</v>
      </c>
      <c r="D902" s="2">
        <v>0</v>
      </c>
      <c r="E902" s="3" t="str">
        <f t="shared" si="56"/>
        <v/>
      </c>
      <c r="F902" s="2">
        <v>5006.5917799999997</v>
      </c>
      <c r="G902" s="2">
        <v>2204.6377200000002</v>
      </c>
      <c r="H902" s="3">
        <f t="shared" si="57"/>
        <v>-0.55965299012255398</v>
      </c>
      <c r="I902" s="2">
        <v>2214.3202700000002</v>
      </c>
      <c r="J902" s="3">
        <f t="shared" si="58"/>
        <v>-4.3726962766772459E-3</v>
      </c>
      <c r="K902" s="2">
        <v>18000.08813</v>
      </c>
      <c r="L902" s="2">
        <v>25109.85542</v>
      </c>
      <c r="M902" s="3">
        <f t="shared" si="59"/>
        <v>0.39498513777554489</v>
      </c>
    </row>
    <row r="903" spans="1:13" x14ac:dyDescent="0.2">
      <c r="A903" s="1" t="s">
        <v>14</v>
      </c>
      <c r="B903" s="1" t="s">
        <v>67</v>
      </c>
      <c r="C903" s="2">
        <v>0</v>
      </c>
      <c r="D903" s="2">
        <v>0</v>
      </c>
      <c r="E903" s="3" t="str">
        <f t="shared" si="56"/>
        <v/>
      </c>
      <c r="F903" s="2">
        <v>520.53518999999994</v>
      </c>
      <c r="G903" s="2">
        <v>1882.38832</v>
      </c>
      <c r="H903" s="3">
        <f t="shared" si="57"/>
        <v>2.6162556464242126</v>
      </c>
      <c r="I903" s="2">
        <v>2174.6623399999999</v>
      </c>
      <c r="J903" s="3">
        <f t="shared" si="58"/>
        <v>-0.13439972478669948</v>
      </c>
      <c r="K903" s="2">
        <v>948.11360999999999</v>
      </c>
      <c r="L903" s="2">
        <v>4219.7652799999996</v>
      </c>
      <c r="M903" s="3">
        <f t="shared" si="59"/>
        <v>3.4506958190379731</v>
      </c>
    </row>
    <row r="904" spans="1:13" x14ac:dyDescent="0.2">
      <c r="A904" s="1" t="s">
        <v>13</v>
      </c>
      <c r="B904" s="1" t="s">
        <v>67</v>
      </c>
      <c r="C904" s="2">
        <v>2618.4912599999998</v>
      </c>
      <c r="D904" s="2">
        <v>0</v>
      </c>
      <c r="E904" s="3">
        <f t="shared" si="56"/>
        <v>-1</v>
      </c>
      <c r="F904" s="2">
        <v>94219.22034</v>
      </c>
      <c r="G904" s="2">
        <v>88501.182579999993</v>
      </c>
      <c r="H904" s="3">
        <f t="shared" si="57"/>
        <v>-6.0688655025650462E-2</v>
      </c>
      <c r="I904" s="2">
        <v>94627.8943</v>
      </c>
      <c r="J904" s="3">
        <f t="shared" si="58"/>
        <v>-6.474530333071149E-2</v>
      </c>
      <c r="K904" s="2">
        <v>376751.63381000003</v>
      </c>
      <c r="L904" s="2">
        <v>361589.88361000002</v>
      </c>
      <c r="M904" s="3">
        <f t="shared" si="59"/>
        <v>-4.0243356204385461E-2</v>
      </c>
    </row>
    <row r="905" spans="1:13" x14ac:dyDescent="0.2">
      <c r="A905" s="1" t="s">
        <v>12</v>
      </c>
      <c r="B905" s="1" t="s">
        <v>67</v>
      </c>
      <c r="C905" s="2">
        <v>0.62644999999999995</v>
      </c>
      <c r="D905" s="2">
        <v>0</v>
      </c>
      <c r="E905" s="3">
        <f t="shared" si="56"/>
        <v>-1</v>
      </c>
      <c r="F905" s="2">
        <v>32155.541359999999</v>
      </c>
      <c r="G905" s="2">
        <v>13715.56263</v>
      </c>
      <c r="H905" s="3">
        <f t="shared" si="57"/>
        <v>-0.57346192755872794</v>
      </c>
      <c r="I905" s="2">
        <v>15604.27925</v>
      </c>
      <c r="J905" s="3">
        <f t="shared" si="58"/>
        <v>-0.12103837605956702</v>
      </c>
      <c r="K905" s="2">
        <v>105528.15992000001</v>
      </c>
      <c r="L905" s="2">
        <v>79103.336559999996</v>
      </c>
      <c r="M905" s="3">
        <f t="shared" si="59"/>
        <v>-0.25040542145369016</v>
      </c>
    </row>
    <row r="906" spans="1:13" x14ac:dyDescent="0.2">
      <c r="A906" s="1" t="s">
        <v>11</v>
      </c>
      <c r="B906" s="1" t="s">
        <v>67</v>
      </c>
      <c r="C906" s="2">
        <v>468.37151</v>
      </c>
      <c r="D906" s="2">
        <v>0</v>
      </c>
      <c r="E906" s="3">
        <f t="shared" si="56"/>
        <v>-1</v>
      </c>
      <c r="F906" s="2">
        <v>28729.125769999999</v>
      </c>
      <c r="G906" s="2">
        <v>27485.297119999999</v>
      </c>
      <c r="H906" s="3">
        <f t="shared" si="57"/>
        <v>-4.3295040021679054E-2</v>
      </c>
      <c r="I906" s="2">
        <v>31700.339449999999</v>
      </c>
      <c r="J906" s="3">
        <f t="shared" si="58"/>
        <v>-0.13296521119744664</v>
      </c>
      <c r="K906" s="2">
        <v>101986.67646</v>
      </c>
      <c r="L906" s="2">
        <v>102727.59007000001</v>
      </c>
      <c r="M906" s="3">
        <f t="shared" si="59"/>
        <v>7.2648078721400111E-3</v>
      </c>
    </row>
    <row r="907" spans="1:13" x14ac:dyDescent="0.2">
      <c r="A907" s="1" t="s">
        <v>10</v>
      </c>
      <c r="B907" s="1" t="s">
        <v>67</v>
      </c>
      <c r="C907" s="2">
        <v>185.81130999999999</v>
      </c>
      <c r="D907" s="2">
        <v>0</v>
      </c>
      <c r="E907" s="3">
        <f t="shared" si="56"/>
        <v>-1</v>
      </c>
      <c r="F907" s="2">
        <v>106657.31200000001</v>
      </c>
      <c r="G907" s="2">
        <v>106751.32741</v>
      </c>
      <c r="H907" s="3">
        <f t="shared" si="57"/>
        <v>8.8147177382458253E-4</v>
      </c>
      <c r="I907" s="2">
        <v>150413.78776000001</v>
      </c>
      <c r="J907" s="3">
        <f t="shared" si="58"/>
        <v>-0.29028230058050097</v>
      </c>
      <c r="K907" s="2">
        <v>397519.69942999998</v>
      </c>
      <c r="L907" s="2">
        <v>482042.18180000002</v>
      </c>
      <c r="M907" s="3">
        <f t="shared" si="59"/>
        <v>0.21262463845488933</v>
      </c>
    </row>
    <row r="908" spans="1:13" x14ac:dyDescent="0.2">
      <c r="A908" s="1" t="s">
        <v>27</v>
      </c>
      <c r="B908" s="1" t="s">
        <v>67</v>
      </c>
      <c r="C908" s="2">
        <v>0</v>
      </c>
      <c r="D908" s="2">
        <v>0</v>
      </c>
      <c r="E908" s="3" t="str">
        <f t="shared" si="56"/>
        <v/>
      </c>
      <c r="F908" s="2">
        <v>32992.53559</v>
      </c>
      <c r="G908" s="2">
        <v>33500.352010000002</v>
      </c>
      <c r="H908" s="3">
        <f t="shared" si="57"/>
        <v>1.5391857913276574E-2</v>
      </c>
      <c r="I908" s="2">
        <v>35217.875410000001</v>
      </c>
      <c r="J908" s="3">
        <f t="shared" si="58"/>
        <v>-4.8768512580753653E-2</v>
      </c>
      <c r="K908" s="2">
        <v>133827.94802000001</v>
      </c>
      <c r="L908" s="2">
        <v>126384.64644</v>
      </c>
      <c r="M908" s="3">
        <f t="shared" si="59"/>
        <v>-5.5618439123699681E-2</v>
      </c>
    </row>
    <row r="909" spans="1:13" x14ac:dyDescent="0.2">
      <c r="A909" s="1" t="s">
        <v>9</v>
      </c>
      <c r="B909" s="1" t="s">
        <v>67</v>
      </c>
      <c r="C909" s="2">
        <v>37.255000000000003</v>
      </c>
      <c r="D909" s="2">
        <v>0</v>
      </c>
      <c r="E909" s="3">
        <f t="shared" si="56"/>
        <v>-1</v>
      </c>
      <c r="F909" s="2">
        <v>20014.490519999999</v>
      </c>
      <c r="G909" s="2">
        <v>18467.92165</v>
      </c>
      <c r="H909" s="3">
        <f t="shared" si="57"/>
        <v>-7.7272457595388255E-2</v>
      </c>
      <c r="I909" s="2">
        <v>17880.53932</v>
      </c>
      <c r="J909" s="3">
        <f t="shared" si="58"/>
        <v>3.2850369862333695E-2</v>
      </c>
      <c r="K909" s="2">
        <v>65186.446550000001</v>
      </c>
      <c r="L909" s="2">
        <v>66056.521959999998</v>
      </c>
      <c r="M909" s="3">
        <f t="shared" si="59"/>
        <v>1.3347489486677633E-2</v>
      </c>
    </row>
    <row r="910" spans="1:13" x14ac:dyDescent="0.2">
      <c r="A910" s="1" t="s">
        <v>8</v>
      </c>
      <c r="B910" s="1" t="s">
        <v>67</v>
      </c>
      <c r="C910" s="2">
        <v>154.37175999999999</v>
      </c>
      <c r="D910" s="2">
        <v>0</v>
      </c>
      <c r="E910" s="3">
        <f t="shared" si="56"/>
        <v>-1</v>
      </c>
      <c r="F910" s="2">
        <v>33134.329010000001</v>
      </c>
      <c r="G910" s="2">
        <v>41238.86634</v>
      </c>
      <c r="H910" s="3">
        <f t="shared" si="57"/>
        <v>0.24459639208489881</v>
      </c>
      <c r="I910" s="2">
        <v>39592.987070000003</v>
      </c>
      <c r="J910" s="3">
        <f t="shared" si="58"/>
        <v>4.1569969628462156E-2</v>
      </c>
      <c r="K910" s="2">
        <v>117189.98716999999</v>
      </c>
      <c r="L910" s="2">
        <v>146416.42230999999</v>
      </c>
      <c r="M910" s="3">
        <f t="shared" si="59"/>
        <v>0.2493936201017164</v>
      </c>
    </row>
    <row r="911" spans="1:13" x14ac:dyDescent="0.2">
      <c r="A911" s="1" t="s">
        <v>7</v>
      </c>
      <c r="B911" s="1" t="s">
        <v>67</v>
      </c>
      <c r="C911" s="2">
        <v>0</v>
      </c>
      <c r="D911" s="2">
        <v>0</v>
      </c>
      <c r="E911" s="3" t="str">
        <f t="shared" si="56"/>
        <v/>
      </c>
      <c r="F911" s="2">
        <v>21057.974010000002</v>
      </c>
      <c r="G911" s="2">
        <v>22757.174200000001</v>
      </c>
      <c r="H911" s="3">
        <f t="shared" si="57"/>
        <v>8.0691532299977498E-2</v>
      </c>
      <c r="I911" s="2">
        <v>27774.418659999999</v>
      </c>
      <c r="J911" s="3">
        <f t="shared" si="58"/>
        <v>-0.18064264535717189</v>
      </c>
      <c r="K911" s="2">
        <v>94711.565239999996</v>
      </c>
      <c r="L911" s="2">
        <v>99241.751090000005</v>
      </c>
      <c r="M911" s="3">
        <f t="shared" si="59"/>
        <v>4.7831390374770688E-2</v>
      </c>
    </row>
    <row r="912" spans="1:13" x14ac:dyDescent="0.2">
      <c r="A912" s="1" t="s">
        <v>6</v>
      </c>
      <c r="B912" s="1" t="s">
        <v>67</v>
      </c>
      <c r="C912" s="2">
        <v>129.22295</v>
      </c>
      <c r="D912" s="2">
        <v>0</v>
      </c>
      <c r="E912" s="3">
        <f t="shared" si="56"/>
        <v>-1</v>
      </c>
      <c r="F912" s="2">
        <v>44393.849020000001</v>
      </c>
      <c r="G912" s="2">
        <v>38976.504240000002</v>
      </c>
      <c r="H912" s="3">
        <f t="shared" si="57"/>
        <v>-0.12202917520306511</v>
      </c>
      <c r="I912" s="2">
        <v>47664.280550000003</v>
      </c>
      <c r="J912" s="3">
        <f t="shared" si="58"/>
        <v>-0.18227016561986065</v>
      </c>
      <c r="K912" s="2">
        <v>170674.54368</v>
      </c>
      <c r="L912" s="2">
        <v>163651.94703000001</v>
      </c>
      <c r="M912" s="3">
        <f t="shared" si="59"/>
        <v>-4.1146128172264262E-2</v>
      </c>
    </row>
    <row r="913" spans="1:13" x14ac:dyDescent="0.2">
      <c r="A913" s="1" t="s">
        <v>5</v>
      </c>
      <c r="B913" s="1" t="s">
        <v>67</v>
      </c>
      <c r="C913" s="2">
        <v>0</v>
      </c>
      <c r="D913" s="2">
        <v>0</v>
      </c>
      <c r="E913" s="3" t="str">
        <f t="shared" si="56"/>
        <v/>
      </c>
      <c r="F913" s="2">
        <v>215.78315000000001</v>
      </c>
      <c r="G913" s="2">
        <v>2137.20381</v>
      </c>
      <c r="H913" s="3">
        <f t="shared" si="57"/>
        <v>8.9044054644674517</v>
      </c>
      <c r="I913" s="2">
        <v>1377.54738</v>
      </c>
      <c r="J913" s="3">
        <f t="shared" si="58"/>
        <v>0.55145575464707419</v>
      </c>
      <c r="K913" s="2">
        <v>420.00466</v>
      </c>
      <c r="L913" s="2">
        <v>9604.6355399999993</v>
      </c>
      <c r="M913" s="3">
        <f t="shared" si="59"/>
        <v>21.867926132057676</v>
      </c>
    </row>
    <row r="914" spans="1:13" x14ac:dyDescent="0.2">
      <c r="A914" s="1" t="s">
        <v>4</v>
      </c>
      <c r="B914" s="1" t="s">
        <v>67</v>
      </c>
      <c r="C914" s="2">
        <v>0.80403999999999998</v>
      </c>
      <c r="D914" s="2">
        <v>0</v>
      </c>
      <c r="E914" s="3">
        <f t="shared" si="56"/>
        <v>-1</v>
      </c>
      <c r="F914" s="2">
        <v>46147.425869999999</v>
      </c>
      <c r="G914" s="2">
        <v>40447.252079999998</v>
      </c>
      <c r="H914" s="3">
        <f t="shared" si="57"/>
        <v>-0.12352094797351698</v>
      </c>
      <c r="I914" s="2">
        <v>50734.172769999997</v>
      </c>
      <c r="J914" s="3">
        <f t="shared" si="58"/>
        <v>-0.20276117907027025</v>
      </c>
      <c r="K914" s="2">
        <v>191002.82250000001</v>
      </c>
      <c r="L914" s="2">
        <v>176402.79352000001</v>
      </c>
      <c r="M914" s="3">
        <f t="shared" si="59"/>
        <v>-7.6438812730110328E-2</v>
      </c>
    </row>
    <row r="915" spans="1:13" x14ac:dyDescent="0.2">
      <c r="A915" s="1" t="s">
        <v>3</v>
      </c>
      <c r="B915" s="1" t="s">
        <v>67</v>
      </c>
      <c r="C915" s="2">
        <v>321.04426000000001</v>
      </c>
      <c r="D915" s="2">
        <v>0</v>
      </c>
      <c r="E915" s="3">
        <f t="shared" si="56"/>
        <v>-1</v>
      </c>
      <c r="F915" s="2">
        <v>25755.60801</v>
      </c>
      <c r="G915" s="2">
        <v>25151.56942</v>
      </c>
      <c r="H915" s="3">
        <f t="shared" si="57"/>
        <v>-2.3452701631639705E-2</v>
      </c>
      <c r="I915" s="2">
        <v>29268.398379999999</v>
      </c>
      <c r="J915" s="3">
        <f t="shared" si="58"/>
        <v>-0.14065781484008899</v>
      </c>
      <c r="K915" s="2">
        <v>99006.504100000006</v>
      </c>
      <c r="L915" s="2">
        <v>104290.38221</v>
      </c>
      <c r="M915" s="3">
        <f t="shared" si="59"/>
        <v>5.3368999926137084E-2</v>
      </c>
    </row>
    <row r="916" spans="1:13" x14ac:dyDescent="0.2">
      <c r="A916" s="1" t="s">
        <v>26</v>
      </c>
      <c r="B916" s="1" t="s">
        <v>67</v>
      </c>
      <c r="C916" s="2">
        <v>0</v>
      </c>
      <c r="D916" s="2">
        <v>0</v>
      </c>
      <c r="E916" s="3" t="str">
        <f t="shared" si="56"/>
        <v/>
      </c>
      <c r="F916" s="2">
        <v>697.89192000000003</v>
      </c>
      <c r="G916" s="2">
        <v>715.14725999999996</v>
      </c>
      <c r="H916" s="3">
        <f t="shared" si="57"/>
        <v>2.472494594865049E-2</v>
      </c>
      <c r="I916" s="2">
        <v>1069.1495199999999</v>
      </c>
      <c r="J916" s="3">
        <f t="shared" si="58"/>
        <v>-0.33110641063562374</v>
      </c>
      <c r="K916" s="2">
        <v>3541.4564999999998</v>
      </c>
      <c r="L916" s="2">
        <v>5211.8259600000001</v>
      </c>
      <c r="M916" s="3">
        <f t="shared" si="59"/>
        <v>0.47166171884364538</v>
      </c>
    </row>
    <row r="917" spans="1:13" x14ac:dyDescent="0.2">
      <c r="A917" s="1" t="s">
        <v>2</v>
      </c>
      <c r="B917" s="1" t="s">
        <v>67</v>
      </c>
      <c r="C917" s="2">
        <v>275.88895000000002</v>
      </c>
      <c r="D917" s="2">
        <v>0</v>
      </c>
      <c r="E917" s="3">
        <f t="shared" si="56"/>
        <v>-1</v>
      </c>
      <c r="F917" s="2">
        <v>14614.4118</v>
      </c>
      <c r="G917" s="2">
        <v>15868.55436</v>
      </c>
      <c r="H917" s="3">
        <f t="shared" si="57"/>
        <v>8.5815466073017044E-2</v>
      </c>
      <c r="I917" s="2">
        <v>18936.21558</v>
      </c>
      <c r="J917" s="3">
        <f t="shared" si="58"/>
        <v>-0.16199969878036213</v>
      </c>
      <c r="K917" s="2">
        <v>47615.98098</v>
      </c>
      <c r="L917" s="2">
        <v>61419.903749999998</v>
      </c>
      <c r="M917" s="3">
        <f t="shared" si="59"/>
        <v>0.28990104762932467</v>
      </c>
    </row>
    <row r="918" spans="1:13" x14ac:dyDescent="0.2">
      <c r="A918" s="1" t="s">
        <v>33</v>
      </c>
      <c r="B918" s="1" t="s">
        <v>67</v>
      </c>
      <c r="C918" s="2">
        <v>67.5</v>
      </c>
      <c r="D918" s="2">
        <v>0</v>
      </c>
      <c r="E918" s="3">
        <f t="shared" si="56"/>
        <v>-1</v>
      </c>
      <c r="F918" s="2">
        <v>74216.249129999997</v>
      </c>
      <c r="G918" s="2">
        <v>37778.451869999997</v>
      </c>
      <c r="H918" s="3">
        <f t="shared" si="57"/>
        <v>-0.49096791723028432</v>
      </c>
      <c r="I918" s="2">
        <v>40076.422070000001</v>
      </c>
      <c r="J918" s="3">
        <f t="shared" si="58"/>
        <v>-5.7339704527171187E-2</v>
      </c>
      <c r="K918" s="2">
        <v>257890.60944999999</v>
      </c>
      <c r="L918" s="2">
        <v>151074.84135999999</v>
      </c>
      <c r="M918" s="3">
        <f t="shared" si="59"/>
        <v>-0.41419021932518063</v>
      </c>
    </row>
    <row r="919" spans="1:13" x14ac:dyDescent="0.2">
      <c r="A919" s="1" t="s">
        <v>25</v>
      </c>
      <c r="B919" s="1" t="s">
        <v>67</v>
      </c>
      <c r="C919" s="2">
        <v>128.56062</v>
      </c>
      <c r="D919" s="2">
        <v>46.269919999999999</v>
      </c>
      <c r="E919" s="3">
        <f t="shared" si="56"/>
        <v>-0.64009258822802817</v>
      </c>
      <c r="F919" s="2">
        <v>5709.2337399999997</v>
      </c>
      <c r="G919" s="2">
        <v>2769.5231399999998</v>
      </c>
      <c r="H919" s="3">
        <f t="shared" si="57"/>
        <v>-0.51490457982195004</v>
      </c>
      <c r="I919" s="2">
        <v>6423.4375200000004</v>
      </c>
      <c r="J919" s="3">
        <f t="shared" si="58"/>
        <v>-0.56884096227653513</v>
      </c>
      <c r="K919" s="2">
        <v>24734.176179999999</v>
      </c>
      <c r="L919" s="2">
        <v>25651.255499999999</v>
      </c>
      <c r="M919" s="3">
        <f t="shared" si="59"/>
        <v>3.7077415205829523E-2</v>
      </c>
    </row>
    <row r="920" spans="1:13" x14ac:dyDescent="0.2">
      <c r="A920" s="1" t="s">
        <v>29</v>
      </c>
      <c r="B920" s="1" t="s">
        <v>67</v>
      </c>
      <c r="C920" s="2">
        <v>0</v>
      </c>
      <c r="D920" s="2">
        <v>0</v>
      </c>
      <c r="E920" s="3" t="str">
        <f t="shared" si="56"/>
        <v/>
      </c>
      <c r="F920" s="2">
        <v>2997.6640299999999</v>
      </c>
      <c r="G920" s="2">
        <v>14284.957829999999</v>
      </c>
      <c r="H920" s="3">
        <f t="shared" si="57"/>
        <v>3.7653631918183974</v>
      </c>
      <c r="I920" s="2">
        <v>16502.709459999998</v>
      </c>
      <c r="J920" s="3">
        <f t="shared" si="58"/>
        <v>-0.13438712202838476</v>
      </c>
      <c r="K920" s="2">
        <v>9374.2880100000002</v>
      </c>
      <c r="L920" s="2">
        <v>55272.51539</v>
      </c>
      <c r="M920" s="3">
        <f t="shared" si="59"/>
        <v>4.8961827640710602</v>
      </c>
    </row>
    <row r="921" spans="1:13" x14ac:dyDescent="0.2">
      <c r="A921" s="6" t="s">
        <v>0</v>
      </c>
      <c r="B921" s="6" t="s">
        <v>67</v>
      </c>
      <c r="C921" s="5">
        <v>4631.4088499999998</v>
      </c>
      <c r="D921" s="5">
        <v>46.269919999999999</v>
      </c>
      <c r="E921" s="4">
        <f t="shared" si="56"/>
        <v>-0.99000953673092373</v>
      </c>
      <c r="F921" s="5">
        <v>718295.82116000005</v>
      </c>
      <c r="G921" s="5">
        <v>648170.30179000006</v>
      </c>
      <c r="H921" s="4">
        <f t="shared" si="57"/>
        <v>-9.7627630990184455E-2</v>
      </c>
      <c r="I921" s="5">
        <v>763163.40534000006</v>
      </c>
      <c r="J921" s="4">
        <f t="shared" si="58"/>
        <v>-0.1506795304195292</v>
      </c>
      <c r="K921" s="5">
        <v>2672444.0102599999</v>
      </c>
      <c r="L921" s="5">
        <v>2729968.6580099999</v>
      </c>
      <c r="M921" s="4">
        <f t="shared" si="59"/>
        <v>2.1525108675486626E-2</v>
      </c>
    </row>
    <row r="922" spans="1:13" x14ac:dyDescent="0.2">
      <c r="A922" s="1" t="s">
        <v>22</v>
      </c>
      <c r="B922" s="1" t="s">
        <v>66</v>
      </c>
      <c r="C922" s="2">
        <v>0</v>
      </c>
      <c r="D922" s="2">
        <v>0</v>
      </c>
      <c r="E922" s="3" t="str">
        <f t="shared" si="56"/>
        <v/>
      </c>
      <c r="F922" s="2">
        <v>16333.868130000001</v>
      </c>
      <c r="G922" s="2">
        <v>13344.88012</v>
      </c>
      <c r="H922" s="3">
        <f t="shared" si="57"/>
        <v>-0.18299327423307665</v>
      </c>
      <c r="I922" s="2">
        <v>25396.418150000001</v>
      </c>
      <c r="J922" s="3">
        <f t="shared" si="58"/>
        <v>-0.47453691929387298</v>
      </c>
      <c r="K922" s="2">
        <v>54920.090400000001</v>
      </c>
      <c r="L922" s="2">
        <v>81661.598589999994</v>
      </c>
      <c r="M922" s="3">
        <f t="shared" si="59"/>
        <v>0.48691668195069093</v>
      </c>
    </row>
    <row r="923" spans="1:13" x14ac:dyDescent="0.2">
      <c r="A923" s="1" t="s">
        <v>21</v>
      </c>
      <c r="B923" s="1" t="s">
        <v>66</v>
      </c>
      <c r="C923" s="2">
        <v>0</v>
      </c>
      <c r="D923" s="2">
        <v>0</v>
      </c>
      <c r="E923" s="3" t="str">
        <f t="shared" si="56"/>
        <v/>
      </c>
      <c r="F923" s="2">
        <v>47.647179999999999</v>
      </c>
      <c r="G923" s="2">
        <v>13.89753</v>
      </c>
      <c r="H923" s="3">
        <f t="shared" si="57"/>
        <v>-0.70832418623725468</v>
      </c>
      <c r="I923" s="2">
        <v>6.6497599999999997</v>
      </c>
      <c r="J923" s="3">
        <f t="shared" si="58"/>
        <v>1.0899295613676285</v>
      </c>
      <c r="K923" s="2">
        <v>245.72596999999999</v>
      </c>
      <c r="L923" s="2">
        <v>128.15285</v>
      </c>
      <c r="M923" s="3">
        <f t="shared" si="59"/>
        <v>-0.47847250333369318</v>
      </c>
    </row>
    <row r="924" spans="1:13" x14ac:dyDescent="0.2">
      <c r="A924" s="1" t="s">
        <v>20</v>
      </c>
      <c r="B924" s="1" t="s">
        <v>66</v>
      </c>
      <c r="C924" s="2">
        <v>0</v>
      </c>
      <c r="D924" s="2">
        <v>0</v>
      </c>
      <c r="E924" s="3" t="str">
        <f t="shared" si="56"/>
        <v/>
      </c>
      <c r="F924" s="2">
        <v>1.70699</v>
      </c>
      <c r="G924" s="2">
        <v>1.2656799999999999</v>
      </c>
      <c r="H924" s="3">
        <f t="shared" si="57"/>
        <v>-0.25853109860046053</v>
      </c>
      <c r="I924" s="2">
        <v>9.7900000000000001E-3</v>
      </c>
      <c r="J924" s="3">
        <f t="shared" si="58"/>
        <v>128.2829417773238</v>
      </c>
      <c r="K924" s="2">
        <v>9.8582900000000002</v>
      </c>
      <c r="L924" s="2">
        <v>20.284269999999999</v>
      </c>
      <c r="M924" s="3">
        <f t="shared" si="59"/>
        <v>1.057585037567367</v>
      </c>
    </row>
    <row r="925" spans="1:13" x14ac:dyDescent="0.2">
      <c r="A925" s="1" t="s">
        <v>19</v>
      </c>
      <c r="B925" s="1" t="s">
        <v>66</v>
      </c>
      <c r="C925" s="2">
        <v>0</v>
      </c>
      <c r="D925" s="2">
        <v>0</v>
      </c>
      <c r="E925" s="3" t="str">
        <f t="shared" si="56"/>
        <v/>
      </c>
      <c r="F925" s="2">
        <v>0.90429999999999999</v>
      </c>
      <c r="G925" s="2">
        <v>2.8818899999999998</v>
      </c>
      <c r="H925" s="3">
        <f t="shared" si="57"/>
        <v>2.1868738250580559</v>
      </c>
      <c r="I925" s="2">
        <v>0</v>
      </c>
      <c r="J925" s="3" t="str">
        <f t="shared" si="58"/>
        <v/>
      </c>
      <c r="K925" s="2">
        <v>2.5579100000000001</v>
      </c>
      <c r="L925" s="2">
        <v>2.8818899999999998</v>
      </c>
      <c r="M925" s="3">
        <f t="shared" si="59"/>
        <v>0.12665809195788746</v>
      </c>
    </row>
    <row r="926" spans="1:13" x14ac:dyDescent="0.2">
      <c r="A926" s="1" t="s">
        <v>18</v>
      </c>
      <c r="B926" s="1" t="s">
        <v>66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0</v>
      </c>
      <c r="L926" s="2">
        <v>0</v>
      </c>
      <c r="M926" s="3" t="str">
        <f t="shared" si="59"/>
        <v/>
      </c>
    </row>
    <row r="927" spans="1:13" x14ac:dyDescent="0.2">
      <c r="A927" s="1" t="s">
        <v>17</v>
      </c>
      <c r="B927" s="1" t="s">
        <v>66</v>
      </c>
      <c r="C927" s="2">
        <v>0</v>
      </c>
      <c r="D927" s="2">
        <v>0</v>
      </c>
      <c r="E927" s="3" t="str">
        <f t="shared" si="56"/>
        <v/>
      </c>
      <c r="F927" s="2">
        <v>154.97248999999999</v>
      </c>
      <c r="G927" s="2">
        <v>338.38927000000001</v>
      </c>
      <c r="H927" s="3">
        <f t="shared" si="57"/>
        <v>1.1835441245088081</v>
      </c>
      <c r="I927" s="2">
        <v>43.254750000000001</v>
      </c>
      <c r="J927" s="3">
        <f t="shared" si="58"/>
        <v>6.8231701720620279</v>
      </c>
      <c r="K927" s="2">
        <v>835.56907999999999</v>
      </c>
      <c r="L927" s="2">
        <v>459.23588999999998</v>
      </c>
      <c r="M927" s="3">
        <f t="shared" si="59"/>
        <v>-0.45039147451459072</v>
      </c>
    </row>
    <row r="928" spans="1:13" x14ac:dyDescent="0.2">
      <c r="A928" s="1" t="s">
        <v>15</v>
      </c>
      <c r="B928" s="1" t="s">
        <v>66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1.2</v>
      </c>
      <c r="L928" s="2">
        <v>0</v>
      </c>
      <c r="M928" s="3">
        <f t="shared" si="59"/>
        <v>-1</v>
      </c>
    </row>
    <row r="929" spans="1:13" x14ac:dyDescent="0.2">
      <c r="A929" s="1" t="s">
        <v>13</v>
      </c>
      <c r="B929" s="1" t="s">
        <v>66</v>
      </c>
      <c r="C929" s="2">
        <v>0</v>
      </c>
      <c r="D929" s="2">
        <v>0</v>
      </c>
      <c r="E929" s="3" t="str">
        <f t="shared" si="56"/>
        <v/>
      </c>
      <c r="F929" s="2">
        <v>13.49728</v>
      </c>
      <c r="G929" s="2">
        <v>1975.7066299999999</v>
      </c>
      <c r="H929" s="3">
        <f t="shared" si="57"/>
        <v>145.37813174209913</v>
      </c>
      <c r="I929" s="2">
        <v>2089.98596</v>
      </c>
      <c r="J929" s="3">
        <f t="shared" si="58"/>
        <v>-5.4679472583634037E-2</v>
      </c>
      <c r="K929" s="2">
        <v>1323.2500700000001</v>
      </c>
      <c r="L929" s="2">
        <v>5027.3393800000003</v>
      </c>
      <c r="M929" s="3">
        <f t="shared" si="59"/>
        <v>2.7992360582304752</v>
      </c>
    </row>
    <row r="930" spans="1:13" x14ac:dyDescent="0.2">
      <c r="A930" s="1" t="s">
        <v>12</v>
      </c>
      <c r="B930" s="1" t="s">
        <v>66</v>
      </c>
      <c r="C930" s="2">
        <v>0</v>
      </c>
      <c r="D930" s="2">
        <v>0</v>
      </c>
      <c r="E930" s="3" t="str">
        <f t="shared" si="56"/>
        <v/>
      </c>
      <c r="F930" s="2">
        <v>4.8096800000000002</v>
      </c>
      <c r="G930" s="2">
        <v>0</v>
      </c>
      <c r="H930" s="3">
        <f t="shared" si="57"/>
        <v>-1</v>
      </c>
      <c r="I930" s="2">
        <v>0</v>
      </c>
      <c r="J930" s="3" t="str">
        <f t="shared" si="58"/>
        <v/>
      </c>
      <c r="K930" s="2">
        <v>20.353120000000001</v>
      </c>
      <c r="L930" s="2">
        <v>8.05396</v>
      </c>
      <c r="M930" s="3">
        <f t="shared" si="59"/>
        <v>-0.60428867908212602</v>
      </c>
    </row>
    <row r="931" spans="1:13" x14ac:dyDescent="0.2">
      <c r="A931" s="1" t="s">
        <v>11</v>
      </c>
      <c r="B931" s="1" t="s">
        <v>66</v>
      </c>
      <c r="C931" s="2">
        <v>0</v>
      </c>
      <c r="D931" s="2">
        <v>0</v>
      </c>
      <c r="E931" s="3" t="str">
        <f t="shared" si="56"/>
        <v/>
      </c>
      <c r="F931" s="2">
        <v>14.13353</v>
      </c>
      <c r="G931" s="2">
        <v>61.870780000000003</v>
      </c>
      <c r="H931" s="3">
        <f t="shared" si="57"/>
        <v>3.3775886137433471</v>
      </c>
      <c r="I931" s="2">
        <v>74.563749999999999</v>
      </c>
      <c r="J931" s="3">
        <f t="shared" si="58"/>
        <v>-0.17022976982783178</v>
      </c>
      <c r="K931" s="2">
        <v>104.26425999999999</v>
      </c>
      <c r="L931" s="2">
        <v>297.64654000000002</v>
      </c>
      <c r="M931" s="3">
        <f t="shared" si="59"/>
        <v>1.8547321968237251</v>
      </c>
    </row>
    <row r="932" spans="1:13" x14ac:dyDescent="0.2">
      <c r="A932" s="1" t="s">
        <v>10</v>
      </c>
      <c r="B932" s="1" t="s">
        <v>66</v>
      </c>
      <c r="C932" s="2">
        <v>0</v>
      </c>
      <c r="D932" s="2">
        <v>0</v>
      </c>
      <c r="E932" s="3" t="str">
        <f t="shared" si="56"/>
        <v/>
      </c>
      <c r="F932" s="2">
        <v>2.3780100000000002</v>
      </c>
      <c r="G932" s="2">
        <v>0</v>
      </c>
      <c r="H932" s="3">
        <f t="shared" si="57"/>
        <v>-1</v>
      </c>
      <c r="I932" s="2">
        <v>5.2359600000000004</v>
      </c>
      <c r="J932" s="3">
        <f t="shared" si="58"/>
        <v>-1</v>
      </c>
      <c r="K932" s="2">
        <v>3.2533699999999999</v>
      </c>
      <c r="L932" s="2">
        <v>32.597610000000003</v>
      </c>
      <c r="M932" s="3">
        <f t="shared" si="59"/>
        <v>9.0196442458128043</v>
      </c>
    </row>
    <row r="933" spans="1:13" x14ac:dyDescent="0.2">
      <c r="A933" s="1" t="s">
        <v>27</v>
      </c>
      <c r="B933" s="1" t="s">
        <v>66</v>
      </c>
      <c r="C933" s="2">
        <v>0</v>
      </c>
      <c r="D933" s="2">
        <v>0</v>
      </c>
      <c r="E933" s="3" t="str">
        <f t="shared" ref="E933:E994" si="60">IF(C933=0,"",(D933/C933-1))</f>
        <v/>
      </c>
      <c r="F933" s="2">
        <v>0</v>
      </c>
      <c r="G933" s="2">
        <v>0</v>
      </c>
      <c r="H933" s="3" t="str">
        <f t="shared" ref="H933:H994" si="61">IF(F933=0,"",(G933/F933-1))</f>
        <v/>
      </c>
      <c r="I933" s="2">
        <v>0</v>
      </c>
      <c r="J933" s="3" t="str">
        <f t="shared" ref="J933:J994" si="62">IF(I933=0,"",(G933/I933-1))</f>
        <v/>
      </c>
      <c r="K933" s="2">
        <v>9.9863900000000001</v>
      </c>
      <c r="L933" s="2">
        <v>0</v>
      </c>
      <c r="M933" s="3">
        <f t="shared" ref="M933:M994" si="63">IF(K933=0,"",(L933/K933-1))</f>
        <v>-1</v>
      </c>
    </row>
    <row r="934" spans="1:13" x14ac:dyDescent="0.2">
      <c r="A934" s="1" t="s">
        <v>9</v>
      </c>
      <c r="B934" s="1" t="s">
        <v>66</v>
      </c>
      <c r="C934" s="2">
        <v>0</v>
      </c>
      <c r="D934" s="2">
        <v>0</v>
      </c>
      <c r="E934" s="3" t="str">
        <f t="shared" si="60"/>
        <v/>
      </c>
      <c r="F934" s="2">
        <v>8.9527999999999999</v>
      </c>
      <c r="G934" s="2">
        <v>11.979200000000001</v>
      </c>
      <c r="H934" s="3">
        <f t="shared" si="61"/>
        <v>0.3380394960235904</v>
      </c>
      <c r="I934" s="2">
        <v>0</v>
      </c>
      <c r="J934" s="3" t="str">
        <f t="shared" si="62"/>
        <v/>
      </c>
      <c r="K934" s="2">
        <v>30.182410000000001</v>
      </c>
      <c r="L934" s="2">
        <v>31.2121</v>
      </c>
      <c r="M934" s="3">
        <f t="shared" si="63"/>
        <v>3.4115565986944096E-2</v>
      </c>
    </row>
    <row r="935" spans="1:13" x14ac:dyDescent="0.2">
      <c r="A935" s="1" t="s">
        <v>8</v>
      </c>
      <c r="B935" s="1" t="s">
        <v>66</v>
      </c>
      <c r="C935" s="2">
        <v>0</v>
      </c>
      <c r="D935" s="2">
        <v>0</v>
      </c>
      <c r="E935" s="3" t="str">
        <f t="shared" si="60"/>
        <v/>
      </c>
      <c r="F935" s="2">
        <v>372.02481</v>
      </c>
      <c r="G935" s="2">
        <v>5697.3369300000004</v>
      </c>
      <c r="H935" s="3">
        <f t="shared" si="61"/>
        <v>14.31440048312907</v>
      </c>
      <c r="I935" s="2">
        <v>724.61027999999999</v>
      </c>
      <c r="J935" s="3">
        <f t="shared" si="62"/>
        <v>6.8626222774537515</v>
      </c>
      <c r="K935" s="2">
        <v>2106.0784600000002</v>
      </c>
      <c r="L935" s="2">
        <v>8730.6441099999993</v>
      </c>
      <c r="M935" s="3">
        <f t="shared" si="63"/>
        <v>3.1454505498337406</v>
      </c>
    </row>
    <row r="936" spans="1:13" x14ac:dyDescent="0.2">
      <c r="A936" s="1" t="s">
        <v>7</v>
      </c>
      <c r="B936" s="1" t="s">
        <v>66</v>
      </c>
      <c r="C936" s="2">
        <v>0</v>
      </c>
      <c r="D936" s="2">
        <v>0</v>
      </c>
      <c r="E936" s="3" t="str">
        <f t="shared" si="60"/>
        <v/>
      </c>
      <c r="F936" s="2">
        <v>48.776260000000001</v>
      </c>
      <c r="G936" s="2">
        <v>0</v>
      </c>
      <c r="H936" s="3">
        <f t="shared" si="61"/>
        <v>-1</v>
      </c>
      <c r="I936" s="2">
        <v>11.846679999999999</v>
      </c>
      <c r="J936" s="3">
        <f t="shared" si="62"/>
        <v>-1</v>
      </c>
      <c r="K936" s="2">
        <v>48.776260000000001</v>
      </c>
      <c r="L936" s="2">
        <v>19.91534</v>
      </c>
      <c r="M936" s="3">
        <f t="shared" si="63"/>
        <v>-0.59170014265136361</v>
      </c>
    </row>
    <row r="937" spans="1:13" x14ac:dyDescent="0.2">
      <c r="A937" s="1" t="s">
        <v>6</v>
      </c>
      <c r="B937" s="1" t="s">
        <v>66</v>
      </c>
      <c r="C937" s="2">
        <v>0</v>
      </c>
      <c r="D937" s="2">
        <v>0</v>
      </c>
      <c r="E937" s="3" t="str">
        <f t="shared" si="60"/>
        <v/>
      </c>
      <c r="F937" s="2">
        <v>7.6395600000000004</v>
      </c>
      <c r="G937" s="2">
        <v>63.066470000000002</v>
      </c>
      <c r="H937" s="3">
        <f t="shared" si="61"/>
        <v>7.2552489933975259</v>
      </c>
      <c r="I937" s="2">
        <v>64.159599999999998</v>
      </c>
      <c r="J937" s="3">
        <f t="shared" si="62"/>
        <v>-1.7037668564018449E-2</v>
      </c>
      <c r="K937" s="2">
        <v>68.000249999999994</v>
      </c>
      <c r="L937" s="2">
        <v>171.33056999999999</v>
      </c>
      <c r="M937" s="3">
        <f t="shared" si="63"/>
        <v>1.519557942801681</v>
      </c>
    </row>
    <row r="938" spans="1:13" x14ac:dyDescent="0.2">
      <c r="A938" s="1" t="s">
        <v>4</v>
      </c>
      <c r="B938" s="1" t="s">
        <v>66</v>
      </c>
      <c r="C938" s="2">
        <v>0</v>
      </c>
      <c r="D938" s="2">
        <v>0</v>
      </c>
      <c r="E938" s="3" t="str">
        <f t="shared" si="60"/>
        <v/>
      </c>
      <c r="F938" s="2">
        <v>0</v>
      </c>
      <c r="G938" s="2">
        <v>1.2899999999999999E-3</v>
      </c>
      <c r="H938" s="3" t="str">
        <f t="shared" si="61"/>
        <v/>
      </c>
      <c r="I938" s="2">
        <v>43.101399999999998</v>
      </c>
      <c r="J938" s="3">
        <f t="shared" si="62"/>
        <v>-0.99997007057775389</v>
      </c>
      <c r="K938" s="2">
        <v>0</v>
      </c>
      <c r="L938" s="2">
        <v>75.510469999999998</v>
      </c>
      <c r="M938" s="3" t="str">
        <f t="shared" si="63"/>
        <v/>
      </c>
    </row>
    <row r="939" spans="1:13" x14ac:dyDescent="0.2">
      <c r="A939" s="1" t="s">
        <v>2</v>
      </c>
      <c r="B939" s="1" t="s">
        <v>66</v>
      </c>
      <c r="C939" s="2">
        <v>0</v>
      </c>
      <c r="D939" s="2">
        <v>0</v>
      </c>
      <c r="E939" s="3" t="str">
        <f t="shared" si="60"/>
        <v/>
      </c>
      <c r="F939" s="2">
        <v>1.4045099999999999</v>
      </c>
      <c r="G939" s="2">
        <v>408.44420000000002</v>
      </c>
      <c r="H939" s="3">
        <f t="shared" si="61"/>
        <v>289.80903660351299</v>
      </c>
      <c r="I939" s="2">
        <v>132.46885</v>
      </c>
      <c r="J939" s="3">
        <f t="shared" si="62"/>
        <v>2.0833226075413203</v>
      </c>
      <c r="K939" s="2">
        <v>1.4045099999999999</v>
      </c>
      <c r="L939" s="2">
        <v>540.91305</v>
      </c>
      <c r="M939" s="3">
        <f t="shared" si="63"/>
        <v>384.12580900100392</v>
      </c>
    </row>
    <row r="940" spans="1:13" x14ac:dyDescent="0.2">
      <c r="A940" s="1" t="s">
        <v>29</v>
      </c>
      <c r="B940" s="1" t="s">
        <v>66</v>
      </c>
      <c r="C940" s="2">
        <v>0</v>
      </c>
      <c r="D940" s="2">
        <v>0</v>
      </c>
      <c r="E940" s="3" t="str">
        <f t="shared" si="60"/>
        <v/>
      </c>
      <c r="F940" s="2">
        <v>0</v>
      </c>
      <c r="G940" s="2">
        <v>0</v>
      </c>
      <c r="H940" s="3" t="str">
        <f t="shared" si="61"/>
        <v/>
      </c>
      <c r="I940" s="2">
        <v>0</v>
      </c>
      <c r="J940" s="3" t="str">
        <f t="shared" si="62"/>
        <v/>
      </c>
      <c r="K940" s="2">
        <v>0</v>
      </c>
      <c r="L940" s="2">
        <v>0</v>
      </c>
      <c r="M940" s="3" t="str">
        <f t="shared" si="63"/>
        <v/>
      </c>
    </row>
    <row r="941" spans="1:13" x14ac:dyDescent="0.2">
      <c r="A941" s="6" t="s">
        <v>0</v>
      </c>
      <c r="B941" s="6" t="s">
        <v>66</v>
      </c>
      <c r="C941" s="5">
        <v>0</v>
      </c>
      <c r="D941" s="5">
        <v>0</v>
      </c>
      <c r="E941" s="4" t="str">
        <f t="shared" si="60"/>
        <v/>
      </c>
      <c r="F941" s="5">
        <v>17012.715530000001</v>
      </c>
      <c r="G941" s="5">
        <v>21919.719990000001</v>
      </c>
      <c r="H941" s="4">
        <f t="shared" si="61"/>
        <v>0.28843158232717481</v>
      </c>
      <c r="I941" s="5">
        <v>28592.304929999998</v>
      </c>
      <c r="J941" s="4">
        <f t="shared" si="62"/>
        <v>-0.23336995587924425</v>
      </c>
      <c r="K941" s="5">
        <v>59730.550750000002</v>
      </c>
      <c r="L941" s="5">
        <v>97207.316619999998</v>
      </c>
      <c r="M941" s="4">
        <f t="shared" si="63"/>
        <v>0.62743044220130506</v>
      </c>
    </row>
    <row r="942" spans="1:13" x14ac:dyDescent="0.2">
      <c r="A942" s="1" t="s">
        <v>22</v>
      </c>
      <c r="B942" s="1" t="s">
        <v>65</v>
      </c>
      <c r="C942" s="2">
        <v>0</v>
      </c>
      <c r="D942" s="2">
        <v>0</v>
      </c>
      <c r="E942" s="3" t="str">
        <f t="shared" si="60"/>
        <v/>
      </c>
      <c r="F942" s="2">
        <v>10.678369999999999</v>
      </c>
      <c r="G942" s="2">
        <v>0.29122999999999999</v>
      </c>
      <c r="H942" s="3">
        <f t="shared" si="61"/>
        <v>-0.97272711097292941</v>
      </c>
      <c r="I942" s="2">
        <v>4.6700100000000004</v>
      </c>
      <c r="J942" s="3">
        <f t="shared" si="62"/>
        <v>-0.93763824916863137</v>
      </c>
      <c r="K942" s="2">
        <v>60.192340000000002</v>
      </c>
      <c r="L942" s="2">
        <v>22.273520000000001</v>
      </c>
      <c r="M942" s="3">
        <f t="shared" si="63"/>
        <v>-0.62996088871108846</v>
      </c>
    </row>
    <row r="943" spans="1:13" x14ac:dyDescent="0.2">
      <c r="A943" s="1" t="s">
        <v>21</v>
      </c>
      <c r="B943" s="1" t="s">
        <v>65</v>
      </c>
      <c r="C943" s="2">
        <v>0</v>
      </c>
      <c r="D943" s="2">
        <v>0</v>
      </c>
      <c r="E943" s="3" t="str">
        <f t="shared" si="60"/>
        <v/>
      </c>
      <c r="F943" s="2">
        <v>0</v>
      </c>
      <c r="G943" s="2">
        <v>32.007950000000001</v>
      </c>
      <c r="H943" s="3" t="str">
        <f t="shared" si="61"/>
        <v/>
      </c>
      <c r="I943" s="2">
        <v>0</v>
      </c>
      <c r="J943" s="3" t="str">
        <f t="shared" si="62"/>
        <v/>
      </c>
      <c r="K943" s="2">
        <v>44.852469999999997</v>
      </c>
      <c r="L943" s="2">
        <v>47.124049999999997</v>
      </c>
      <c r="M943" s="3">
        <f t="shared" si="63"/>
        <v>5.0645594322899168E-2</v>
      </c>
    </row>
    <row r="944" spans="1:13" x14ac:dyDescent="0.2">
      <c r="A944" s="1" t="s">
        <v>20</v>
      </c>
      <c r="B944" s="1" t="s">
        <v>65</v>
      </c>
      <c r="C944" s="2">
        <v>0</v>
      </c>
      <c r="D944" s="2">
        <v>0</v>
      </c>
      <c r="E944" s="3" t="str">
        <f t="shared" si="60"/>
        <v/>
      </c>
      <c r="F944" s="2">
        <v>53.238869999999999</v>
      </c>
      <c r="G944" s="2">
        <v>18.8352</v>
      </c>
      <c r="H944" s="3">
        <f t="shared" si="61"/>
        <v>-0.64621337755666119</v>
      </c>
      <c r="I944" s="2">
        <v>21.979669999999999</v>
      </c>
      <c r="J944" s="3">
        <f t="shared" si="62"/>
        <v>-0.14306265744663127</v>
      </c>
      <c r="K944" s="2">
        <v>180.46665999999999</v>
      </c>
      <c r="L944" s="2">
        <v>99.428420000000003</v>
      </c>
      <c r="M944" s="3">
        <f t="shared" si="63"/>
        <v>-0.44904826187839897</v>
      </c>
    </row>
    <row r="945" spans="1:13" x14ac:dyDescent="0.2">
      <c r="A945" s="1" t="s">
        <v>19</v>
      </c>
      <c r="B945" s="1" t="s">
        <v>65</v>
      </c>
      <c r="C945" s="2">
        <v>0</v>
      </c>
      <c r="D945" s="2">
        <v>0</v>
      </c>
      <c r="E945" s="3" t="str">
        <f t="shared" si="60"/>
        <v/>
      </c>
      <c r="F945" s="2">
        <v>0</v>
      </c>
      <c r="G945" s="2">
        <v>0</v>
      </c>
      <c r="H945" s="3" t="str">
        <f t="shared" si="61"/>
        <v/>
      </c>
      <c r="I945" s="2">
        <v>0</v>
      </c>
      <c r="J945" s="3" t="str">
        <f t="shared" si="62"/>
        <v/>
      </c>
      <c r="K945" s="2">
        <v>0.86982999999999999</v>
      </c>
      <c r="L945" s="2">
        <v>0</v>
      </c>
      <c r="M945" s="3">
        <f t="shared" si="63"/>
        <v>-1</v>
      </c>
    </row>
    <row r="946" spans="1:13" x14ac:dyDescent="0.2">
      <c r="A946" s="1" t="s">
        <v>18</v>
      </c>
      <c r="B946" s="1" t="s">
        <v>65</v>
      </c>
      <c r="C946" s="2">
        <v>0</v>
      </c>
      <c r="D946" s="2">
        <v>0</v>
      </c>
      <c r="E946" s="3" t="str">
        <f t="shared" si="60"/>
        <v/>
      </c>
      <c r="F946" s="2">
        <v>0</v>
      </c>
      <c r="G946" s="2">
        <v>0</v>
      </c>
      <c r="H946" s="3" t="str">
        <f t="shared" si="61"/>
        <v/>
      </c>
      <c r="I946" s="2">
        <v>0</v>
      </c>
      <c r="J946" s="3" t="str">
        <f t="shared" si="62"/>
        <v/>
      </c>
      <c r="K946" s="2">
        <v>0.56938</v>
      </c>
      <c r="L946" s="2">
        <v>0</v>
      </c>
      <c r="M946" s="3">
        <f t="shared" si="63"/>
        <v>-1</v>
      </c>
    </row>
    <row r="947" spans="1:13" x14ac:dyDescent="0.2">
      <c r="A947" s="1" t="s">
        <v>17</v>
      </c>
      <c r="B947" s="1" t="s">
        <v>65</v>
      </c>
      <c r="C947" s="2">
        <v>0</v>
      </c>
      <c r="D947" s="2">
        <v>0</v>
      </c>
      <c r="E947" s="3" t="str">
        <f t="shared" si="60"/>
        <v/>
      </c>
      <c r="F947" s="2">
        <v>14.157220000000001</v>
      </c>
      <c r="G947" s="2">
        <v>39.626379999999997</v>
      </c>
      <c r="H947" s="3">
        <f t="shared" si="61"/>
        <v>1.7990226894828218</v>
      </c>
      <c r="I947" s="2">
        <v>3.2271700000000001</v>
      </c>
      <c r="J947" s="3">
        <f t="shared" si="62"/>
        <v>11.278987471995586</v>
      </c>
      <c r="K947" s="2">
        <v>42.430120000000002</v>
      </c>
      <c r="L947" s="2">
        <v>184.19168999999999</v>
      </c>
      <c r="M947" s="3">
        <f t="shared" si="63"/>
        <v>3.3410598414522514</v>
      </c>
    </row>
    <row r="948" spans="1:13" x14ac:dyDescent="0.2">
      <c r="A948" s="1" t="s">
        <v>16</v>
      </c>
      <c r="B948" s="1" t="s">
        <v>65</v>
      </c>
      <c r="C948" s="2">
        <v>0</v>
      </c>
      <c r="D948" s="2">
        <v>0</v>
      </c>
      <c r="E948" s="3" t="str">
        <f t="shared" si="60"/>
        <v/>
      </c>
      <c r="F948" s="2">
        <v>0</v>
      </c>
      <c r="G948" s="2">
        <v>0</v>
      </c>
      <c r="H948" s="3" t="str">
        <f t="shared" si="61"/>
        <v/>
      </c>
      <c r="I948" s="2">
        <v>0</v>
      </c>
      <c r="J948" s="3" t="str">
        <f t="shared" si="62"/>
        <v/>
      </c>
      <c r="K948" s="2">
        <v>0</v>
      </c>
      <c r="L948" s="2">
        <v>0</v>
      </c>
      <c r="M948" s="3" t="str">
        <f t="shared" si="63"/>
        <v/>
      </c>
    </row>
    <row r="949" spans="1:13" x14ac:dyDescent="0.2">
      <c r="A949" s="1" t="s">
        <v>14</v>
      </c>
      <c r="B949" s="1" t="s">
        <v>65</v>
      </c>
      <c r="C949" s="2">
        <v>0</v>
      </c>
      <c r="D949" s="2">
        <v>0</v>
      </c>
      <c r="E949" s="3" t="str">
        <f t="shared" si="60"/>
        <v/>
      </c>
      <c r="F949" s="2">
        <v>1.1959900000000001</v>
      </c>
      <c r="G949" s="2">
        <v>0</v>
      </c>
      <c r="H949" s="3">
        <f t="shared" si="61"/>
        <v>-1</v>
      </c>
      <c r="I949" s="2">
        <v>0</v>
      </c>
      <c r="J949" s="3" t="str">
        <f t="shared" si="62"/>
        <v/>
      </c>
      <c r="K949" s="2">
        <v>4.2802499999999997</v>
      </c>
      <c r="L949" s="2">
        <v>0.88109000000000004</v>
      </c>
      <c r="M949" s="3">
        <f t="shared" si="63"/>
        <v>-0.79414987442322293</v>
      </c>
    </row>
    <row r="950" spans="1:13" x14ac:dyDescent="0.2">
      <c r="A950" s="1" t="s">
        <v>13</v>
      </c>
      <c r="B950" s="1" t="s">
        <v>65</v>
      </c>
      <c r="C950" s="2">
        <v>0</v>
      </c>
      <c r="D950" s="2">
        <v>0</v>
      </c>
      <c r="E950" s="3" t="str">
        <f t="shared" si="60"/>
        <v/>
      </c>
      <c r="F950" s="2">
        <v>152.01456999999999</v>
      </c>
      <c r="G950" s="2">
        <v>1E-4</v>
      </c>
      <c r="H950" s="3">
        <f t="shared" si="61"/>
        <v>-0.99999934216831976</v>
      </c>
      <c r="I950" s="2">
        <v>3.2199999999999999E-2</v>
      </c>
      <c r="J950" s="3">
        <f t="shared" si="62"/>
        <v>-0.99689440993788825</v>
      </c>
      <c r="K950" s="2">
        <v>170.58995999999999</v>
      </c>
      <c r="L950" s="2">
        <v>8.1570400000000003</v>
      </c>
      <c r="M950" s="3">
        <f t="shared" si="63"/>
        <v>-0.95218335240831287</v>
      </c>
    </row>
    <row r="951" spans="1:13" x14ac:dyDescent="0.2">
      <c r="A951" s="1" t="s">
        <v>12</v>
      </c>
      <c r="B951" s="1" t="s">
        <v>65</v>
      </c>
      <c r="C951" s="2">
        <v>0</v>
      </c>
      <c r="D951" s="2">
        <v>16.399999999999999</v>
      </c>
      <c r="E951" s="3" t="str">
        <f t="shared" si="60"/>
        <v/>
      </c>
      <c r="F951" s="2">
        <v>17223.365989999998</v>
      </c>
      <c r="G951" s="2">
        <v>22632.699280000001</v>
      </c>
      <c r="H951" s="3">
        <f t="shared" si="61"/>
        <v>0.31406946198209451</v>
      </c>
      <c r="I951" s="2">
        <v>24976.608080000002</v>
      </c>
      <c r="J951" s="3">
        <f t="shared" si="62"/>
        <v>-9.3844159803143312E-2</v>
      </c>
      <c r="K951" s="2">
        <v>84228.506829999998</v>
      </c>
      <c r="L951" s="2">
        <v>96320.802840000004</v>
      </c>
      <c r="M951" s="3">
        <f t="shared" si="63"/>
        <v>0.14356536124291175</v>
      </c>
    </row>
    <row r="952" spans="1:13" x14ac:dyDescent="0.2">
      <c r="A952" s="1" t="s">
        <v>11</v>
      </c>
      <c r="B952" s="1" t="s">
        <v>65</v>
      </c>
      <c r="C952" s="2">
        <v>0</v>
      </c>
      <c r="D952" s="2">
        <v>0</v>
      </c>
      <c r="E952" s="3" t="str">
        <f t="shared" si="60"/>
        <v/>
      </c>
      <c r="F952" s="2">
        <v>27.05903</v>
      </c>
      <c r="G952" s="2">
        <v>6.30002</v>
      </c>
      <c r="H952" s="3">
        <f t="shared" si="61"/>
        <v>-0.76717495046939965</v>
      </c>
      <c r="I952" s="2">
        <v>2.84646</v>
      </c>
      <c r="J952" s="3">
        <f t="shared" si="62"/>
        <v>1.2132824631296417</v>
      </c>
      <c r="K952" s="2">
        <v>33.310679999999998</v>
      </c>
      <c r="L952" s="2">
        <v>51.360480000000003</v>
      </c>
      <c r="M952" s="3">
        <f t="shared" si="63"/>
        <v>0.54186224958481799</v>
      </c>
    </row>
    <row r="953" spans="1:13" x14ac:dyDescent="0.2">
      <c r="A953" s="1" t="s">
        <v>10</v>
      </c>
      <c r="B953" s="1" t="s">
        <v>65</v>
      </c>
      <c r="C953" s="2">
        <v>0</v>
      </c>
      <c r="D953" s="2">
        <v>0</v>
      </c>
      <c r="E953" s="3" t="str">
        <f t="shared" si="60"/>
        <v/>
      </c>
      <c r="F953" s="2">
        <v>511.76526999999999</v>
      </c>
      <c r="G953" s="2">
        <v>319.68234000000001</v>
      </c>
      <c r="H953" s="3">
        <f t="shared" si="61"/>
        <v>-0.37533404718925134</v>
      </c>
      <c r="I953" s="2">
        <v>336.98136</v>
      </c>
      <c r="J953" s="3">
        <f t="shared" si="62"/>
        <v>-5.1335242993855723E-2</v>
      </c>
      <c r="K953" s="2">
        <v>2238.9913000000001</v>
      </c>
      <c r="L953" s="2">
        <v>1721.1484</v>
      </c>
      <c r="M953" s="3">
        <f t="shared" si="63"/>
        <v>-0.23128401615495342</v>
      </c>
    </row>
    <row r="954" spans="1:13" x14ac:dyDescent="0.2">
      <c r="A954" s="1" t="s">
        <v>27</v>
      </c>
      <c r="B954" s="1" t="s">
        <v>65</v>
      </c>
      <c r="C954" s="2">
        <v>0</v>
      </c>
      <c r="D954" s="2">
        <v>0</v>
      </c>
      <c r="E954" s="3" t="str">
        <f t="shared" si="60"/>
        <v/>
      </c>
      <c r="F954" s="2">
        <v>10.340009999999999</v>
      </c>
      <c r="G954" s="2">
        <v>0</v>
      </c>
      <c r="H954" s="3">
        <f t="shared" si="61"/>
        <v>-1</v>
      </c>
      <c r="I954" s="2">
        <v>6.9633599999999998</v>
      </c>
      <c r="J954" s="3">
        <f t="shared" si="62"/>
        <v>-1</v>
      </c>
      <c r="K954" s="2">
        <v>17.949069999999999</v>
      </c>
      <c r="L954" s="2">
        <v>6.9633599999999998</v>
      </c>
      <c r="M954" s="3">
        <f t="shared" si="63"/>
        <v>-0.61204898081070502</v>
      </c>
    </row>
    <row r="955" spans="1:13" x14ac:dyDescent="0.2">
      <c r="A955" s="1" t="s">
        <v>9</v>
      </c>
      <c r="B955" s="1" t="s">
        <v>65</v>
      </c>
      <c r="C955" s="2">
        <v>0</v>
      </c>
      <c r="D955" s="2">
        <v>0</v>
      </c>
      <c r="E955" s="3" t="str">
        <f t="shared" si="60"/>
        <v/>
      </c>
      <c r="F955" s="2">
        <v>56.399760000000001</v>
      </c>
      <c r="G955" s="2">
        <v>128.41445999999999</v>
      </c>
      <c r="H955" s="3">
        <f t="shared" si="61"/>
        <v>1.2768618164332612</v>
      </c>
      <c r="I955" s="2">
        <v>69.067689999999999</v>
      </c>
      <c r="J955" s="3">
        <f t="shared" si="62"/>
        <v>0.8592551741632013</v>
      </c>
      <c r="K955" s="2">
        <v>220.87046000000001</v>
      </c>
      <c r="L955" s="2">
        <v>255.96550999999999</v>
      </c>
      <c r="M955" s="3">
        <f t="shared" si="63"/>
        <v>0.15889426770786819</v>
      </c>
    </row>
    <row r="956" spans="1:13" x14ac:dyDescent="0.2">
      <c r="A956" s="1" t="s">
        <v>8</v>
      </c>
      <c r="B956" s="1" t="s">
        <v>65</v>
      </c>
      <c r="C956" s="2">
        <v>0</v>
      </c>
      <c r="D956" s="2">
        <v>0</v>
      </c>
      <c r="E956" s="3" t="str">
        <f t="shared" si="60"/>
        <v/>
      </c>
      <c r="F956" s="2">
        <v>1295.5472299999999</v>
      </c>
      <c r="G956" s="2">
        <v>798.36283000000003</v>
      </c>
      <c r="H956" s="3">
        <f t="shared" si="61"/>
        <v>-0.3837640099002797</v>
      </c>
      <c r="I956" s="2">
        <v>647.75489000000005</v>
      </c>
      <c r="J956" s="3">
        <f t="shared" si="62"/>
        <v>0.2325076079317594</v>
      </c>
      <c r="K956" s="2">
        <v>2686.1764600000001</v>
      </c>
      <c r="L956" s="2">
        <v>1900.07233</v>
      </c>
      <c r="M956" s="3">
        <f t="shared" si="63"/>
        <v>-0.2926479856055324</v>
      </c>
    </row>
    <row r="957" spans="1:13" x14ac:dyDescent="0.2">
      <c r="A957" s="1" t="s">
        <v>7</v>
      </c>
      <c r="B957" s="1" t="s">
        <v>65</v>
      </c>
      <c r="C957" s="2">
        <v>0</v>
      </c>
      <c r="D957" s="2">
        <v>0</v>
      </c>
      <c r="E957" s="3" t="str">
        <f t="shared" si="60"/>
        <v/>
      </c>
      <c r="F957" s="2">
        <v>0</v>
      </c>
      <c r="G957" s="2">
        <v>7.8985000000000003</v>
      </c>
      <c r="H957" s="3" t="str">
        <f t="shared" si="61"/>
        <v/>
      </c>
      <c r="I957" s="2">
        <v>0</v>
      </c>
      <c r="J957" s="3" t="str">
        <f t="shared" si="62"/>
        <v/>
      </c>
      <c r="K957" s="2">
        <v>0</v>
      </c>
      <c r="L957" s="2">
        <v>24.62567</v>
      </c>
      <c r="M957" s="3" t="str">
        <f t="shared" si="63"/>
        <v/>
      </c>
    </row>
    <row r="958" spans="1:13" x14ac:dyDescent="0.2">
      <c r="A958" s="1" t="s">
        <v>6</v>
      </c>
      <c r="B958" s="1" t="s">
        <v>65</v>
      </c>
      <c r="C958" s="2">
        <v>0</v>
      </c>
      <c r="D958" s="2">
        <v>0</v>
      </c>
      <c r="E958" s="3" t="str">
        <f t="shared" si="60"/>
        <v/>
      </c>
      <c r="F958" s="2">
        <v>84.459069999999997</v>
      </c>
      <c r="G958" s="2">
        <v>270.95785000000001</v>
      </c>
      <c r="H958" s="3">
        <f t="shared" si="61"/>
        <v>2.2081557374477367</v>
      </c>
      <c r="I958" s="2">
        <v>283.83598999999998</v>
      </c>
      <c r="J958" s="3">
        <f t="shared" si="62"/>
        <v>-4.537176557490108E-2</v>
      </c>
      <c r="K958" s="2">
        <v>524.01737000000003</v>
      </c>
      <c r="L958" s="2">
        <v>860.73856999999998</v>
      </c>
      <c r="M958" s="3">
        <f t="shared" si="63"/>
        <v>0.64257640925147186</v>
      </c>
    </row>
    <row r="959" spans="1:13" x14ac:dyDescent="0.2">
      <c r="A959" s="1" t="s">
        <v>4</v>
      </c>
      <c r="B959" s="1" t="s">
        <v>65</v>
      </c>
      <c r="C959" s="2">
        <v>0</v>
      </c>
      <c r="D959" s="2">
        <v>0</v>
      </c>
      <c r="E959" s="3" t="str">
        <f t="shared" si="60"/>
        <v/>
      </c>
      <c r="F959" s="2">
        <v>25.66207</v>
      </c>
      <c r="G959" s="2">
        <v>124.91298999999999</v>
      </c>
      <c r="H959" s="3">
        <f t="shared" si="61"/>
        <v>3.8676116151191229</v>
      </c>
      <c r="I959" s="2">
        <v>32.251550000000002</v>
      </c>
      <c r="J959" s="3">
        <f t="shared" si="62"/>
        <v>2.8730848594873732</v>
      </c>
      <c r="K959" s="2">
        <v>27.49607</v>
      </c>
      <c r="L959" s="2">
        <v>1598.9719500000001</v>
      </c>
      <c r="M959" s="3">
        <f t="shared" si="63"/>
        <v>57.152745101390856</v>
      </c>
    </row>
    <row r="960" spans="1:13" x14ac:dyDescent="0.2">
      <c r="A960" s="1" t="s">
        <v>3</v>
      </c>
      <c r="B960" s="1" t="s">
        <v>65</v>
      </c>
      <c r="C960" s="2">
        <v>0</v>
      </c>
      <c r="D960" s="2">
        <v>0</v>
      </c>
      <c r="E960" s="3" t="str">
        <f t="shared" si="60"/>
        <v/>
      </c>
      <c r="F960" s="2">
        <v>709.46699999999998</v>
      </c>
      <c r="G960" s="2">
        <v>737.09199999999998</v>
      </c>
      <c r="H960" s="3">
        <f t="shared" si="61"/>
        <v>3.8937681386167267E-2</v>
      </c>
      <c r="I960" s="2">
        <v>1048.2885000000001</v>
      </c>
      <c r="J960" s="3">
        <f t="shared" si="62"/>
        <v>-0.29686150329799488</v>
      </c>
      <c r="K960" s="2">
        <v>2096.971</v>
      </c>
      <c r="L960" s="2">
        <v>3273.4672099999998</v>
      </c>
      <c r="M960" s="3">
        <f t="shared" si="63"/>
        <v>0.56104553186477046</v>
      </c>
    </row>
    <row r="961" spans="1:13" x14ac:dyDescent="0.2">
      <c r="A961" s="1" t="s">
        <v>2</v>
      </c>
      <c r="B961" s="1" t="s">
        <v>65</v>
      </c>
      <c r="C961" s="2">
        <v>0</v>
      </c>
      <c r="D961" s="2">
        <v>0</v>
      </c>
      <c r="E961" s="3" t="str">
        <f t="shared" si="60"/>
        <v/>
      </c>
      <c r="F961" s="2">
        <v>274.69927999999999</v>
      </c>
      <c r="G961" s="2">
        <v>78.393150000000006</v>
      </c>
      <c r="H961" s="3">
        <f t="shared" si="61"/>
        <v>-0.714621931298837</v>
      </c>
      <c r="I961" s="2">
        <v>61.359699999999997</v>
      </c>
      <c r="J961" s="3">
        <f t="shared" si="62"/>
        <v>0.27759995567123052</v>
      </c>
      <c r="K961" s="2">
        <v>779.05772000000002</v>
      </c>
      <c r="L961" s="2">
        <v>373.32051000000001</v>
      </c>
      <c r="M961" s="3">
        <f t="shared" si="63"/>
        <v>-0.52080506948830441</v>
      </c>
    </row>
    <row r="962" spans="1:13" x14ac:dyDescent="0.2">
      <c r="A962" s="1" t="s">
        <v>25</v>
      </c>
      <c r="B962" s="1" t="s">
        <v>65</v>
      </c>
      <c r="C962" s="2">
        <v>0</v>
      </c>
      <c r="D962" s="2">
        <v>0</v>
      </c>
      <c r="E962" s="3" t="str">
        <f t="shared" si="60"/>
        <v/>
      </c>
      <c r="F962" s="2">
        <v>174.9152</v>
      </c>
      <c r="G962" s="2">
        <v>580.41941999999995</v>
      </c>
      <c r="H962" s="3">
        <f t="shared" si="61"/>
        <v>2.3182903486946813</v>
      </c>
      <c r="I962" s="2">
        <v>449.1619</v>
      </c>
      <c r="J962" s="3">
        <f t="shared" si="62"/>
        <v>0.29222763551405384</v>
      </c>
      <c r="K962" s="2">
        <v>281.86252000000002</v>
      </c>
      <c r="L962" s="2">
        <v>1422.37969</v>
      </c>
      <c r="M962" s="3">
        <f t="shared" si="63"/>
        <v>4.0463597998059475</v>
      </c>
    </row>
    <row r="963" spans="1:13" x14ac:dyDescent="0.2">
      <c r="A963" s="1" t="s">
        <v>29</v>
      </c>
      <c r="B963" s="1" t="s">
        <v>65</v>
      </c>
      <c r="C963" s="2">
        <v>0</v>
      </c>
      <c r="D963" s="2">
        <v>0</v>
      </c>
      <c r="E963" s="3" t="str">
        <f t="shared" si="60"/>
        <v/>
      </c>
      <c r="F963" s="2">
        <v>0</v>
      </c>
      <c r="G963" s="2">
        <v>0</v>
      </c>
      <c r="H963" s="3" t="str">
        <f t="shared" si="61"/>
        <v/>
      </c>
      <c r="I963" s="2">
        <v>0</v>
      </c>
      <c r="J963" s="3" t="str">
        <f t="shared" si="62"/>
        <v/>
      </c>
      <c r="K963" s="2">
        <v>0</v>
      </c>
      <c r="L963" s="2">
        <v>0</v>
      </c>
      <c r="M963" s="3" t="str">
        <f t="shared" si="63"/>
        <v/>
      </c>
    </row>
    <row r="964" spans="1:13" x14ac:dyDescent="0.2">
      <c r="A964" s="6" t="s">
        <v>0</v>
      </c>
      <c r="B964" s="6" t="s">
        <v>65</v>
      </c>
      <c r="C964" s="5">
        <v>0</v>
      </c>
      <c r="D964" s="5">
        <v>16.399999999999999</v>
      </c>
      <c r="E964" s="4" t="str">
        <f t="shared" si="60"/>
        <v/>
      </c>
      <c r="F964" s="5">
        <v>20624.964929999998</v>
      </c>
      <c r="G964" s="5">
        <v>25830.893700000001</v>
      </c>
      <c r="H964" s="4">
        <f t="shared" si="61"/>
        <v>0.25240909682361345</v>
      </c>
      <c r="I964" s="5">
        <v>27945.535520000001</v>
      </c>
      <c r="J964" s="4">
        <f t="shared" si="62"/>
        <v>-7.5670112619119378E-2</v>
      </c>
      <c r="K964" s="5">
        <v>93639.460489999998</v>
      </c>
      <c r="L964" s="5">
        <v>108227.37931999999</v>
      </c>
      <c r="M964" s="4">
        <f t="shared" si="63"/>
        <v>0.15578815548128744</v>
      </c>
    </row>
    <row r="965" spans="1:13" x14ac:dyDescent="0.2">
      <c r="A965" s="1" t="s">
        <v>13</v>
      </c>
      <c r="B965" s="1" t="s">
        <v>64</v>
      </c>
      <c r="C965" s="2">
        <v>0</v>
      </c>
      <c r="D965" s="2">
        <v>0</v>
      </c>
      <c r="E965" s="3" t="str">
        <f t="shared" si="60"/>
        <v/>
      </c>
      <c r="F965" s="2">
        <v>0</v>
      </c>
      <c r="G965" s="2">
        <v>0</v>
      </c>
      <c r="H965" s="3" t="str">
        <f t="shared" si="61"/>
        <v/>
      </c>
      <c r="I965" s="2">
        <v>0</v>
      </c>
      <c r="J965" s="3" t="str">
        <f t="shared" si="62"/>
        <v/>
      </c>
      <c r="K965" s="2">
        <v>0</v>
      </c>
      <c r="L965" s="2">
        <v>0</v>
      </c>
      <c r="M965" s="3" t="str">
        <f t="shared" si="63"/>
        <v/>
      </c>
    </row>
    <row r="966" spans="1:13" x14ac:dyDescent="0.2">
      <c r="A966" s="1" t="s">
        <v>12</v>
      </c>
      <c r="B966" s="1" t="s">
        <v>64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0</v>
      </c>
      <c r="L966" s="2">
        <v>26.07976</v>
      </c>
      <c r="M966" s="3" t="str">
        <f t="shared" si="63"/>
        <v/>
      </c>
    </row>
    <row r="967" spans="1:13" x14ac:dyDescent="0.2">
      <c r="A967" s="1" t="s">
        <v>10</v>
      </c>
      <c r="B967" s="1" t="s">
        <v>64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0</v>
      </c>
      <c r="L967" s="2">
        <v>6.4987399999999997</v>
      </c>
      <c r="M967" s="3" t="str">
        <f t="shared" si="63"/>
        <v/>
      </c>
    </row>
    <row r="968" spans="1:13" x14ac:dyDescent="0.2">
      <c r="A968" s="1" t="s">
        <v>9</v>
      </c>
      <c r="B968" s="1" t="s">
        <v>64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0</v>
      </c>
      <c r="L968" s="2">
        <v>0</v>
      </c>
      <c r="M968" s="3" t="str">
        <f t="shared" si="63"/>
        <v/>
      </c>
    </row>
    <row r="969" spans="1:13" x14ac:dyDescent="0.2">
      <c r="A969" s="1" t="s">
        <v>6</v>
      </c>
      <c r="B969" s="1" t="s">
        <v>64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1.28</v>
      </c>
      <c r="J969" s="3">
        <f t="shared" si="62"/>
        <v>-1</v>
      </c>
      <c r="K969" s="2">
        <v>0</v>
      </c>
      <c r="L969" s="2">
        <v>1.28</v>
      </c>
      <c r="M969" s="3" t="str">
        <f t="shared" si="63"/>
        <v/>
      </c>
    </row>
    <row r="970" spans="1:13" x14ac:dyDescent="0.2">
      <c r="A970" s="1" t="s">
        <v>4</v>
      </c>
      <c r="B970" s="1" t="s">
        <v>64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265.02854000000002</v>
      </c>
      <c r="J970" s="3">
        <f t="shared" si="62"/>
        <v>-1</v>
      </c>
      <c r="K970" s="2">
        <v>0</v>
      </c>
      <c r="L970" s="2">
        <v>265.02854000000002</v>
      </c>
      <c r="M970" s="3" t="str">
        <f t="shared" si="63"/>
        <v/>
      </c>
    </row>
    <row r="971" spans="1:13" x14ac:dyDescent="0.2">
      <c r="A971" s="1" t="s">
        <v>3</v>
      </c>
      <c r="B971" s="1" t="s">
        <v>64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81.050529999999995</v>
      </c>
      <c r="L971" s="2">
        <v>0</v>
      </c>
      <c r="M971" s="3">
        <f t="shared" si="63"/>
        <v>-1</v>
      </c>
    </row>
    <row r="972" spans="1:13" x14ac:dyDescent="0.2">
      <c r="A972" s="1" t="s">
        <v>2</v>
      </c>
      <c r="B972" s="1" t="s">
        <v>64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33.230200000000004</v>
      </c>
      <c r="J972" s="3">
        <f t="shared" si="62"/>
        <v>-1</v>
      </c>
      <c r="K972" s="2">
        <v>0</v>
      </c>
      <c r="L972" s="2">
        <v>46.696719999999999</v>
      </c>
      <c r="M972" s="3" t="str">
        <f t="shared" si="63"/>
        <v/>
      </c>
    </row>
    <row r="973" spans="1:13" x14ac:dyDescent="0.2">
      <c r="A973" s="6" t="s">
        <v>0</v>
      </c>
      <c r="B973" s="6" t="s">
        <v>64</v>
      </c>
      <c r="C973" s="5">
        <v>0</v>
      </c>
      <c r="D973" s="5">
        <v>0</v>
      </c>
      <c r="E973" s="4" t="str">
        <f t="shared" si="60"/>
        <v/>
      </c>
      <c r="F973" s="5">
        <v>0</v>
      </c>
      <c r="G973" s="5">
        <v>0</v>
      </c>
      <c r="H973" s="4" t="str">
        <f t="shared" si="61"/>
        <v/>
      </c>
      <c r="I973" s="5">
        <v>299.53874000000002</v>
      </c>
      <c r="J973" s="4">
        <f t="shared" si="62"/>
        <v>-1</v>
      </c>
      <c r="K973" s="5">
        <v>81.050529999999995</v>
      </c>
      <c r="L973" s="5">
        <v>345.58375999999998</v>
      </c>
      <c r="M973" s="4">
        <f t="shared" si="63"/>
        <v>3.2638062946658088</v>
      </c>
    </row>
    <row r="974" spans="1:13" x14ac:dyDescent="0.2">
      <c r="A974" s="1" t="s">
        <v>22</v>
      </c>
      <c r="B974" s="1" t="s">
        <v>63</v>
      </c>
      <c r="C974" s="2">
        <v>0</v>
      </c>
      <c r="D974" s="2">
        <v>0</v>
      </c>
      <c r="E974" s="3" t="str">
        <f t="shared" si="60"/>
        <v/>
      </c>
      <c r="F974" s="2">
        <v>3.2953199999999998</v>
      </c>
      <c r="G974" s="2">
        <v>595.73283000000004</v>
      </c>
      <c r="H974" s="3">
        <f t="shared" si="61"/>
        <v>179.78148100943159</v>
      </c>
      <c r="I974" s="2">
        <v>0.25</v>
      </c>
      <c r="J974" s="3">
        <f t="shared" si="62"/>
        <v>2381.9313200000001</v>
      </c>
      <c r="K974" s="2">
        <v>35.758020000000002</v>
      </c>
      <c r="L974" s="2">
        <v>649.01795000000004</v>
      </c>
      <c r="M974" s="3">
        <f t="shared" si="63"/>
        <v>17.150276497412328</v>
      </c>
    </row>
    <row r="975" spans="1:13" x14ac:dyDescent="0.2">
      <c r="A975" s="1" t="s">
        <v>21</v>
      </c>
      <c r="B975" s="1" t="s">
        <v>63</v>
      </c>
      <c r="C975" s="2">
        <v>0</v>
      </c>
      <c r="D975" s="2">
        <v>0</v>
      </c>
      <c r="E975" s="3" t="str">
        <f t="shared" si="60"/>
        <v/>
      </c>
      <c r="F975" s="2">
        <v>1.75352</v>
      </c>
      <c r="G975" s="2">
        <v>6.2016299999999998</v>
      </c>
      <c r="H975" s="3">
        <f t="shared" si="61"/>
        <v>2.536674802682604</v>
      </c>
      <c r="I975" s="2">
        <v>0.36953000000000003</v>
      </c>
      <c r="J975" s="3">
        <f t="shared" si="62"/>
        <v>15.78248044813682</v>
      </c>
      <c r="K975" s="2">
        <v>4.0658899999999996</v>
      </c>
      <c r="L975" s="2">
        <v>6.5711599999999999</v>
      </c>
      <c r="M975" s="3">
        <f t="shared" si="63"/>
        <v>0.61616767792537441</v>
      </c>
    </row>
    <row r="976" spans="1:13" x14ac:dyDescent="0.2">
      <c r="A976" s="1" t="s">
        <v>20</v>
      </c>
      <c r="B976" s="1" t="s">
        <v>63</v>
      </c>
      <c r="C976" s="2">
        <v>0</v>
      </c>
      <c r="D976" s="2">
        <v>0</v>
      </c>
      <c r="E976" s="3" t="str">
        <f t="shared" si="60"/>
        <v/>
      </c>
      <c r="F976" s="2">
        <v>9.2203499999999998</v>
      </c>
      <c r="G976" s="2">
        <v>58.414709999999999</v>
      </c>
      <c r="H976" s="3">
        <f t="shared" si="61"/>
        <v>5.335411345556297</v>
      </c>
      <c r="I976" s="2">
        <v>8.7297600000000006</v>
      </c>
      <c r="J976" s="3">
        <f t="shared" si="62"/>
        <v>5.6914451256391922</v>
      </c>
      <c r="K976" s="2">
        <v>427.36732999999998</v>
      </c>
      <c r="L976" s="2">
        <v>106.45726999999999</v>
      </c>
      <c r="M976" s="3">
        <f t="shared" si="63"/>
        <v>-0.75089984065932225</v>
      </c>
    </row>
    <row r="977" spans="1:13" x14ac:dyDescent="0.2">
      <c r="A977" s="1" t="s">
        <v>19</v>
      </c>
      <c r="B977" s="1" t="s">
        <v>63</v>
      </c>
      <c r="C977" s="2">
        <v>0</v>
      </c>
      <c r="D977" s="2">
        <v>0</v>
      </c>
      <c r="E977" s="3" t="str">
        <f t="shared" si="60"/>
        <v/>
      </c>
      <c r="F977" s="2">
        <v>27.941490000000002</v>
      </c>
      <c r="G977" s="2">
        <v>9.7189099999999993</v>
      </c>
      <c r="H977" s="3">
        <f t="shared" si="61"/>
        <v>-0.65216922934317401</v>
      </c>
      <c r="I977" s="2">
        <v>31.659050000000001</v>
      </c>
      <c r="J977" s="3">
        <f t="shared" si="62"/>
        <v>-0.69301321423100193</v>
      </c>
      <c r="K977" s="2">
        <v>92.989350000000002</v>
      </c>
      <c r="L977" s="2">
        <v>67.849860000000007</v>
      </c>
      <c r="M977" s="3">
        <f t="shared" si="63"/>
        <v>-0.27034805598705647</v>
      </c>
    </row>
    <row r="978" spans="1:13" x14ac:dyDescent="0.2">
      <c r="A978" s="1" t="s">
        <v>18</v>
      </c>
      <c r="B978" s="1" t="s">
        <v>63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</v>
      </c>
      <c r="H978" s="3" t="str">
        <f t="shared" si="61"/>
        <v/>
      </c>
      <c r="I978" s="2">
        <v>0.22953999999999999</v>
      </c>
      <c r="J978" s="3">
        <f t="shared" si="62"/>
        <v>-1</v>
      </c>
      <c r="K978" s="2">
        <v>0</v>
      </c>
      <c r="L978" s="2">
        <v>0.22953999999999999</v>
      </c>
      <c r="M978" s="3" t="str">
        <f t="shared" si="63"/>
        <v/>
      </c>
    </row>
    <row r="979" spans="1:13" x14ac:dyDescent="0.2">
      <c r="A979" s="1" t="s">
        <v>17</v>
      </c>
      <c r="B979" s="1" t="s">
        <v>63</v>
      </c>
      <c r="C979" s="2">
        <v>0</v>
      </c>
      <c r="D979" s="2">
        <v>0</v>
      </c>
      <c r="E979" s="3" t="str">
        <f t="shared" si="60"/>
        <v/>
      </c>
      <c r="F979" s="2">
        <v>85.960409999999996</v>
      </c>
      <c r="G979" s="2">
        <v>76.336820000000003</v>
      </c>
      <c r="H979" s="3">
        <f t="shared" si="61"/>
        <v>-0.11195374707961481</v>
      </c>
      <c r="I979" s="2">
        <v>169.39747</v>
      </c>
      <c r="J979" s="3">
        <f t="shared" si="62"/>
        <v>-0.54936269119013403</v>
      </c>
      <c r="K979" s="2">
        <v>372.79029000000003</v>
      </c>
      <c r="L979" s="2">
        <v>386.11872</v>
      </c>
      <c r="M979" s="3">
        <f t="shared" si="63"/>
        <v>3.5753157626503551E-2</v>
      </c>
    </row>
    <row r="980" spans="1:13" x14ac:dyDescent="0.2">
      <c r="A980" s="1" t="s">
        <v>14</v>
      </c>
      <c r="B980" s="1" t="s">
        <v>63</v>
      </c>
      <c r="C980" s="2">
        <v>0</v>
      </c>
      <c r="D980" s="2">
        <v>0</v>
      </c>
      <c r="E980" s="3" t="str">
        <f t="shared" si="60"/>
        <v/>
      </c>
      <c r="F980" s="2">
        <v>6.8194999999999997</v>
      </c>
      <c r="G980" s="2">
        <v>0</v>
      </c>
      <c r="H980" s="3">
        <f t="shared" si="61"/>
        <v>-1</v>
      </c>
      <c r="I980" s="2">
        <v>0</v>
      </c>
      <c r="J980" s="3" t="str">
        <f t="shared" si="62"/>
        <v/>
      </c>
      <c r="K980" s="2">
        <v>6.8194999999999997</v>
      </c>
      <c r="L980" s="2">
        <v>0</v>
      </c>
      <c r="M980" s="3">
        <f t="shared" si="63"/>
        <v>-1</v>
      </c>
    </row>
    <row r="981" spans="1:13" x14ac:dyDescent="0.2">
      <c r="A981" s="1" t="s">
        <v>13</v>
      </c>
      <c r="B981" s="1" t="s">
        <v>63</v>
      </c>
      <c r="C981" s="2">
        <v>0</v>
      </c>
      <c r="D981" s="2">
        <v>0</v>
      </c>
      <c r="E981" s="3" t="str">
        <f t="shared" si="60"/>
        <v/>
      </c>
      <c r="F981" s="2">
        <v>1702.24027</v>
      </c>
      <c r="G981" s="2">
        <v>1155.6389099999999</v>
      </c>
      <c r="H981" s="3">
        <f t="shared" si="61"/>
        <v>-0.32110705499876357</v>
      </c>
      <c r="I981" s="2">
        <v>2282.6584800000001</v>
      </c>
      <c r="J981" s="3">
        <f t="shared" si="62"/>
        <v>-0.49373113843994754</v>
      </c>
      <c r="K981" s="2">
        <v>8493.9652600000009</v>
      </c>
      <c r="L981" s="2">
        <v>7487.3257199999998</v>
      </c>
      <c r="M981" s="3">
        <f t="shared" si="63"/>
        <v>-0.11851232129951061</v>
      </c>
    </row>
    <row r="982" spans="1:13" x14ac:dyDescent="0.2">
      <c r="A982" s="1" t="s">
        <v>12</v>
      </c>
      <c r="B982" s="1" t="s">
        <v>63</v>
      </c>
      <c r="C982" s="2">
        <v>0</v>
      </c>
      <c r="D982" s="2">
        <v>0</v>
      </c>
      <c r="E982" s="3" t="str">
        <f t="shared" si="60"/>
        <v/>
      </c>
      <c r="F982" s="2">
        <v>0.50675000000000003</v>
      </c>
      <c r="G982" s="2">
        <v>2.4474200000000002</v>
      </c>
      <c r="H982" s="3">
        <f t="shared" si="61"/>
        <v>3.8296398618648251</v>
      </c>
      <c r="I982" s="2">
        <v>0.6754</v>
      </c>
      <c r="J982" s="3">
        <f t="shared" si="62"/>
        <v>2.6236600533017471</v>
      </c>
      <c r="K982" s="2">
        <v>3.3210199999999999</v>
      </c>
      <c r="L982" s="2">
        <v>3.1228199999999999</v>
      </c>
      <c r="M982" s="3">
        <f t="shared" si="63"/>
        <v>-5.9680459617828197E-2</v>
      </c>
    </row>
    <row r="983" spans="1:13" x14ac:dyDescent="0.2">
      <c r="A983" s="1" t="s">
        <v>11</v>
      </c>
      <c r="B983" s="1" t="s">
        <v>63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0</v>
      </c>
      <c r="H983" s="3" t="str">
        <f t="shared" si="61"/>
        <v/>
      </c>
      <c r="I983" s="2">
        <v>0.29171000000000002</v>
      </c>
      <c r="J983" s="3">
        <f t="shared" si="62"/>
        <v>-1</v>
      </c>
      <c r="K983" s="2">
        <v>28.477139999999999</v>
      </c>
      <c r="L983" s="2">
        <v>3.99478</v>
      </c>
      <c r="M983" s="3">
        <f t="shared" si="63"/>
        <v>-0.85971976118388294</v>
      </c>
    </row>
    <row r="984" spans="1:13" x14ac:dyDescent="0.2">
      <c r="A984" s="1" t="s">
        <v>10</v>
      </c>
      <c r="B984" s="1" t="s">
        <v>63</v>
      </c>
      <c r="C984" s="2">
        <v>0</v>
      </c>
      <c r="D984" s="2">
        <v>0</v>
      </c>
      <c r="E984" s="3" t="str">
        <f t="shared" si="60"/>
        <v/>
      </c>
      <c r="F984" s="2">
        <v>27.178629999999998</v>
      </c>
      <c r="G984" s="2">
        <v>177.41251</v>
      </c>
      <c r="H984" s="3">
        <f t="shared" si="61"/>
        <v>5.5276472728757851</v>
      </c>
      <c r="I984" s="2">
        <v>57.978740000000002</v>
      </c>
      <c r="J984" s="3">
        <f t="shared" si="62"/>
        <v>2.0599580121955046</v>
      </c>
      <c r="K984" s="2">
        <v>95.369649999999993</v>
      </c>
      <c r="L984" s="2">
        <v>289.96449999999999</v>
      </c>
      <c r="M984" s="3">
        <f t="shared" si="63"/>
        <v>2.0404274315780757</v>
      </c>
    </row>
    <row r="985" spans="1:13" x14ac:dyDescent="0.2">
      <c r="A985" s="1" t="s">
        <v>9</v>
      </c>
      <c r="B985" s="1" t="s">
        <v>63</v>
      </c>
      <c r="C985" s="2">
        <v>0</v>
      </c>
      <c r="D985" s="2">
        <v>0</v>
      </c>
      <c r="E985" s="3" t="str">
        <f t="shared" si="60"/>
        <v/>
      </c>
      <c r="F985" s="2">
        <v>55.238199999999999</v>
      </c>
      <c r="G985" s="2">
        <v>6162.4913399999996</v>
      </c>
      <c r="H985" s="3">
        <f t="shared" si="61"/>
        <v>110.56213164078481</v>
      </c>
      <c r="I985" s="2">
        <v>33239.811240000003</v>
      </c>
      <c r="J985" s="3">
        <f t="shared" si="62"/>
        <v>-0.81460510423764976</v>
      </c>
      <c r="K985" s="2">
        <v>1277.8855699999999</v>
      </c>
      <c r="L985" s="2">
        <v>40120.243470000001</v>
      </c>
      <c r="M985" s="3">
        <f t="shared" si="63"/>
        <v>30.395802888673362</v>
      </c>
    </row>
    <row r="986" spans="1:13" x14ac:dyDescent="0.2">
      <c r="A986" s="1" t="s">
        <v>8</v>
      </c>
      <c r="B986" s="1" t="s">
        <v>63</v>
      </c>
      <c r="C986" s="2">
        <v>0</v>
      </c>
      <c r="D986" s="2">
        <v>0</v>
      </c>
      <c r="E986" s="3" t="str">
        <f t="shared" si="60"/>
        <v/>
      </c>
      <c r="F986" s="2">
        <v>2.7343600000000001</v>
      </c>
      <c r="G986" s="2">
        <v>19.452390000000001</v>
      </c>
      <c r="H986" s="3">
        <f t="shared" si="61"/>
        <v>6.1140559399640138</v>
      </c>
      <c r="I986" s="2">
        <v>267.15463</v>
      </c>
      <c r="J986" s="3">
        <f t="shared" si="62"/>
        <v>-0.92718677568867136</v>
      </c>
      <c r="K986" s="2">
        <v>1351.268</v>
      </c>
      <c r="L986" s="2">
        <v>617.75927000000001</v>
      </c>
      <c r="M986" s="3">
        <f t="shared" si="63"/>
        <v>-0.54282994195081957</v>
      </c>
    </row>
    <row r="987" spans="1:13" x14ac:dyDescent="0.2">
      <c r="A987" s="1" t="s">
        <v>6</v>
      </c>
      <c r="B987" s="1" t="s">
        <v>63</v>
      </c>
      <c r="C987" s="2">
        <v>0</v>
      </c>
      <c r="D987" s="2">
        <v>0</v>
      </c>
      <c r="E987" s="3" t="str">
        <f t="shared" si="60"/>
        <v/>
      </c>
      <c r="F987" s="2">
        <v>96.061009999999996</v>
      </c>
      <c r="G987" s="2">
        <v>434.57641999999998</v>
      </c>
      <c r="H987" s="3">
        <f t="shared" si="61"/>
        <v>3.5239626358290428</v>
      </c>
      <c r="I987" s="2">
        <v>269.32450999999998</v>
      </c>
      <c r="J987" s="3">
        <f t="shared" si="62"/>
        <v>0.6135791725751214</v>
      </c>
      <c r="K987" s="2">
        <v>953.84142999999995</v>
      </c>
      <c r="L987" s="2">
        <v>1048.1321399999999</v>
      </c>
      <c r="M987" s="3">
        <f t="shared" si="63"/>
        <v>9.8853653274423081E-2</v>
      </c>
    </row>
    <row r="988" spans="1:13" x14ac:dyDescent="0.2">
      <c r="A988" s="1" t="s">
        <v>5</v>
      </c>
      <c r="B988" s="1" t="s">
        <v>63</v>
      </c>
      <c r="C988" s="2">
        <v>0</v>
      </c>
      <c r="D988" s="2">
        <v>0</v>
      </c>
      <c r="E988" s="3" t="str">
        <f t="shared" si="60"/>
        <v/>
      </c>
      <c r="F988" s="2">
        <v>2850.9997800000001</v>
      </c>
      <c r="G988" s="2">
        <v>1777.4523999999999</v>
      </c>
      <c r="H988" s="3">
        <f t="shared" si="61"/>
        <v>-0.37655119706813878</v>
      </c>
      <c r="I988" s="2">
        <v>1795.59653</v>
      </c>
      <c r="J988" s="3">
        <f t="shared" si="62"/>
        <v>-1.01047923054296E-2</v>
      </c>
      <c r="K988" s="2">
        <v>4273.3478599999999</v>
      </c>
      <c r="L988" s="2">
        <v>3573.0489299999999</v>
      </c>
      <c r="M988" s="3">
        <f t="shared" si="63"/>
        <v>-0.16387594760422808</v>
      </c>
    </row>
    <row r="989" spans="1:13" x14ac:dyDescent="0.2">
      <c r="A989" s="1" t="s">
        <v>4</v>
      </c>
      <c r="B989" s="1" t="s">
        <v>63</v>
      </c>
      <c r="C989" s="2">
        <v>0</v>
      </c>
      <c r="D989" s="2">
        <v>0</v>
      </c>
      <c r="E989" s="3" t="str">
        <f t="shared" si="60"/>
        <v/>
      </c>
      <c r="F989" s="2">
        <v>1.28474</v>
      </c>
      <c r="G989" s="2">
        <v>24.348839999999999</v>
      </c>
      <c r="H989" s="3">
        <f t="shared" si="61"/>
        <v>17.952348335071687</v>
      </c>
      <c r="I989" s="2">
        <v>23.74</v>
      </c>
      <c r="J989" s="3">
        <f t="shared" si="62"/>
        <v>2.5646166807076654E-2</v>
      </c>
      <c r="K989" s="2">
        <v>50.386119999999998</v>
      </c>
      <c r="L989" s="2">
        <v>64.744780000000006</v>
      </c>
      <c r="M989" s="3">
        <f t="shared" si="63"/>
        <v>0.28497252814862528</v>
      </c>
    </row>
    <row r="990" spans="1:13" x14ac:dyDescent="0.2">
      <c r="A990" s="1" t="s">
        <v>2</v>
      </c>
      <c r="B990" s="1" t="s">
        <v>63</v>
      </c>
      <c r="C990" s="2">
        <v>0</v>
      </c>
      <c r="D990" s="2">
        <v>0</v>
      </c>
      <c r="E990" s="3" t="str">
        <f t="shared" si="60"/>
        <v/>
      </c>
      <c r="F990" s="2">
        <v>22.30386</v>
      </c>
      <c r="G990" s="2">
        <v>0.19786999999999999</v>
      </c>
      <c r="H990" s="3">
        <f t="shared" si="61"/>
        <v>-0.99112844144466472</v>
      </c>
      <c r="I990" s="2">
        <v>189.43799999999999</v>
      </c>
      <c r="J990" s="3">
        <f t="shared" si="62"/>
        <v>-0.99895548939494716</v>
      </c>
      <c r="K990" s="2">
        <v>136.56319999999999</v>
      </c>
      <c r="L990" s="2">
        <v>440.27433000000002</v>
      </c>
      <c r="M990" s="3">
        <f t="shared" si="63"/>
        <v>2.2239602616224579</v>
      </c>
    </row>
    <row r="991" spans="1:13" x14ac:dyDescent="0.2">
      <c r="A991" s="1" t="s">
        <v>25</v>
      </c>
      <c r="B991" s="1" t="s">
        <v>63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175.82755</v>
      </c>
      <c r="H991" s="3" t="str">
        <f t="shared" si="61"/>
        <v/>
      </c>
      <c r="I991" s="2">
        <v>114.61418999999999</v>
      </c>
      <c r="J991" s="3">
        <f t="shared" si="62"/>
        <v>0.53408186194048057</v>
      </c>
      <c r="K991" s="2">
        <v>0</v>
      </c>
      <c r="L991" s="2">
        <v>297.17791</v>
      </c>
      <c r="M991" s="3" t="str">
        <f t="shared" si="63"/>
        <v/>
      </c>
    </row>
    <row r="992" spans="1:13" x14ac:dyDescent="0.2">
      <c r="A992" s="6" t="s">
        <v>0</v>
      </c>
      <c r="B992" s="6" t="s">
        <v>63</v>
      </c>
      <c r="C992" s="5">
        <v>0</v>
      </c>
      <c r="D992" s="5">
        <v>0</v>
      </c>
      <c r="E992" s="4" t="str">
        <f t="shared" si="60"/>
        <v/>
      </c>
      <c r="F992" s="5">
        <v>4893.5381900000002</v>
      </c>
      <c r="G992" s="5">
        <v>10676.250550000001</v>
      </c>
      <c r="H992" s="4">
        <f t="shared" si="61"/>
        <v>1.1817037357176527</v>
      </c>
      <c r="I992" s="5">
        <v>38451.91878</v>
      </c>
      <c r="J992" s="4">
        <f t="shared" si="62"/>
        <v>-0.72234804169114597</v>
      </c>
      <c r="K992" s="5">
        <v>17604.215629999999</v>
      </c>
      <c r="L992" s="5">
        <v>55162.533150000003</v>
      </c>
      <c r="M992" s="4">
        <f t="shared" si="63"/>
        <v>2.1334842920235242</v>
      </c>
    </row>
    <row r="993" spans="1:13" x14ac:dyDescent="0.2">
      <c r="A993" s="1" t="s">
        <v>22</v>
      </c>
      <c r="B993" s="1" t="s">
        <v>62</v>
      </c>
      <c r="C993" s="2">
        <v>63.697929999999999</v>
      </c>
      <c r="D993" s="2">
        <v>0</v>
      </c>
      <c r="E993" s="3">
        <f t="shared" si="60"/>
        <v>-1</v>
      </c>
      <c r="F993" s="2">
        <v>11674.012129999999</v>
      </c>
      <c r="G993" s="2">
        <v>13788.057059999999</v>
      </c>
      <c r="H993" s="3">
        <f t="shared" si="61"/>
        <v>0.18108983496490505</v>
      </c>
      <c r="I993" s="2">
        <v>15048.88733</v>
      </c>
      <c r="J993" s="3">
        <f t="shared" si="62"/>
        <v>-8.3782291830076461E-2</v>
      </c>
      <c r="K993" s="2">
        <v>45994.188629999997</v>
      </c>
      <c r="L993" s="2">
        <v>53015.287839999997</v>
      </c>
      <c r="M993" s="3">
        <f t="shared" si="63"/>
        <v>0.15265187666383673</v>
      </c>
    </row>
    <row r="994" spans="1:13" x14ac:dyDescent="0.2">
      <c r="A994" s="1" t="s">
        <v>21</v>
      </c>
      <c r="B994" s="1" t="s">
        <v>62</v>
      </c>
      <c r="C994" s="2">
        <v>2.4170099999999999</v>
      </c>
      <c r="D994" s="2">
        <v>0</v>
      </c>
      <c r="E994" s="3">
        <f t="shared" si="60"/>
        <v>-1</v>
      </c>
      <c r="F994" s="2">
        <v>1203.6637599999999</v>
      </c>
      <c r="G994" s="2">
        <v>1412.5171499999999</v>
      </c>
      <c r="H994" s="3">
        <f t="shared" si="61"/>
        <v>0.1735147280665823</v>
      </c>
      <c r="I994" s="2">
        <v>1478.5836899999999</v>
      </c>
      <c r="J994" s="3">
        <f t="shared" si="62"/>
        <v>-4.4682313518553674E-2</v>
      </c>
      <c r="K994" s="2">
        <v>5101.8991800000003</v>
      </c>
      <c r="L994" s="2">
        <v>4985.6183499999997</v>
      </c>
      <c r="M994" s="3">
        <f t="shared" si="63"/>
        <v>-2.2791675393319055E-2</v>
      </c>
    </row>
    <row r="995" spans="1:13" x14ac:dyDescent="0.2">
      <c r="A995" s="1" t="s">
        <v>20</v>
      </c>
      <c r="B995" s="1" t="s">
        <v>62</v>
      </c>
      <c r="C995" s="2">
        <v>237.07687000000001</v>
      </c>
      <c r="D995" s="2">
        <v>0</v>
      </c>
      <c r="E995" s="3">
        <f t="shared" ref="E995:E1056" si="64">IF(C995=0,"",(D995/C995-1))</f>
        <v>-1</v>
      </c>
      <c r="F995" s="2">
        <v>18073.487980000002</v>
      </c>
      <c r="G995" s="2">
        <v>20246.274150000001</v>
      </c>
      <c r="H995" s="3">
        <f t="shared" ref="H995:H1056" si="65">IF(F995=0,"",(G995/F995-1))</f>
        <v>0.12021952665718927</v>
      </c>
      <c r="I995" s="2">
        <v>24105.909619999999</v>
      </c>
      <c r="J995" s="3">
        <f t="shared" ref="J995:J1056" si="66">IF(I995=0,"",(G995/I995-1))</f>
        <v>-0.16011158802311964</v>
      </c>
      <c r="K995" s="2">
        <v>71886.646670000002</v>
      </c>
      <c r="L995" s="2">
        <v>80998.054000000004</v>
      </c>
      <c r="M995" s="3">
        <f t="shared" ref="M995:M1056" si="67">IF(K995=0,"",(L995/K995-1))</f>
        <v>0.12674686818855907</v>
      </c>
    </row>
    <row r="996" spans="1:13" x14ac:dyDescent="0.2">
      <c r="A996" s="1" t="s">
        <v>19</v>
      </c>
      <c r="B996" s="1" t="s">
        <v>62</v>
      </c>
      <c r="C996" s="2">
        <v>0</v>
      </c>
      <c r="D996" s="2">
        <v>0</v>
      </c>
      <c r="E996" s="3" t="str">
        <f t="shared" si="64"/>
        <v/>
      </c>
      <c r="F996" s="2">
        <v>150.78773000000001</v>
      </c>
      <c r="G996" s="2">
        <v>49.604950000000002</v>
      </c>
      <c r="H996" s="3">
        <f t="shared" si="65"/>
        <v>-0.67102794106655761</v>
      </c>
      <c r="I996" s="2">
        <v>28.031829999999999</v>
      </c>
      <c r="J996" s="3">
        <f t="shared" si="66"/>
        <v>0.76959370829517737</v>
      </c>
      <c r="K996" s="2">
        <v>324.54101000000003</v>
      </c>
      <c r="L996" s="2">
        <v>103.66086</v>
      </c>
      <c r="M996" s="3">
        <f t="shared" si="67"/>
        <v>-0.68059241573199025</v>
      </c>
    </row>
    <row r="997" spans="1:13" x14ac:dyDescent="0.2">
      <c r="A997" s="1" t="s">
        <v>18</v>
      </c>
      <c r="B997" s="1" t="s">
        <v>62</v>
      </c>
      <c r="C997" s="2">
        <v>0</v>
      </c>
      <c r="D997" s="2">
        <v>0</v>
      </c>
      <c r="E997" s="3" t="str">
        <f t="shared" si="64"/>
        <v/>
      </c>
      <c r="F997" s="2">
        <v>1.1979299999999999</v>
      </c>
      <c r="G997" s="2">
        <v>62.663600000000002</v>
      </c>
      <c r="H997" s="3">
        <f t="shared" si="65"/>
        <v>51.309901246316571</v>
      </c>
      <c r="I997" s="2">
        <v>0.43536000000000002</v>
      </c>
      <c r="J997" s="3">
        <f t="shared" si="66"/>
        <v>142.93513414185961</v>
      </c>
      <c r="K997" s="2">
        <v>11.966139999999999</v>
      </c>
      <c r="L997" s="2">
        <v>69.962580000000003</v>
      </c>
      <c r="M997" s="3">
        <f t="shared" si="67"/>
        <v>4.8467124736966145</v>
      </c>
    </row>
    <row r="998" spans="1:13" x14ac:dyDescent="0.2">
      <c r="A998" s="1" t="s">
        <v>17</v>
      </c>
      <c r="B998" s="1" t="s">
        <v>62</v>
      </c>
      <c r="C998" s="2">
        <v>91.864590000000007</v>
      </c>
      <c r="D998" s="2">
        <v>0</v>
      </c>
      <c r="E998" s="3">
        <f t="shared" si="64"/>
        <v>-1</v>
      </c>
      <c r="F998" s="2">
        <v>17937.626120000001</v>
      </c>
      <c r="G998" s="2">
        <v>16193.47582</v>
      </c>
      <c r="H998" s="3">
        <f t="shared" si="65"/>
        <v>-9.7234176269027972E-2</v>
      </c>
      <c r="I998" s="2">
        <v>18257.46976</v>
      </c>
      <c r="J998" s="3">
        <f t="shared" si="66"/>
        <v>-0.11304928706616135</v>
      </c>
      <c r="K998" s="2">
        <v>65667.108749999999</v>
      </c>
      <c r="L998" s="2">
        <v>62638.81119</v>
      </c>
      <c r="M998" s="3">
        <f t="shared" si="67"/>
        <v>-4.6115896034481629E-2</v>
      </c>
    </row>
    <row r="999" spans="1:13" x14ac:dyDescent="0.2">
      <c r="A999" s="1" t="s">
        <v>16</v>
      </c>
      <c r="B999" s="1" t="s">
        <v>62</v>
      </c>
      <c r="C999" s="2">
        <v>0</v>
      </c>
      <c r="D999" s="2">
        <v>0</v>
      </c>
      <c r="E999" s="3" t="str">
        <f t="shared" si="64"/>
        <v/>
      </c>
      <c r="F999" s="2">
        <v>0</v>
      </c>
      <c r="G999" s="2">
        <v>3.5541800000000001</v>
      </c>
      <c r="H999" s="3" t="str">
        <f t="shared" si="65"/>
        <v/>
      </c>
      <c r="I999" s="2">
        <v>0</v>
      </c>
      <c r="J999" s="3" t="str">
        <f t="shared" si="66"/>
        <v/>
      </c>
      <c r="K999" s="2">
        <v>21.877849999999999</v>
      </c>
      <c r="L999" s="2">
        <v>3.5541800000000001</v>
      </c>
      <c r="M999" s="3">
        <f t="shared" si="67"/>
        <v>-0.83754436564836121</v>
      </c>
    </row>
    <row r="1000" spans="1:13" x14ac:dyDescent="0.2">
      <c r="A1000" s="1" t="s">
        <v>14</v>
      </c>
      <c r="B1000" s="1" t="s">
        <v>62</v>
      </c>
      <c r="C1000" s="2">
        <v>24.107089999999999</v>
      </c>
      <c r="D1000" s="2">
        <v>0</v>
      </c>
      <c r="E1000" s="3">
        <f t="shared" si="64"/>
        <v>-1</v>
      </c>
      <c r="F1000" s="2">
        <v>4197.4231</v>
      </c>
      <c r="G1000" s="2">
        <v>732.62063000000001</v>
      </c>
      <c r="H1000" s="3">
        <f t="shared" si="65"/>
        <v>-0.8254594277141134</v>
      </c>
      <c r="I1000" s="2">
        <v>988.22280999999998</v>
      </c>
      <c r="J1000" s="3">
        <f t="shared" si="66"/>
        <v>-0.25864833053185643</v>
      </c>
      <c r="K1000" s="2">
        <v>7813.50846</v>
      </c>
      <c r="L1000" s="2">
        <v>3171.3380699999998</v>
      </c>
      <c r="M1000" s="3">
        <f t="shared" si="67"/>
        <v>-0.59412111905488363</v>
      </c>
    </row>
    <row r="1001" spans="1:13" x14ac:dyDescent="0.2">
      <c r="A1001" s="1" t="s">
        <v>13</v>
      </c>
      <c r="B1001" s="1" t="s">
        <v>62</v>
      </c>
      <c r="C1001" s="2">
        <v>10.12255</v>
      </c>
      <c r="D1001" s="2">
        <v>0</v>
      </c>
      <c r="E1001" s="3">
        <f t="shared" si="64"/>
        <v>-1</v>
      </c>
      <c r="F1001" s="2">
        <v>1756.7027</v>
      </c>
      <c r="G1001" s="2">
        <v>1006.71827</v>
      </c>
      <c r="H1001" s="3">
        <f t="shared" si="65"/>
        <v>-0.42692735088299238</v>
      </c>
      <c r="I1001" s="2">
        <v>729.88562000000002</v>
      </c>
      <c r="J1001" s="3">
        <f t="shared" si="66"/>
        <v>0.37928223603035227</v>
      </c>
      <c r="K1001" s="2">
        <v>5342.63958</v>
      </c>
      <c r="L1001" s="2">
        <v>3066.7324699999999</v>
      </c>
      <c r="M1001" s="3">
        <f t="shared" si="67"/>
        <v>-0.42598926540352555</v>
      </c>
    </row>
    <row r="1002" spans="1:13" x14ac:dyDescent="0.2">
      <c r="A1002" s="1" t="s">
        <v>12</v>
      </c>
      <c r="B1002" s="1" t="s">
        <v>62</v>
      </c>
      <c r="C1002" s="2">
        <v>3.177E-2</v>
      </c>
      <c r="D1002" s="2">
        <v>0</v>
      </c>
      <c r="E1002" s="3">
        <f t="shared" si="64"/>
        <v>-1</v>
      </c>
      <c r="F1002" s="2">
        <v>1316.6173899999999</v>
      </c>
      <c r="G1002" s="2">
        <v>1665.6865399999999</v>
      </c>
      <c r="H1002" s="3">
        <f t="shared" si="65"/>
        <v>0.26512573254102323</v>
      </c>
      <c r="I1002" s="2">
        <v>2292.0352400000002</v>
      </c>
      <c r="J1002" s="3">
        <f t="shared" si="66"/>
        <v>-0.27327184550618</v>
      </c>
      <c r="K1002" s="2">
        <v>6460.2028700000001</v>
      </c>
      <c r="L1002" s="2">
        <v>8214.8790499999996</v>
      </c>
      <c r="M1002" s="3">
        <f t="shared" si="67"/>
        <v>0.27161316994368612</v>
      </c>
    </row>
    <row r="1003" spans="1:13" x14ac:dyDescent="0.2">
      <c r="A1003" s="1" t="s">
        <v>11</v>
      </c>
      <c r="B1003" s="1" t="s">
        <v>62</v>
      </c>
      <c r="C1003" s="2">
        <v>8.8424499999999995</v>
      </c>
      <c r="D1003" s="2">
        <v>0</v>
      </c>
      <c r="E1003" s="3">
        <f t="shared" si="64"/>
        <v>-1</v>
      </c>
      <c r="F1003" s="2">
        <v>3030.2779500000001</v>
      </c>
      <c r="G1003" s="2">
        <v>2883.7486600000002</v>
      </c>
      <c r="H1003" s="3">
        <f t="shared" si="65"/>
        <v>-4.8355065910703043E-2</v>
      </c>
      <c r="I1003" s="2">
        <v>2758.7740399999998</v>
      </c>
      <c r="J1003" s="3">
        <f t="shared" si="66"/>
        <v>4.5300781502206844E-2</v>
      </c>
      <c r="K1003" s="2">
        <v>10919.493039999999</v>
      </c>
      <c r="L1003" s="2">
        <v>10384.79682</v>
      </c>
      <c r="M1003" s="3">
        <f t="shared" si="67"/>
        <v>-4.8967128605816646E-2</v>
      </c>
    </row>
    <row r="1004" spans="1:13" x14ac:dyDescent="0.2">
      <c r="A1004" s="1" t="s">
        <v>10</v>
      </c>
      <c r="B1004" s="1" t="s">
        <v>62</v>
      </c>
      <c r="C1004" s="2">
        <v>109.21755</v>
      </c>
      <c r="D1004" s="2">
        <v>0</v>
      </c>
      <c r="E1004" s="3">
        <f t="shared" si="64"/>
        <v>-1</v>
      </c>
      <c r="F1004" s="2">
        <v>4540.0614599999999</v>
      </c>
      <c r="G1004" s="2">
        <v>7259.79655</v>
      </c>
      <c r="H1004" s="3">
        <f t="shared" si="65"/>
        <v>0.59905248287101376</v>
      </c>
      <c r="I1004" s="2">
        <v>7047.8437999999996</v>
      </c>
      <c r="J1004" s="3">
        <f t="shared" si="66"/>
        <v>3.0073417631645061E-2</v>
      </c>
      <c r="K1004" s="2">
        <v>18730.454949999999</v>
      </c>
      <c r="L1004" s="2">
        <v>26367.485130000001</v>
      </c>
      <c r="M1004" s="3">
        <f t="shared" si="67"/>
        <v>0.40773329854435825</v>
      </c>
    </row>
    <row r="1005" spans="1:13" x14ac:dyDescent="0.2">
      <c r="A1005" s="1" t="s">
        <v>27</v>
      </c>
      <c r="B1005" s="1" t="s">
        <v>62</v>
      </c>
      <c r="C1005" s="2">
        <v>0</v>
      </c>
      <c r="D1005" s="2">
        <v>0</v>
      </c>
      <c r="E1005" s="3" t="str">
        <f t="shared" si="64"/>
        <v/>
      </c>
      <c r="F1005" s="2">
        <v>14.67718</v>
      </c>
      <c r="G1005" s="2">
        <v>36.284199999999998</v>
      </c>
      <c r="H1005" s="3">
        <f t="shared" si="65"/>
        <v>1.4721506447423822</v>
      </c>
      <c r="I1005" s="2">
        <v>8.8079000000000001</v>
      </c>
      <c r="J1005" s="3">
        <f t="shared" si="66"/>
        <v>3.1195063522519551</v>
      </c>
      <c r="K1005" s="2">
        <v>139.12253000000001</v>
      </c>
      <c r="L1005" s="2">
        <v>110.82057</v>
      </c>
      <c r="M1005" s="3">
        <f t="shared" si="67"/>
        <v>-0.20343189561029407</v>
      </c>
    </row>
    <row r="1006" spans="1:13" x14ac:dyDescent="0.2">
      <c r="A1006" s="1" t="s">
        <v>9</v>
      </c>
      <c r="B1006" s="1" t="s">
        <v>62</v>
      </c>
      <c r="C1006" s="2">
        <v>0.53783999999999998</v>
      </c>
      <c r="D1006" s="2">
        <v>0</v>
      </c>
      <c r="E1006" s="3">
        <f t="shared" si="64"/>
        <v>-1</v>
      </c>
      <c r="F1006" s="2">
        <v>4240.5550499999999</v>
      </c>
      <c r="G1006" s="2">
        <v>11832.89026</v>
      </c>
      <c r="H1006" s="3">
        <f t="shared" si="65"/>
        <v>1.7904107175781152</v>
      </c>
      <c r="I1006" s="2">
        <v>6995.5788599999996</v>
      </c>
      <c r="J1006" s="3">
        <f t="shared" si="66"/>
        <v>0.69148121932542983</v>
      </c>
      <c r="K1006" s="2">
        <v>14876.25956</v>
      </c>
      <c r="L1006" s="2">
        <v>27145.907869999999</v>
      </c>
      <c r="M1006" s="3">
        <f t="shared" si="67"/>
        <v>0.82478046719426823</v>
      </c>
    </row>
    <row r="1007" spans="1:13" x14ac:dyDescent="0.2">
      <c r="A1007" s="1" t="s">
        <v>8</v>
      </c>
      <c r="B1007" s="1" t="s">
        <v>62</v>
      </c>
      <c r="C1007" s="2">
        <v>1.49925</v>
      </c>
      <c r="D1007" s="2">
        <v>0</v>
      </c>
      <c r="E1007" s="3">
        <f t="shared" si="64"/>
        <v>-1</v>
      </c>
      <c r="F1007" s="2">
        <v>2644.21686</v>
      </c>
      <c r="G1007" s="2">
        <v>2783.3618700000002</v>
      </c>
      <c r="H1007" s="3">
        <f t="shared" si="65"/>
        <v>5.2622389677978276E-2</v>
      </c>
      <c r="I1007" s="2">
        <v>3559.0938900000001</v>
      </c>
      <c r="J1007" s="3">
        <f t="shared" si="66"/>
        <v>-0.21795772856107487</v>
      </c>
      <c r="K1007" s="2">
        <v>16127.27442</v>
      </c>
      <c r="L1007" s="2">
        <v>10154.167380000001</v>
      </c>
      <c r="M1007" s="3">
        <f t="shared" si="67"/>
        <v>-0.37037300193717415</v>
      </c>
    </row>
    <row r="1008" spans="1:13" x14ac:dyDescent="0.2">
      <c r="A1008" s="1" t="s">
        <v>7</v>
      </c>
      <c r="B1008" s="1" t="s">
        <v>62</v>
      </c>
      <c r="C1008" s="2">
        <v>0</v>
      </c>
      <c r="D1008" s="2">
        <v>0</v>
      </c>
      <c r="E1008" s="3" t="str">
        <f t="shared" si="64"/>
        <v/>
      </c>
      <c r="F1008" s="2">
        <v>257.81934999999999</v>
      </c>
      <c r="G1008" s="2">
        <v>523.79917999999998</v>
      </c>
      <c r="H1008" s="3">
        <f t="shared" si="65"/>
        <v>1.0316519299269045</v>
      </c>
      <c r="I1008" s="2">
        <v>449.19896999999997</v>
      </c>
      <c r="J1008" s="3">
        <f t="shared" si="66"/>
        <v>0.16607386699929427</v>
      </c>
      <c r="K1008" s="2">
        <v>1130.7572299999999</v>
      </c>
      <c r="L1008" s="2">
        <v>1448.25578</v>
      </c>
      <c r="M1008" s="3">
        <f t="shared" si="67"/>
        <v>0.28078401055193791</v>
      </c>
    </row>
    <row r="1009" spans="1:13" x14ac:dyDescent="0.2">
      <c r="A1009" s="1" t="s">
        <v>6</v>
      </c>
      <c r="B1009" s="1" t="s">
        <v>62</v>
      </c>
      <c r="C1009" s="2">
        <v>445.4665</v>
      </c>
      <c r="D1009" s="2">
        <v>0</v>
      </c>
      <c r="E1009" s="3">
        <f t="shared" si="64"/>
        <v>-1</v>
      </c>
      <c r="F1009" s="2">
        <v>25682.168740000001</v>
      </c>
      <c r="G1009" s="2">
        <v>27392.016599999999</v>
      </c>
      <c r="H1009" s="3">
        <f t="shared" si="65"/>
        <v>6.6577237978228343E-2</v>
      </c>
      <c r="I1009" s="2">
        <v>28747.53832</v>
      </c>
      <c r="J1009" s="3">
        <f t="shared" si="66"/>
        <v>-4.7152618944661051E-2</v>
      </c>
      <c r="K1009" s="2">
        <v>98076.008669999996</v>
      </c>
      <c r="L1009" s="2">
        <v>102977.5928</v>
      </c>
      <c r="M1009" s="3">
        <f t="shared" si="67"/>
        <v>4.9977402184998576E-2</v>
      </c>
    </row>
    <row r="1010" spans="1:13" x14ac:dyDescent="0.2">
      <c r="A1010" s="1" t="s">
        <v>5</v>
      </c>
      <c r="B1010" s="1" t="s">
        <v>62</v>
      </c>
      <c r="C1010" s="2">
        <v>0</v>
      </c>
      <c r="D1010" s="2">
        <v>0</v>
      </c>
      <c r="E1010" s="3" t="str">
        <f t="shared" si="64"/>
        <v/>
      </c>
      <c r="F1010" s="2">
        <v>0</v>
      </c>
      <c r="G1010" s="2">
        <v>0.88</v>
      </c>
      <c r="H1010" s="3" t="str">
        <f t="shared" si="65"/>
        <v/>
      </c>
      <c r="I1010" s="2">
        <v>0</v>
      </c>
      <c r="J1010" s="3" t="str">
        <f t="shared" si="66"/>
        <v/>
      </c>
      <c r="K1010" s="2">
        <v>3094.4816500000002</v>
      </c>
      <c r="L1010" s="2">
        <v>0.88</v>
      </c>
      <c r="M1010" s="3">
        <f t="shared" si="67"/>
        <v>-0.99971562280875059</v>
      </c>
    </row>
    <row r="1011" spans="1:13" x14ac:dyDescent="0.2">
      <c r="A1011" s="1" t="s">
        <v>4</v>
      </c>
      <c r="B1011" s="1" t="s">
        <v>62</v>
      </c>
      <c r="C1011" s="2">
        <v>11.70077</v>
      </c>
      <c r="D1011" s="2">
        <v>0</v>
      </c>
      <c r="E1011" s="3">
        <f t="shared" si="64"/>
        <v>-1</v>
      </c>
      <c r="F1011" s="2">
        <v>3904.4065799999998</v>
      </c>
      <c r="G1011" s="2">
        <v>2124.6669299999999</v>
      </c>
      <c r="H1011" s="3">
        <f t="shared" si="65"/>
        <v>-0.45582846292611257</v>
      </c>
      <c r="I1011" s="2">
        <v>2131.4352399999998</v>
      </c>
      <c r="J1011" s="3">
        <f t="shared" si="66"/>
        <v>-3.1754706279510936E-3</v>
      </c>
      <c r="K1011" s="2">
        <v>17704.33826</v>
      </c>
      <c r="L1011" s="2">
        <v>8199.0024200000007</v>
      </c>
      <c r="M1011" s="3">
        <f t="shared" si="67"/>
        <v>-0.53689303155010992</v>
      </c>
    </row>
    <row r="1012" spans="1:13" x14ac:dyDescent="0.2">
      <c r="A1012" s="1" t="s">
        <v>3</v>
      </c>
      <c r="B1012" s="1" t="s">
        <v>62</v>
      </c>
      <c r="C1012" s="2">
        <v>0</v>
      </c>
      <c r="D1012" s="2">
        <v>0</v>
      </c>
      <c r="E1012" s="3" t="str">
        <f t="shared" si="64"/>
        <v/>
      </c>
      <c r="F1012" s="2">
        <v>1333.3478600000001</v>
      </c>
      <c r="G1012" s="2">
        <v>1655.67967</v>
      </c>
      <c r="H1012" s="3">
        <f t="shared" si="65"/>
        <v>0.24174622367489307</v>
      </c>
      <c r="I1012" s="2">
        <v>2618.6601300000002</v>
      </c>
      <c r="J1012" s="3">
        <f t="shared" si="66"/>
        <v>-0.36773785531305281</v>
      </c>
      <c r="K1012" s="2">
        <v>4183.0100300000004</v>
      </c>
      <c r="L1012" s="2">
        <v>10061.634099999999</v>
      </c>
      <c r="M1012" s="3">
        <f t="shared" si="67"/>
        <v>1.4053573928437362</v>
      </c>
    </row>
    <row r="1013" spans="1:13" x14ac:dyDescent="0.2">
      <c r="A1013" s="1" t="s">
        <v>26</v>
      </c>
      <c r="B1013" s="1" t="s">
        <v>62</v>
      </c>
      <c r="C1013" s="2">
        <v>0</v>
      </c>
      <c r="D1013" s="2">
        <v>0</v>
      </c>
      <c r="E1013" s="3" t="str">
        <f t="shared" si="64"/>
        <v/>
      </c>
      <c r="F1013" s="2">
        <v>0</v>
      </c>
      <c r="G1013" s="2">
        <v>0</v>
      </c>
      <c r="H1013" s="3" t="str">
        <f t="shared" si="65"/>
        <v/>
      </c>
      <c r="I1013" s="2">
        <v>0</v>
      </c>
      <c r="J1013" s="3" t="str">
        <f t="shared" si="66"/>
        <v/>
      </c>
      <c r="K1013" s="2">
        <v>0</v>
      </c>
      <c r="L1013" s="2">
        <v>0</v>
      </c>
      <c r="M1013" s="3" t="str">
        <f t="shared" si="67"/>
        <v/>
      </c>
    </row>
    <row r="1014" spans="1:13" x14ac:dyDescent="0.2">
      <c r="A1014" s="1" t="s">
        <v>2</v>
      </c>
      <c r="B1014" s="1" t="s">
        <v>62</v>
      </c>
      <c r="C1014" s="2">
        <v>676.67125999999996</v>
      </c>
      <c r="D1014" s="2">
        <v>0</v>
      </c>
      <c r="E1014" s="3">
        <f t="shared" si="64"/>
        <v>-1</v>
      </c>
      <c r="F1014" s="2">
        <v>26436.73389</v>
      </c>
      <c r="G1014" s="2">
        <v>21927.156050000001</v>
      </c>
      <c r="H1014" s="3">
        <f t="shared" si="65"/>
        <v>-0.17057999141511948</v>
      </c>
      <c r="I1014" s="2">
        <v>27024.001329999999</v>
      </c>
      <c r="J1014" s="3">
        <f t="shared" si="66"/>
        <v>-0.18860438977043215</v>
      </c>
      <c r="K1014" s="2">
        <v>96422.135089999996</v>
      </c>
      <c r="L1014" s="2">
        <v>91012.904020000002</v>
      </c>
      <c r="M1014" s="3">
        <f t="shared" si="67"/>
        <v>-5.6099474098463387E-2</v>
      </c>
    </row>
    <row r="1015" spans="1:13" x14ac:dyDescent="0.2">
      <c r="A1015" s="1" t="s">
        <v>25</v>
      </c>
      <c r="B1015" s="1" t="s">
        <v>62</v>
      </c>
      <c r="C1015" s="2">
        <v>0</v>
      </c>
      <c r="D1015" s="2">
        <v>0</v>
      </c>
      <c r="E1015" s="3" t="str">
        <f t="shared" si="64"/>
        <v/>
      </c>
      <c r="F1015" s="2">
        <v>7.3571499999999999</v>
      </c>
      <c r="G1015" s="2">
        <v>82.639799999999994</v>
      </c>
      <c r="H1015" s="3">
        <f t="shared" si="65"/>
        <v>10.232583269336631</v>
      </c>
      <c r="I1015" s="2">
        <v>56.260550000000002</v>
      </c>
      <c r="J1015" s="3">
        <f t="shared" si="66"/>
        <v>0.46887650405123993</v>
      </c>
      <c r="K1015" s="2">
        <v>7.3571499999999999</v>
      </c>
      <c r="L1015" s="2">
        <v>237.13835</v>
      </c>
      <c r="M1015" s="3">
        <f t="shared" si="67"/>
        <v>31.232365793819618</v>
      </c>
    </row>
    <row r="1016" spans="1:13" x14ac:dyDescent="0.2">
      <c r="A1016" s="1" t="s">
        <v>29</v>
      </c>
      <c r="B1016" s="1" t="s">
        <v>62</v>
      </c>
      <c r="C1016" s="2">
        <v>0</v>
      </c>
      <c r="D1016" s="2">
        <v>0</v>
      </c>
      <c r="E1016" s="3" t="str">
        <f t="shared" si="64"/>
        <v/>
      </c>
      <c r="F1016" s="2">
        <v>0</v>
      </c>
      <c r="G1016" s="2">
        <v>0</v>
      </c>
      <c r="H1016" s="3" t="str">
        <f t="shared" si="65"/>
        <v/>
      </c>
      <c r="I1016" s="2">
        <v>0</v>
      </c>
      <c r="J1016" s="3" t="str">
        <f t="shared" si="66"/>
        <v/>
      </c>
      <c r="K1016" s="2">
        <v>0</v>
      </c>
      <c r="L1016" s="2">
        <v>0</v>
      </c>
      <c r="M1016" s="3" t="str">
        <f t="shared" si="67"/>
        <v/>
      </c>
    </row>
    <row r="1017" spans="1:13" x14ac:dyDescent="0.2">
      <c r="A1017" s="6" t="s">
        <v>0</v>
      </c>
      <c r="B1017" s="6" t="s">
        <v>62</v>
      </c>
      <c r="C1017" s="5">
        <v>1683.25343</v>
      </c>
      <c r="D1017" s="5">
        <v>0</v>
      </c>
      <c r="E1017" s="4">
        <f t="shared" si="64"/>
        <v>-1</v>
      </c>
      <c r="F1017" s="5">
        <v>128689.78893</v>
      </c>
      <c r="G1017" s="5">
        <v>133915.67600000001</v>
      </c>
      <c r="H1017" s="4">
        <f t="shared" si="65"/>
        <v>4.0608405013723425E-2</v>
      </c>
      <c r="I1017" s="5">
        <v>144512.77411999999</v>
      </c>
      <c r="J1017" s="4">
        <f t="shared" si="66"/>
        <v>-7.3329836649598912E-2</v>
      </c>
      <c r="K1017" s="5">
        <v>491486.06292</v>
      </c>
      <c r="L1017" s="5">
        <v>505201.10674000002</v>
      </c>
      <c r="M1017" s="4">
        <f t="shared" si="67"/>
        <v>2.7905254807260915E-2</v>
      </c>
    </row>
    <row r="1018" spans="1:13" x14ac:dyDescent="0.2">
      <c r="A1018" s="1" t="s">
        <v>22</v>
      </c>
      <c r="B1018" s="1" t="s">
        <v>61</v>
      </c>
      <c r="C1018" s="2">
        <v>0</v>
      </c>
      <c r="D1018" s="2">
        <v>0</v>
      </c>
      <c r="E1018" s="3" t="str">
        <f t="shared" si="64"/>
        <v/>
      </c>
      <c r="F1018" s="2">
        <v>486.41086999999999</v>
      </c>
      <c r="G1018" s="2">
        <v>25.396229999999999</v>
      </c>
      <c r="H1018" s="3">
        <f t="shared" si="65"/>
        <v>-0.94778852290040305</v>
      </c>
      <c r="I1018" s="2">
        <v>45.006219999999999</v>
      </c>
      <c r="J1018" s="3">
        <f t="shared" si="66"/>
        <v>-0.4357173297379785</v>
      </c>
      <c r="K1018" s="2">
        <v>1347.0719999999999</v>
      </c>
      <c r="L1018" s="2">
        <v>78.797319999999999</v>
      </c>
      <c r="M1018" s="3">
        <f t="shared" si="67"/>
        <v>-0.94150474510642346</v>
      </c>
    </row>
    <row r="1019" spans="1:13" x14ac:dyDescent="0.2">
      <c r="A1019" s="1" t="s">
        <v>21</v>
      </c>
      <c r="B1019" s="1" t="s">
        <v>61</v>
      </c>
      <c r="C1019" s="2">
        <v>4.1664599999999998</v>
      </c>
      <c r="D1019" s="2">
        <v>0</v>
      </c>
      <c r="E1019" s="3">
        <f t="shared" si="64"/>
        <v>-1</v>
      </c>
      <c r="F1019" s="2">
        <v>1362.1493599999999</v>
      </c>
      <c r="G1019" s="2">
        <v>753.41781000000003</v>
      </c>
      <c r="H1019" s="3">
        <f t="shared" si="65"/>
        <v>-0.44689045700539032</v>
      </c>
      <c r="I1019" s="2">
        <v>637.92192999999997</v>
      </c>
      <c r="J1019" s="3">
        <f t="shared" si="66"/>
        <v>0.18105017960426606</v>
      </c>
      <c r="K1019" s="2">
        <v>3692.0930699999999</v>
      </c>
      <c r="L1019" s="2">
        <v>3131.0642200000002</v>
      </c>
      <c r="M1019" s="3">
        <f t="shared" si="67"/>
        <v>-0.15195414616132619</v>
      </c>
    </row>
    <row r="1020" spans="1:13" x14ac:dyDescent="0.2">
      <c r="A1020" s="1" t="s">
        <v>20</v>
      </c>
      <c r="B1020" s="1" t="s">
        <v>61</v>
      </c>
      <c r="C1020" s="2">
        <v>48.376260000000002</v>
      </c>
      <c r="D1020" s="2">
        <v>0</v>
      </c>
      <c r="E1020" s="3">
        <f t="shared" si="64"/>
        <v>-1</v>
      </c>
      <c r="F1020" s="2">
        <v>1228.77351</v>
      </c>
      <c r="G1020" s="2">
        <v>425.92953</v>
      </c>
      <c r="H1020" s="3">
        <f t="shared" si="65"/>
        <v>-0.65337018862003293</v>
      </c>
      <c r="I1020" s="2">
        <v>1234.1651999999999</v>
      </c>
      <c r="J1020" s="3">
        <f t="shared" si="66"/>
        <v>-0.65488450816795019</v>
      </c>
      <c r="K1020" s="2">
        <v>2366.7157099999999</v>
      </c>
      <c r="L1020" s="2">
        <v>1810.6805300000001</v>
      </c>
      <c r="M1020" s="3">
        <f t="shared" si="67"/>
        <v>-0.23493957370993235</v>
      </c>
    </row>
    <row r="1021" spans="1:13" x14ac:dyDescent="0.2">
      <c r="A1021" s="1" t="s">
        <v>19</v>
      </c>
      <c r="B1021" s="1" t="s">
        <v>61</v>
      </c>
      <c r="C1021" s="2">
        <v>20.37105</v>
      </c>
      <c r="D1021" s="2">
        <v>0</v>
      </c>
      <c r="E1021" s="3">
        <f t="shared" si="64"/>
        <v>-1</v>
      </c>
      <c r="F1021" s="2">
        <v>185.45446000000001</v>
      </c>
      <c r="G1021" s="2">
        <v>20.113759999999999</v>
      </c>
      <c r="H1021" s="3">
        <f t="shared" si="65"/>
        <v>-0.89154340100529261</v>
      </c>
      <c r="I1021" s="2">
        <v>30.202860000000001</v>
      </c>
      <c r="J1021" s="3">
        <f t="shared" si="66"/>
        <v>-0.3340445242602853</v>
      </c>
      <c r="K1021" s="2">
        <v>352.54190999999997</v>
      </c>
      <c r="L1021" s="2">
        <v>217.69672</v>
      </c>
      <c r="M1021" s="3">
        <f t="shared" si="67"/>
        <v>-0.3824940699958197</v>
      </c>
    </row>
    <row r="1022" spans="1:13" x14ac:dyDescent="0.2">
      <c r="A1022" s="1" t="s">
        <v>18</v>
      </c>
      <c r="B1022" s="1" t="s">
        <v>61</v>
      </c>
      <c r="C1022" s="2">
        <v>0</v>
      </c>
      <c r="D1022" s="2">
        <v>0</v>
      </c>
      <c r="E1022" s="3" t="str">
        <f t="shared" si="64"/>
        <v/>
      </c>
      <c r="F1022" s="2">
        <v>0.15742999999999999</v>
      </c>
      <c r="G1022" s="2">
        <v>6.9529999999999995E-2</v>
      </c>
      <c r="H1022" s="3">
        <f t="shared" si="65"/>
        <v>-0.55834339071333283</v>
      </c>
      <c r="I1022" s="2">
        <v>7.4599999999999996E-3</v>
      </c>
      <c r="J1022" s="3">
        <f t="shared" si="66"/>
        <v>8.3203753351206426</v>
      </c>
      <c r="K1022" s="2">
        <v>5.7795500000000004</v>
      </c>
      <c r="L1022" s="2">
        <v>0.39373000000000002</v>
      </c>
      <c r="M1022" s="3">
        <f t="shared" si="67"/>
        <v>-0.93187531901272591</v>
      </c>
    </row>
    <row r="1023" spans="1:13" x14ac:dyDescent="0.2">
      <c r="A1023" s="1" t="s">
        <v>17</v>
      </c>
      <c r="B1023" s="1" t="s">
        <v>61</v>
      </c>
      <c r="C1023" s="2">
        <v>6.2645099999999996</v>
      </c>
      <c r="D1023" s="2">
        <v>0</v>
      </c>
      <c r="E1023" s="3">
        <f t="shared" si="64"/>
        <v>-1</v>
      </c>
      <c r="F1023" s="2">
        <v>236.6497</v>
      </c>
      <c r="G1023" s="2">
        <v>130.25425000000001</v>
      </c>
      <c r="H1023" s="3">
        <f t="shared" si="65"/>
        <v>-0.4495904706407825</v>
      </c>
      <c r="I1023" s="2">
        <v>264.61272000000002</v>
      </c>
      <c r="J1023" s="3">
        <f t="shared" si="66"/>
        <v>-0.50775514495297125</v>
      </c>
      <c r="K1023" s="2">
        <v>805.22549000000004</v>
      </c>
      <c r="L1023" s="2">
        <v>595.75242000000003</v>
      </c>
      <c r="M1023" s="3">
        <f t="shared" si="67"/>
        <v>-0.2601421249096324</v>
      </c>
    </row>
    <row r="1024" spans="1:13" x14ac:dyDescent="0.2">
      <c r="A1024" s="1" t="s">
        <v>16</v>
      </c>
      <c r="B1024" s="1" t="s">
        <v>61</v>
      </c>
      <c r="C1024" s="2">
        <v>0</v>
      </c>
      <c r="D1024" s="2">
        <v>0</v>
      </c>
      <c r="E1024" s="3" t="str">
        <f t="shared" si="64"/>
        <v/>
      </c>
      <c r="F1024" s="2">
        <v>0</v>
      </c>
      <c r="G1024" s="2">
        <v>1.9956100000000001</v>
      </c>
      <c r="H1024" s="3" t="str">
        <f t="shared" si="65"/>
        <v/>
      </c>
      <c r="I1024" s="2">
        <v>0</v>
      </c>
      <c r="J1024" s="3" t="str">
        <f t="shared" si="66"/>
        <v/>
      </c>
      <c r="K1024" s="2">
        <v>0</v>
      </c>
      <c r="L1024" s="2">
        <v>1.9956100000000001</v>
      </c>
      <c r="M1024" s="3" t="str">
        <f t="shared" si="67"/>
        <v/>
      </c>
    </row>
    <row r="1025" spans="1:13" x14ac:dyDescent="0.2">
      <c r="A1025" s="1" t="s">
        <v>15</v>
      </c>
      <c r="B1025" s="1" t="s">
        <v>61</v>
      </c>
      <c r="C1025" s="2">
        <v>0</v>
      </c>
      <c r="D1025" s="2">
        <v>0</v>
      </c>
      <c r="E1025" s="3" t="str">
        <f t="shared" si="64"/>
        <v/>
      </c>
      <c r="F1025" s="2">
        <v>0</v>
      </c>
      <c r="G1025" s="2">
        <v>0</v>
      </c>
      <c r="H1025" s="3" t="str">
        <f t="shared" si="65"/>
        <v/>
      </c>
      <c r="I1025" s="2">
        <v>0</v>
      </c>
      <c r="J1025" s="3" t="str">
        <f t="shared" si="66"/>
        <v/>
      </c>
      <c r="K1025" s="2">
        <v>0</v>
      </c>
      <c r="L1025" s="2">
        <v>0</v>
      </c>
      <c r="M1025" s="3" t="str">
        <f t="shared" si="67"/>
        <v/>
      </c>
    </row>
    <row r="1026" spans="1:13" x14ac:dyDescent="0.2">
      <c r="A1026" s="1" t="s">
        <v>14</v>
      </c>
      <c r="B1026" s="1" t="s">
        <v>61</v>
      </c>
      <c r="C1026" s="2">
        <v>0</v>
      </c>
      <c r="D1026" s="2">
        <v>0</v>
      </c>
      <c r="E1026" s="3" t="str">
        <f t="shared" si="64"/>
        <v/>
      </c>
      <c r="F1026" s="2">
        <v>2.0030299999999999</v>
      </c>
      <c r="G1026" s="2">
        <v>0.84709000000000001</v>
      </c>
      <c r="H1026" s="3">
        <f t="shared" si="65"/>
        <v>-0.57709570001447807</v>
      </c>
      <c r="I1026" s="2">
        <v>6.2578399999999998</v>
      </c>
      <c r="J1026" s="3">
        <f t="shared" si="66"/>
        <v>-0.86463540135254335</v>
      </c>
      <c r="K1026" s="2">
        <v>20.302060000000001</v>
      </c>
      <c r="L1026" s="2">
        <v>18.965920000000001</v>
      </c>
      <c r="M1026" s="3">
        <f t="shared" si="67"/>
        <v>-6.581302587028115E-2</v>
      </c>
    </row>
    <row r="1027" spans="1:13" x14ac:dyDescent="0.2">
      <c r="A1027" s="1" t="s">
        <v>13</v>
      </c>
      <c r="B1027" s="1" t="s">
        <v>61</v>
      </c>
      <c r="C1027" s="2">
        <v>62.107500000000002</v>
      </c>
      <c r="D1027" s="2">
        <v>0</v>
      </c>
      <c r="E1027" s="3">
        <f t="shared" si="64"/>
        <v>-1</v>
      </c>
      <c r="F1027" s="2">
        <v>2405.4353700000001</v>
      </c>
      <c r="G1027" s="2">
        <v>1584.6285800000001</v>
      </c>
      <c r="H1027" s="3">
        <f t="shared" si="65"/>
        <v>-0.34123003271544983</v>
      </c>
      <c r="I1027" s="2">
        <v>2093.46958</v>
      </c>
      <c r="J1027" s="3">
        <f t="shared" si="66"/>
        <v>-0.24306109095695572</v>
      </c>
      <c r="K1027" s="2">
        <v>8021.0054399999999</v>
      </c>
      <c r="L1027" s="2">
        <v>14133.407139999999</v>
      </c>
      <c r="M1027" s="3">
        <f t="shared" si="67"/>
        <v>0.76204931485497163</v>
      </c>
    </row>
    <row r="1028" spans="1:13" x14ac:dyDescent="0.2">
      <c r="A1028" s="1" t="s">
        <v>12</v>
      </c>
      <c r="B1028" s="1" t="s">
        <v>61</v>
      </c>
      <c r="C1028" s="2">
        <v>0</v>
      </c>
      <c r="D1028" s="2">
        <v>0</v>
      </c>
      <c r="E1028" s="3" t="str">
        <f t="shared" si="64"/>
        <v/>
      </c>
      <c r="F1028" s="2">
        <v>217.01580000000001</v>
      </c>
      <c r="G1028" s="2">
        <v>182.39705000000001</v>
      </c>
      <c r="H1028" s="3">
        <f t="shared" si="65"/>
        <v>-0.15952179518726284</v>
      </c>
      <c r="I1028" s="2">
        <v>332.52481999999998</v>
      </c>
      <c r="J1028" s="3">
        <f t="shared" si="66"/>
        <v>-0.45147838889139158</v>
      </c>
      <c r="K1028" s="2">
        <v>1021.4628</v>
      </c>
      <c r="L1028" s="2">
        <v>1326.0507700000001</v>
      </c>
      <c r="M1028" s="3">
        <f t="shared" si="67"/>
        <v>0.29818802016089085</v>
      </c>
    </row>
    <row r="1029" spans="1:13" x14ac:dyDescent="0.2">
      <c r="A1029" s="1" t="s">
        <v>11</v>
      </c>
      <c r="B1029" s="1" t="s">
        <v>61</v>
      </c>
      <c r="C1029" s="2">
        <v>39.352510000000002</v>
      </c>
      <c r="D1029" s="2">
        <v>0</v>
      </c>
      <c r="E1029" s="3">
        <f t="shared" si="64"/>
        <v>-1</v>
      </c>
      <c r="F1029" s="2">
        <v>148.03029000000001</v>
      </c>
      <c r="G1029" s="2">
        <v>104.38414</v>
      </c>
      <c r="H1029" s="3">
        <f t="shared" si="65"/>
        <v>-0.29484607508368732</v>
      </c>
      <c r="I1029" s="2">
        <v>294.29404</v>
      </c>
      <c r="J1029" s="3">
        <f t="shared" si="66"/>
        <v>-0.64530664637313073</v>
      </c>
      <c r="K1029" s="2">
        <v>401.31761999999998</v>
      </c>
      <c r="L1029" s="2">
        <v>754.43462999999997</v>
      </c>
      <c r="M1029" s="3">
        <f t="shared" si="67"/>
        <v>0.87989410980758831</v>
      </c>
    </row>
    <row r="1030" spans="1:13" x14ac:dyDescent="0.2">
      <c r="A1030" s="1" t="s">
        <v>10</v>
      </c>
      <c r="B1030" s="1" t="s">
        <v>61</v>
      </c>
      <c r="C1030" s="2">
        <v>23.929179999999999</v>
      </c>
      <c r="D1030" s="2">
        <v>0</v>
      </c>
      <c r="E1030" s="3">
        <f t="shared" si="64"/>
        <v>-1</v>
      </c>
      <c r="F1030" s="2">
        <v>942.21166000000005</v>
      </c>
      <c r="G1030" s="2">
        <v>871.29633000000001</v>
      </c>
      <c r="H1030" s="3">
        <f t="shared" si="65"/>
        <v>-7.5264755267409944E-2</v>
      </c>
      <c r="I1030" s="2">
        <v>795.77782000000002</v>
      </c>
      <c r="J1030" s="3">
        <f t="shared" si="66"/>
        <v>9.4898988262829498E-2</v>
      </c>
      <c r="K1030" s="2">
        <v>4009.3445700000002</v>
      </c>
      <c r="L1030" s="2">
        <v>4008.10302</v>
      </c>
      <c r="M1030" s="3">
        <f t="shared" si="67"/>
        <v>-3.0966408058064054E-4</v>
      </c>
    </row>
    <row r="1031" spans="1:13" x14ac:dyDescent="0.2">
      <c r="A1031" s="1" t="s">
        <v>27</v>
      </c>
      <c r="B1031" s="1" t="s">
        <v>61</v>
      </c>
      <c r="C1031" s="2">
        <v>0</v>
      </c>
      <c r="D1031" s="2">
        <v>0</v>
      </c>
      <c r="E1031" s="3" t="str">
        <f t="shared" si="64"/>
        <v/>
      </c>
      <c r="F1031" s="2">
        <v>0.34488999999999997</v>
      </c>
      <c r="G1031" s="2">
        <v>0</v>
      </c>
      <c r="H1031" s="3">
        <f t="shared" si="65"/>
        <v>-1</v>
      </c>
      <c r="I1031" s="2">
        <v>27.070530000000002</v>
      </c>
      <c r="J1031" s="3">
        <f t="shared" si="66"/>
        <v>-1</v>
      </c>
      <c r="K1031" s="2">
        <v>31.231750000000002</v>
      </c>
      <c r="L1031" s="2">
        <v>42.411769999999997</v>
      </c>
      <c r="M1031" s="3">
        <f t="shared" si="67"/>
        <v>0.35796969430147185</v>
      </c>
    </row>
    <row r="1032" spans="1:13" x14ac:dyDescent="0.2">
      <c r="A1032" s="1" t="s">
        <v>9</v>
      </c>
      <c r="B1032" s="1" t="s">
        <v>61</v>
      </c>
      <c r="C1032" s="2">
        <v>0</v>
      </c>
      <c r="D1032" s="2">
        <v>0</v>
      </c>
      <c r="E1032" s="3" t="str">
        <f t="shared" si="64"/>
        <v/>
      </c>
      <c r="F1032" s="2">
        <v>22.744060000000001</v>
      </c>
      <c r="G1032" s="2">
        <v>51.821289999999998</v>
      </c>
      <c r="H1032" s="3">
        <f t="shared" si="65"/>
        <v>1.2784538028830381</v>
      </c>
      <c r="I1032" s="2">
        <v>39.056739999999998</v>
      </c>
      <c r="J1032" s="3">
        <f t="shared" si="66"/>
        <v>0.32682067166896167</v>
      </c>
      <c r="K1032" s="2">
        <v>91.539100000000005</v>
      </c>
      <c r="L1032" s="2">
        <v>178.44642999999999</v>
      </c>
      <c r="M1032" s="3">
        <f t="shared" si="67"/>
        <v>0.94940118484887859</v>
      </c>
    </row>
    <row r="1033" spans="1:13" x14ac:dyDescent="0.2">
      <c r="A1033" s="1" t="s">
        <v>8</v>
      </c>
      <c r="B1033" s="1" t="s">
        <v>61</v>
      </c>
      <c r="C1033" s="2">
        <v>12.81377</v>
      </c>
      <c r="D1033" s="2">
        <v>0</v>
      </c>
      <c r="E1033" s="3">
        <f t="shared" si="64"/>
        <v>-1</v>
      </c>
      <c r="F1033" s="2">
        <v>953.31039999999996</v>
      </c>
      <c r="G1033" s="2">
        <v>343.30041</v>
      </c>
      <c r="H1033" s="3">
        <f t="shared" si="65"/>
        <v>-0.63988601194322436</v>
      </c>
      <c r="I1033" s="2">
        <v>333.20103</v>
      </c>
      <c r="J1033" s="3">
        <f t="shared" si="66"/>
        <v>3.0310170409737269E-2</v>
      </c>
      <c r="K1033" s="2">
        <v>1364.4423400000001</v>
      </c>
      <c r="L1033" s="2">
        <v>1078.1091200000001</v>
      </c>
      <c r="M1033" s="3">
        <f t="shared" si="67"/>
        <v>-0.20985366080035306</v>
      </c>
    </row>
    <row r="1034" spans="1:13" x14ac:dyDescent="0.2">
      <c r="A1034" s="1" t="s">
        <v>7</v>
      </c>
      <c r="B1034" s="1" t="s">
        <v>61</v>
      </c>
      <c r="C1034" s="2">
        <v>0</v>
      </c>
      <c r="D1034" s="2">
        <v>0</v>
      </c>
      <c r="E1034" s="3" t="str">
        <f t="shared" si="64"/>
        <v/>
      </c>
      <c r="F1034" s="2">
        <v>106.81242</v>
      </c>
      <c r="G1034" s="2">
        <v>55.700330000000001</v>
      </c>
      <c r="H1034" s="3">
        <f t="shared" si="65"/>
        <v>-0.47852197338099822</v>
      </c>
      <c r="I1034" s="2">
        <v>85.470299999999995</v>
      </c>
      <c r="J1034" s="3">
        <f t="shared" si="66"/>
        <v>-0.34830777474748531</v>
      </c>
      <c r="K1034" s="2">
        <v>333.17129999999997</v>
      </c>
      <c r="L1034" s="2">
        <v>273.25409999999999</v>
      </c>
      <c r="M1034" s="3">
        <f t="shared" si="67"/>
        <v>-0.17983901974749916</v>
      </c>
    </row>
    <row r="1035" spans="1:13" x14ac:dyDescent="0.2">
      <c r="A1035" s="1" t="s">
        <v>6</v>
      </c>
      <c r="B1035" s="1" t="s">
        <v>61</v>
      </c>
      <c r="C1035" s="2">
        <v>18.33793</v>
      </c>
      <c r="D1035" s="2">
        <v>0</v>
      </c>
      <c r="E1035" s="3">
        <f t="shared" si="64"/>
        <v>-1</v>
      </c>
      <c r="F1035" s="2">
        <v>1854.7786799999999</v>
      </c>
      <c r="G1035" s="2">
        <v>753.28081999999995</v>
      </c>
      <c r="H1035" s="3">
        <f t="shared" si="65"/>
        <v>-0.59387024008708145</v>
      </c>
      <c r="I1035" s="2">
        <v>909.09906999999998</v>
      </c>
      <c r="J1035" s="3">
        <f t="shared" si="66"/>
        <v>-0.17139853635533919</v>
      </c>
      <c r="K1035" s="2">
        <v>5529.7377900000001</v>
      </c>
      <c r="L1035" s="2">
        <v>3226.56972</v>
      </c>
      <c r="M1035" s="3">
        <f t="shared" si="67"/>
        <v>-0.41650583761223881</v>
      </c>
    </row>
    <row r="1036" spans="1:13" x14ac:dyDescent="0.2">
      <c r="A1036" s="1" t="s">
        <v>5</v>
      </c>
      <c r="B1036" s="1" t="s">
        <v>61</v>
      </c>
      <c r="C1036" s="2">
        <v>0</v>
      </c>
      <c r="D1036" s="2">
        <v>0</v>
      </c>
      <c r="E1036" s="3" t="str">
        <f t="shared" si="64"/>
        <v/>
      </c>
      <c r="F1036" s="2">
        <v>0.55083000000000004</v>
      </c>
      <c r="G1036" s="2">
        <v>13.96231</v>
      </c>
      <c r="H1036" s="3">
        <f t="shared" si="65"/>
        <v>24.347766098433272</v>
      </c>
      <c r="I1036" s="2">
        <v>7.7789999999999998E-2</v>
      </c>
      <c r="J1036" s="3">
        <f t="shared" si="66"/>
        <v>178.48720915284741</v>
      </c>
      <c r="K1036" s="2">
        <v>8.7608300000000003</v>
      </c>
      <c r="L1036" s="2">
        <v>26.227370000000001</v>
      </c>
      <c r="M1036" s="3">
        <f t="shared" si="67"/>
        <v>1.9937083586829103</v>
      </c>
    </row>
    <row r="1037" spans="1:13" x14ac:dyDescent="0.2">
      <c r="A1037" s="1" t="s">
        <v>4</v>
      </c>
      <c r="B1037" s="1" t="s">
        <v>61</v>
      </c>
      <c r="C1037" s="2">
        <v>0</v>
      </c>
      <c r="D1037" s="2">
        <v>0</v>
      </c>
      <c r="E1037" s="3" t="str">
        <f t="shared" si="64"/>
        <v/>
      </c>
      <c r="F1037" s="2">
        <v>813.53133000000003</v>
      </c>
      <c r="G1037" s="2">
        <v>488.26783999999998</v>
      </c>
      <c r="H1037" s="3">
        <f t="shared" si="65"/>
        <v>-0.39981679623819777</v>
      </c>
      <c r="I1037" s="2">
        <v>421.09667999999999</v>
      </c>
      <c r="J1037" s="3">
        <f t="shared" si="66"/>
        <v>0.15951481735738215</v>
      </c>
      <c r="K1037" s="2">
        <v>2371.2030399999999</v>
      </c>
      <c r="L1037" s="2">
        <v>1198.16104</v>
      </c>
      <c r="M1037" s="3">
        <f t="shared" si="67"/>
        <v>-0.49470331313340421</v>
      </c>
    </row>
    <row r="1038" spans="1:13" x14ac:dyDescent="0.2">
      <c r="A1038" s="1" t="s">
        <v>3</v>
      </c>
      <c r="B1038" s="1" t="s">
        <v>61</v>
      </c>
      <c r="C1038" s="2">
        <v>0</v>
      </c>
      <c r="D1038" s="2">
        <v>0</v>
      </c>
      <c r="E1038" s="3" t="str">
        <f t="shared" si="64"/>
        <v/>
      </c>
      <c r="F1038" s="2">
        <v>86.191019999999995</v>
      </c>
      <c r="G1038" s="2">
        <v>210.4682</v>
      </c>
      <c r="H1038" s="3">
        <f t="shared" si="65"/>
        <v>1.4418808363098616</v>
      </c>
      <c r="I1038" s="2">
        <v>195.57013000000001</v>
      </c>
      <c r="J1038" s="3">
        <f t="shared" si="66"/>
        <v>7.6177635102047558E-2</v>
      </c>
      <c r="K1038" s="2">
        <v>1069.8564200000001</v>
      </c>
      <c r="L1038" s="2">
        <v>1109.97975</v>
      </c>
      <c r="M1038" s="3">
        <f t="shared" si="67"/>
        <v>3.7503471727542648E-2</v>
      </c>
    </row>
    <row r="1039" spans="1:13" x14ac:dyDescent="0.2">
      <c r="A1039" s="1" t="s">
        <v>26</v>
      </c>
      <c r="B1039" s="1" t="s">
        <v>61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3.3815499999999998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0</v>
      </c>
      <c r="L1039" s="2">
        <v>3.3815499999999998</v>
      </c>
      <c r="M1039" s="3" t="str">
        <f t="shared" si="67"/>
        <v/>
      </c>
    </row>
    <row r="1040" spans="1:13" x14ac:dyDescent="0.2">
      <c r="A1040" s="1" t="s">
        <v>2</v>
      </c>
      <c r="B1040" s="1" t="s">
        <v>61</v>
      </c>
      <c r="C1040" s="2">
        <v>0</v>
      </c>
      <c r="D1040" s="2">
        <v>0</v>
      </c>
      <c r="E1040" s="3" t="str">
        <f t="shared" si="64"/>
        <v/>
      </c>
      <c r="F1040" s="2">
        <v>380.54147999999998</v>
      </c>
      <c r="G1040" s="2">
        <v>127.6474</v>
      </c>
      <c r="H1040" s="3">
        <f t="shared" si="65"/>
        <v>-0.6645637684491057</v>
      </c>
      <c r="I1040" s="2">
        <v>153.04172</v>
      </c>
      <c r="J1040" s="3">
        <f t="shared" si="66"/>
        <v>-0.16593070177203961</v>
      </c>
      <c r="K1040" s="2">
        <v>1315.2458099999999</v>
      </c>
      <c r="L1040" s="2">
        <v>737.70930999999996</v>
      </c>
      <c r="M1040" s="3">
        <f t="shared" si="67"/>
        <v>-0.43910917306020536</v>
      </c>
    </row>
    <row r="1041" spans="1:13" x14ac:dyDescent="0.2">
      <c r="A1041" s="1" t="s">
        <v>25</v>
      </c>
      <c r="B1041" s="1" t="s">
        <v>61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71.232349999999997</v>
      </c>
      <c r="H1041" s="3" t="str">
        <f t="shared" si="65"/>
        <v/>
      </c>
      <c r="I1041" s="2">
        <v>7.7928499999999996</v>
      </c>
      <c r="J1041" s="3">
        <f t="shared" si="66"/>
        <v>8.1407315680399339</v>
      </c>
      <c r="K1041" s="2">
        <v>84.179990000000004</v>
      </c>
      <c r="L1041" s="2">
        <v>79.174719999999994</v>
      </c>
      <c r="M1041" s="3">
        <f t="shared" si="67"/>
        <v>-5.9459142249838837E-2</v>
      </c>
    </row>
    <row r="1042" spans="1:13" x14ac:dyDescent="0.2">
      <c r="A1042" s="1" t="s">
        <v>29</v>
      </c>
      <c r="B1042" s="1" t="s">
        <v>61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2.2921200000000002</v>
      </c>
      <c r="J1042" s="3">
        <f t="shared" si="66"/>
        <v>-1</v>
      </c>
      <c r="K1042" s="2">
        <v>0</v>
      </c>
      <c r="L1042" s="2">
        <v>2.2921200000000002</v>
      </c>
      <c r="M1042" s="3" t="str">
        <f t="shared" si="67"/>
        <v/>
      </c>
    </row>
    <row r="1043" spans="1:13" x14ac:dyDescent="0.2">
      <c r="A1043" s="6" t="s">
        <v>0</v>
      </c>
      <c r="B1043" s="6" t="s">
        <v>61</v>
      </c>
      <c r="C1043" s="5">
        <v>235.71916999999999</v>
      </c>
      <c r="D1043" s="5">
        <v>0</v>
      </c>
      <c r="E1043" s="4">
        <f t="shared" si="64"/>
        <v>-1</v>
      </c>
      <c r="F1043" s="5">
        <v>11433.096589999999</v>
      </c>
      <c r="G1043" s="5">
        <v>6219.79241</v>
      </c>
      <c r="H1043" s="4">
        <f t="shared" si="65"/>
        <v>-0.4559835683151523</v>
      </c>
      <c r="I1043" s="5">
        <v>7908.0094499999996</v>
      </c>
      <c r="J1043" s="4">
        <f t="shared" si="66"/>
        <v>-0.21348191990337084</v>
      </c>
      <c r="K1043" s="5">
        <v>34242.228589999999</v>
      </c>
      <c r="L1043" s="5">
        <v>34033.059029999997</v>
      </c>
      <c r="M1043" s="4">
        <f t="shared" si="67"/>
        <v>-6.1085264777739345E-3</v>
      </c>
    </row>
    <row r="1044" spans="1:13" x14ac:dyDescent="0.2">
      <c r="A1044" s="1" t="s">
        <v>22</v>
      </c>
      <c r="B1044" s="1" t="s">
        <v>60</v>
      </c>
      <c r="C1044" s="2">
        <v>0</v>
      </c>
      <c r="D1044" s="2">
        <v>0</v>
      </c>
      <c r="E1044" s="3" t="str">
        <f t="shared" si="64"/>
        <v/>
      </c>
      <c r="F1044" s="2">
        <v>2.7330000000000001</v>
      </c>
      <c r="G1044" s="2">
        <v>3.1230000000000002</v>
      </c>
      <c r="H1044" s="3">
        <f t="shared" si="65"/>
        <v>0.14270032930845233</v>
      </c>
      <c r="I1044" s="2">
        <v>0</v>
      </c>
      <c r="J1044" s="3" t="str">
        <f t="shared" si="66"/>
        <v/>
      </c>
      <c r="K1044" s="2">
        <v>12.278</v>
      </c>
      <c r="L1044" s="2">
        <v>3.74</v>
      </c>
      <c r="M1044" s="3">
        <f t="shared" si="67"/>
        <v>-0.69539012868545358</v>
      </c>
    </row>
    <row r="1045" spans="1:13" x14ac:dyDescent="0.2">
      <c r="A1045" s="1" t="s">
        <v>21</v>
      </c>
      <c r="B1045" s="1" t="s">
        <v>60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0.42837999999999998</v>
      </c>
      <c r="J1045" s="3">
        <f t="shared" si="66"/>
        <v>-1</v>
      </c>
      <c r="K1045" s="2">
        <v>8.5169999999999996E-2</v>
      </c>
      <c r="L1045" s="2">
        <v>0.42837999999999998</v>
      </c>
      <c r="M1045" s="3">
        <f t="shared" si="67"/>
        <v>4.0297052952917696</v>
      </c>
    </row>
    <row r="1046" spans="1:13" x14ac:dyDescent="0.2">
      <c r="A1046" s="1" t="s">
        <v>20</v>
      </c>
      <c r="B1046" s="1" t="s">
        <v>60</v>
      </c>
      <c r="C1046" s="2">
        <v>0</v>
      </c>
      <c r="D1046" s="2">
        <v>0</v>
      </c>
      <c r="E1046" s="3" t="str">
        <f t="shared" si="64"/>
        <v/>
      </c>
      <c r="F1046" s="2">
        <v>5.367</v>
      </c>
      <c r="G1046" s="2">
        <v>0</v>
      </c>
      <c r="H1046" s="3">
        <f t="shared" si="65"/>
        <v>-1</v>
      </c>
      <c r="I1046" s="2">
        <v>0</v>
      </c>
      <c r="J1046" s="3" t="str">
        <f t="shared" si="66"/>
        <v/>
      </c>
      <c r="K1046" s="2">
        <v>103.91359</v>
      </c>
      <c r="L1046" s="2">
        <v>0</v>
      </c>
      <c r="M1046" s="3">
        <f t="shared" si="67"/>
        <v>-1</v>
      </c>
    </row>
    <row r="1047" spans="1:13" x14ac:dyDescent="0.2">
      <c r="A1047" s="1" t="s">
        <v>18</v>
      </c>
      <c r="B1047" s="1" t="s">
        <v>60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0</v>
      </c>
      <c r="L1047" s="2">
        <v>0</v>
      </c>
      <c r="M1047" s="3" t="str">
        <f t="shared" si="67"/>
        <v/>
      </c>
    </row>
    <row r="1048" spans="1:13" x14ac:dyDescent="0.2">
      <c r="A1048" s="1" t="s">
        <v>17</v>
      </c>
      <c r="B1048" s="1" t="s">
        <v>60</v>
      </c>
      <c r="C1048" s="2">
        <v>0</v>
      </c>
      <c r="D1048" s="2">
        <v>0</v>
      </c>
      <c r="E1048" s="3" t="str">
        <f t="shared" si="64"/>
        <v/>
      </c>
      <c r="F1048" s="2">
        <v>7.125</v>
      </c>
      <c r="G1048" s="2">
        <v>0</v>
      </c>
      <c r="H1048" s="3">
        <f t="shared" si="65"/>
        <v>-1</v>
      </c>
      <c r="I1048" s="2">
        <v>4.4841899999999999</v>
      </c>
      <c r="J1048" s="3">
        <f t="shared" si="66"/>
        <v>-1</v>
      </c>
      <c r="K1048" s="2">
        <v>48.147979999999997</v>
      </c>
      <c r="L1048" s="2">
        <v>4.8191899999999999</v>
      </c>
      <c r="M1048" s="3">
        <f t="shared" si="67"/>
        <v>-0.89990878121989748</v>
      </c>
    </row>
    <row r="1049" spans="1:13" x14ac:dyDescent="0.2">
      <c r="A1049" s="1" t="s">
        <v>15</v>
      </c>
      <c r="B1049" s="1" t="s">
        <v>60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0</v>
      </c>
      <c r="L1049" s="2">
        <v>0</v>
      </c>
      <c r="M1049" s="3" t="str">
        <f t="shared" si="67"/>
        <v/>
      </c>
    </row>
    <row r="1050" spans="1:13" x14ac:dyDescent="0.2">
      <c r="A1050" s="1" t="s">
        <v>14</v>
      </c>
      <c r="B1050" s="1" t="s">
        <v>60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0</v>
      </c>
      <c r="L1050" s="2">
        <v>0</v>
      </c>
      <c r="M1050" s="3" t="str">
        <f t="shared" si="67"/>
        <v/>
      </c>
    </row>
    <row r="1051" spans="1:13" x14ac:dyDescent="0.2">
      <c r="A1051" s="1" t="s">
        <v>13</v>
      </c>
      <c r="B1051" s="1" t="s">
        <v>60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0</v>
      </c>
      <c r="H1051" s="3" t="str">
        <f t="shared" si="65"/>
        <v/>
      </c>
      <c r="I1051" s="2">
        <v>0</v>
      </c>
      <c r="J1051" s="3" t="str">
        <f t="shared" si="66"/>
        <v/>
      </c>
      <c r="K1051" s="2">
        <v>0</v>
      </c>
      <c r="L1051" s="2">
        <v>0</v>
      </c>
      <c r="M1051" s="3" t="str">
        <f t="shared" si="67"/>
        <v/>
      </c>
    </row>
    <row r="1052" spans="1:13" x14ac:dyDescent="0.2">
      <c r="A1052" s="1" t="s">
        <v>12</v>
      </c>
      <c r="B1052" s="1" t="s">
        <v>60</v>
      </c>
      <c r="C1052" s="2">
        <v>0</v>
      </c>
      <c r="D1052" s="2">
        <v>0</v>
      </c>
      <c r="E1052" s="3" t="str">
        <f t="shared" si="64"/>
        <v/>
      </c>
      <c r="F1052" s="2">
        <v>18.229769999999998</v>
      </c>
      <c r="G1052" s="2">
        <v>69.772850000000005</v>
      </c>
      <c r="H1052" s="3">
        <f t="shared" si="65"/>
        <v>2.8274125235809344</v>
      </c>
      <c r="I1052" s="2">
        <v>334.35012999999998</v>
      </c>
      <c r="J1052" s="3">
        <f t="shared" si="66"/>
        <v>-0.79131801145104985</v>
      </c>
      <c r="K1052" s="2">
        <v>60.437690000000003</v>
      </c>
      <c r="L1052" s="2">
        <v>407.31947000000002</v>
      </c>
      <c r="M1052" s="3">
        <f t="shared" si="67"/>
        <v>5.7394943453331857</v>
      </c>
    </row>
    <row r="1053" spans="1:13" x14ac:dyDescent="0.2">
      <c r="A1053" s="1" t="s">
        <v>11</v>
      </c>
      <c r="B1053" s="1" t="s">
        <v>60</v>
      </c>
      <c r="C1053" s="2">
        <v>0</v>
      </c>
      <c r="D1053" s="2">
        <v>0</v>
      </c>
      <c r="E1053" s="3" t="str">
        <f t="shared" si="64"/>
        <v/>
      </c>
      <c r="F1053" s="2">
        <v>48.628999999999998</v>
      </c>
      <c r="G1053" s="2">
        <v>33.085999999999999</v>
      </c>
      <c r="H1053" s="3">
        <f t="shared" si="65"/>
        <v>-0.31962409261963021</v>
      </c>
      <c r="I1053" s="2">
        <v>0</v>
      </c>
      <c r="J1053" s="3" t="str">
        <f t="shared" si="66"/>
        <v/>
      </c>
      <c r="K1053" s="2">
        <v>52.686630000000001</v>
      </c>
      <c r="L1053" s="2">
        <v>62.953000000000003</v>
      </c>
      <c r="M1053" s="3">
        <f t="shared" si="67"/>
        <v>0.19485721519861876</v>
      </c>
    </row>
    <row r="1054" spans="1:13" x14ac:dyDescent="0.2">
      <c r="A1054" s="1" t="s">
        <v>10</v>
      </c>
      <c r="B1054" s="1" t="s">
        <v>60</v>
      </c>
      <c r="C1054" s="2">
        <v>0</v>
      </c>
      <c r="D1054" s="2">
        <v>0</v>
      </c>
      <c r="E1054" s="3" t="str">
        <f t="shared" si="64"/>
        <v/>
      </c>
      <c r="F1054" s="2">
        <v>141.13879</v>
      </c>
      <c r="G1054" s="2">
        <v>30.103400000000001</v>
      </c>
      <c r="H1054" s="3">
        <f t="shared" si="65"/>
        <v>-0.78671065551858566</v>
      </c>
      <c r="I1054" s="2">
        <v>108.08242</v>
      </c>
      <c r="J1054" s="3">
        <f t="shared" si="66"/>
        <v>-0.72147736884499802</v>
      </c>
      <c r="K1054" s="2">
        <v>649.81600000000003</v>
      </c>
      <c r="L1054" s="2">
        <v>294.85194999999999</v>
      </c>
      <c r="M1054" s="3">
        <f t="shared" si="67"/>
        <v>-0.54625317012815944</v>
      </c>
    </row>
    <row r="1055" spans="1:13" x14ac:dyDescent="0.2">
      <c r="A1055" s="1" t="s">
        <v>9</v>
      </c>
      <c r="B1055" s="1" t="s">
        <v>60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16.52487</v>
      </c>
      <c r="H1055" s="3" t="str">
        <f t="shared" si="65"/>
        <v/>
      </c>
      <c r="I1055" s="2">
        <v>6.6326400000000003</v>
      </c>
      <c r="J1055" s="3">
        <f t="shared" si="66"/>
        <v>1.4914468446953246</v>
      </c>
      <c r="K1055" s="2">
        <v>0</v>
      </c>
      <c r="L1055" s="2">
        <v>35.353050000000003</v>
      </c>
      <c r="M1055" s="3" t="str">
        <f t="shared" si="67"/>
        <v/>
      </c>
    </row>
    <row r="1056" spans="1:13" x14ac:dyDescent="0.2">
      <c r="A1056" s="1" t="s">
        <v>8</v>
      </c>
      <c r="B1056" s="1" t="s">
        <v>60</v>
      </c>
      <c r="C1056" s="2">
        <v>0</v>
      </c>
      <c r="D1056" s="2">
        <v>0</v>
      </c>
      <c r="E1056" s="3" t="str">
        <f t="shared" si="64"/>
        <v/>
      </c>
      <c r="F1056" s="2">
        <v>180.96857</v>
      </c>
      <c r="G1056" s="2">
        <v>254.07619</v>
      </c>
      <c r="H1056" s="3">
        <f t="shared" si="65"/>
        <v>0.40397965237831079</v>
      </c>
      <c r="I1056" s="2">
        <v>529.11108000000002</v>
      </c>
      <c r="J1056" s="3">
        <f t="shared" si="66"/>
        <v>-0.51980557655303694</v>
      </c>
      <c r="K1056" s="2">
        <v>1097.3916400000001</v>
      </c>
      <c r="L1056" s="2">
        <v>1387.34728</v>
      </c>
      <c r="M1056" s="3">
        <f t="shared" si="67"/>
        <v>0.26422257053097287</v>
      </c>
    </row>
    <row r="1057" spans="1:13" x14ac:dyDescent="0.2">
      <c r="A1057" s="1" t="s">
        <v>6</v>
      </c>
      <c r="B1057" s="1" t="s">
        <v>60</v>
      </c>
      <c r="C1057" s="2">
        <v>0</v>
      </c>
      <c r="D1057" s="2">
        <v>0</v>
      </c>
      <c r="E1057" s="3" t="str">
        <f t="shared" ref="E1057:E1118" si="68">IF(C1057=0,"",(D1057/C1057-1))</f>
        <v/>
      </c>
      <c r="F1057" s="2">
        <v>0</v>
      </c>
      <c r="G1057" s="2">
        <v>0</v>
      </c>
      <c r="H1057" s="3" t="str">
        <f t="shared" ref="H1057:H1118" si="69">IF(F1057=0,"",(G1057/F1057-1))</f>
        <v/>
      </c>
      <c r="I1057" s="2">
        <v>3.3149999999999999</v>
      </c>
      <c r="J1057" s="3">
        <f t="shared" ref="J1057:J1118" si="70">IF(I1057=0,"",(G1057/I1057-1))</f>
        <v>-1</v>
      </c>
      <c r="K1057" s="2">
        <v>0</v>
      </c>
      <c r="L1057" s="2">
        <v>3.3149999999999999</v>
      </c>
      <c r="M1057" s="3" t="str">
        <f t="shared" ref="M1057:M1118" si="71">IF(K1057=0,"",(L1057/K1057-1))</f>
        <v/>
      </c>
    </row>
    <row r="1058" spans="1:13" x14ac:dyDescent="0.2">
      <c r="A1058" s="1" t="s">
        <v>4</v>
      </c>
      <c r="B1058" s="1" t="s">
        <v>60</v>
      </c>
      <c r="C1058" s="2">
        <v>0</v>
      </c>
      <c r="D1058" s="2">
        <v>0</v>
      </c>
      <c r="E1058" s="3" t="str">
        <f t="shared" si="68"/>
        <v/>
      </c>
      <c r="F1058" s="2">
        <v>0</v>
      </c>
      <c r="G1058" s="2">
        <v>0</v>
      </c>
      <c r="H1058" s="3" t="str">
        <f t="shared" si="69"/>
        <v/>
      </c>
      <c r="I1058" s="2">
        <v>0</v>
      </c>
      <c r="J1058" s="3" t="str">
        <f t="shared" si="70"/>
        <v/>
      </c>
      <c r="K1058" s="2">
        <v>18.709009999999999</v>
      </c>
      <c r="L1058" s="2">
        <v>0</v>
      </c>
      <c r="M1058" s="3">
        <f t="shared" si="71"/>
        <v>-1</v>
      </c>
    </row>
    <row r="1059" spans="1:13" x14ac:dyDescent="0.2">
      <c r="A1059" s="1" t="s">
        <v>3</v>
      </c>
      <c r="B1059" s="1" t="s">
        <v>60</v>
      </c>
      <c r="C1059" s="2">
        <v>0</v>
      </c>
      <c r="D1059" s="2">
        <v>0</v>
      </c>
      <c r="E1059" s="3" t="str">
        <f t="shared" si="68"/>
        <v/>
      </c>
      <c r="F1059" s="2">
        <v>32.549999999999997</v>
      </c>
      <c r="G1059" s="2">
        <v>185.58832000000001</v>
      </c>
      <c r="H1059" s="3">
        <f t="shared" si="69"/>
        <v>4.7016380952380956</v>
      </c>
      <c r="I1059" s="2">
        <v>77.77</v>
      </c>
      <c r="J1059" s="3">
        <f t="shared" si="70"/>
        <v>1.3863741802751708</v>
      </c>
      <c r="K1059" s="2">
        <v>32.549999999999997</v>
      </c>
      <c r="L1059" s="2">
        <v>352.17331999999999</v>
      </c>
      <c r="M1059" s="3">
        <f t="shared" si="71"/>
        <v>9.8194568356374816</v>
      </c>
    </row>
    <row r="1060" spans="1:13" x14ac:dyDescent="0.2">
      <c r="A1060" s="1" t="s">
        <v>2</v>
      </c>
      <c r="B1060" s="1" t="s">
        <v>60</v>
      </c>
      <c r="C1060" s="2">
        <v>0</v>
      </c>
      <c r="D1060" s="2">
        <v>0</v>
      </c>
      <c r="E1060" s="3" t="str">
        <f t="shared" si="68"/>
        <v/>
      </c>
      <c r="F1060" s="2">
        <v>0</v>
      </c>
      <c r="G1060" s="2">
        <v>0</v>
      </c>
      <c r="H1060" s="3" t="str">
        <f t="shared" si="69"/>
        <v/>
      </c>
      <c r="I1060" s="2">
        <v>0</v>
      </c>
      <c r="J1060" s="3" t="str">
        <f t="shared" si="70"/>
        <v/>
      </c>
      <c r="K1060" s="2">
        <v>0</v>
      </c>
      <c r="L1060" s="2">
        <v>0</v>
      </c>
      <c r="M1060" s="3" t="str">
        <f t="shared" si="71"/>
        <v/>
      </c>
    </row>
    <row r="1061" spans="1:13" x14ac:dyDescent="0.2">
      <c r="A1061" s="1" t="s">
        <v>25</v>
      </c>
      <c r="B1061" s="1" t="s">
        <v>60</v>
      </c>
      <c r="C1061" s="2">
        <v>0</v>
      </c>
      <c r="D1061" s="2">
        <v>0</v>
      </c>
      <c r="E1061" s="3" t="str">
        <f t="shared" si="68"/>
        <v/>
      </c>
      <c r="F1061" s="2">
        <v>0</v>
      </c>
      <c r="G1061" s="2">
        <v>0</v>
      </c>
      <c r="H1061" s="3" t="str">
        <f t="shared" si="69"/>
        <v/>
      </c>
      <c r="I1061" s="2">
        <v>7.4381399999999998</v>
      </c>
      <c r="J1061" s="3">
        <f t="shared" si="70"/>
        <v>-1</v>
      </c>
      <c r="K1061" s="2">
        <v>0</v>
      </c>
      <c r="L1061" s="2">
        <v>7.4381399999999998</v>
      </c>
      <c r="M1061" s="3" t="str">
        <f t="shared" si="71"/>
        <v/>
      </c>
    </row>
    <row r="1062" spans="1:13" x14ac:dyDescent="0.2">
      <c r="A1062" s="6" t="s">
        <v>0</v>
      </c>
      <c r="B1062" s="6" t="s">
        <v>60</v>
      </c>
      <c r="C1062" s="5">
        <v>0</v>
      </c>
      <c r="D1062" s="5">
        <v>0</v>
      </c>
      <c r="E1062" s="4" t="str">
        <f t="shared" si="68"/>
        <v/>
      </c>
      <c r="F1062" s="5">
        <v>436.74113</v>
      </c>
      <c r="G1062" s="5">
        <v>592.27463</v>
      </c>
      <c r="H1062" s="4">
        <f t="shared" si="69"/>
        <v>0.356122859324012</v>
      </c>
      <c r="I1062" s="5">
        <v>1071.6119799999999</v>
      </c>
      <c r="J1062" s="4">
        <f t="shared" si="70"/>
        <v>-0.44730495640782209</v>
      </c>
      <c r="K1062" s="5">
        <v>2076.0157100000001</v>
      </c>
      <c r="L1062" s="5">
        <v>2559.7387800000001</v>
      </c>
      <c r="M1062" s="4">
        <f t="shared" si="71"/>
        <v>0.23300549589771657</v>
      </c>
    </row>
    <row r="1063" spans="1:13" x14ac:dyDescent="0.2">
      <c r="A1063" s="1" t="s">
        <v>22</v>
      </c>
      <c r="B1063" s="1" t="s">
        <v>59</v>
      </c>
      <c r="C1063" s="2">
        <v>0</v>
      </c>
      <c r="D1063" s="2">
        <v>0</v>
      </c>
      <c r="E1063" s="3" t="str">
        <f t="shared" si="68"/>
        <v/>
      </c>
      <c r="F1063" s="2">
        <v>71.470500000000001</v>
      </c>
      <c r="G1063" s="2">
        <v>24.025310000000001</v>
      </c>
      <c r="H1063" s="3">
        <f t="shared" si="69"/>
        <v>-0.66384298416829313</v>
      </c>
      <c r="I1063" s="2">
        <v>55.647239999999996</v>
      </c>
      <c r="J1063" s="3">
        <f t="shared" si="70"/>
        <v>-0.56825693421632406</v>
      </c>
      <c r="K1063" s="2">
        <v>342.07882999999998</v>
      </c>
      <c r="L1063" s="2">
        <v>206.25931</v>
      </c>
      <c r="M1063" s="3">
        <f t="shared" si="71"/>
        <v>-0.39704158249138066</v>
      </c>
    </row>
    <row r="1064" spans="1:13" x14ac:dyDescent="0.2">
      <c r="A1064" s="1" t="s">
        <v>21</v>
      </c>
      <c r="B1064" s="1" t="s">
        <v>59</v>
      </c>
      <c r="C1064" s="2">
        <v>0</v>
      </c>
      <c r="D1064" s="2">
        <v>0</v>
      </c>
      <c r="E1064" s="3" t="str">
        <f t="shared" si="68"/>
        <v/>
      </c>
      <c r="F1064" s="2">
        <v>63.730939999999997</v>
      </c>
      <c r="G1064" s="2">
        <v>109.1778</v>
      </c>
      <c r="H1064" s="3">
        <f t="shared" si="69"/>
        <v>0.7131051260188539</v>
      </c>
      <c r="I1064" s="2">
        <v>197.49476000000001</v>
      </c>
      <c r="J1064" s="3">
        <f t="shared" si="70"/>
        <v>-0.44718634560228332</v>
      </c>
      <c r="K1064" s="2">
        <v>65.400540000000007</v>
      </c>
      <c r="L1064" s="2">
        <v>461.21420999999998</v>
      </c>
      <c r="M1064" s="3">
        <f t="shared" si="71"/>
        <v>6.0521468171363715</v>
      </c>
    </row>
    <row r="1065" spans="1:13" x14ac:dyDescent="0.2">
      <c r="A1065" s="1" t="s">
        <v>20</v>
      </c>
      <c r="B1065" s="1" t="s">
        <v>59</v>
      </c>
      <c r="C1065" s="2">
        <v>0</v>
      </c>
      <c r="D1065" s="2">
        <v>0</v>
      </c>
      <c r="E1065" s="3" t="str">
        <f t="shared" si="68"/>
        <v/>
      </c>
      <c r="F1065" s="2">
        <v>12.861050000000001</v>
      </c>
      <c r="G1065" s="2">
        <v>28.202249999999999</v>
      </c>
      <c r="H1065" s="3">
        <f t="shared" si="69"/>
        <v>1.1928419530287182</v>
      </c>
      <c r="I1065" s="2">
        <v>130.77372</v>
      </c>
      <c r="J1065" s="3">
        <f t="shared" si="70"/>
        <v>-0.7843431386673102</v>
      </c>
      <c r="K1065" s="2">
        <v>39.025089999999999</v>
      </c>
      <c r="L1065" s="2">
        <v>248.95379</v>
      </c>
      <c r="M1065" s="3">
        <f t="shared" si="71"/>
        <v>5.3793264794520654</v>
      </c>
    </row>
    <row r="1066" spans="1:13" x14ac:dyDescent="0.2">
      <c r="A1066" s="1" t="s">
        <v>19</v>
      </c>
      <c r="B1066" s="1" t="s">
        <v>59</v>
      </c>
      <c r="C1066" s="2">
        <v>0</v>
      </c>
      <c r="D1066" s="2">
        <v>0</v>
      </c>
      <c r="E1066" s="3" t="str">
        <f t="shared" si="68"/>
        <v/>
      </c>
      <c r="F1066" s="2">
        <v>0</v>
      </c>
      <c r="G1066" s="2">
        <v>0</v>
      </c>
      <c r="H1066" s="3" t="str">
        <f t="shared" si="69"/>
        <v/>
      </c>
      <c r="I1066" s="2">
        <v>0</v>
      </c>
      <c r="J1066" s="3" t="str">
        <f t="shared" si="70"/>
        <v/>
      </c>
      <c r="K1066" s="2">
        <v>0</v>
      </c>
      <c r="L1066" s="2">
        <v>0</v>
      </c>
      <c r="M1066" s="3" t="str">
        <f t="shared" si="71"/>
        <v/>
      </c>
    </row>
    <row r="1067" spans="1:13" x14ac:dyDescent="0.2">
      <c r="A1067" s="1" t="s">
        <v>17</v>
      </c>
      <c r="B1067" s="1" t="s">
        <v>59</v>
      </c>
      <c r="C1067" s="2">
        <v>0</v>
      </c>
      <c r="D1067" s="2">
        <v>0</v>
      </c>
      <c r="E1067" s="3" t="str">
        <f t="shared" si="68"/>
        <v/>
      </c>
      <c r="F1067" s="2">
        <v>9.4659700000000004</v>
      </c>
      <c r="G1067" s="2">
        <v>4.1382500000000002</v>
      </c>
      <c r="H1067" s="3">
        <f t="shared" si="69"/>
        <v>-0.5628287433828757</v>
      </c>
      <c r="I1067" s="2">
        <v>60.106549999999999</v>
      </c>
      <c r="J1067" s="3">
        <f t="shared" si="70"/>
        <v>-0.93115143025177782</v>
      </c>
      <c r="K1067" s="2">
        <v>121.45036</v>
      </c>
      <c r="L1067" s="2">
        <v>96.729309999999998</v>
      </c>
      <c r="M1067" s="3">
        <f t="shared" si="71"/>
        <v>-0.20354859384525503</v>
      </c>
    </row>
    <row r="1068" spans="1:13" x14ac:dyDescent="0.2">
      <c r="A1068" s="1" t="s">
        <v>16</v>
      </c>
      <c r="B1068" s="1" t="s">
        <v>59</v>
      </c>
      <c r="C1068" s="2">
        <v>0</v>
      </c>
      <c r="D1068" s="2">
        <v>0</v>
      </c>
      <c r="E1068" s="3" t="str">
        <f t="shared" si="68"/>
        <v/>
      </c>
      <c r="F1068" s="2">
        <v>0</v>
      </c>
      <c r="G1068" s="2">
        <v>0</v>
      </c>
      <c r="H1068" s="3" t="str">
        <f t="shared" si="69"/>
        <v/>
      </c>
      <c r="I1068" s="2">
        <v>5.4889999999999999</v>
      </c>
      <c r="J1068" s="3">
        <f t="shared" si="70"/>
        <v>-1</v>
      </c>
      <c r="K1068" s="2">
        <v>0</v>
      </c>
      <c r="L1068" s="2">
        <v>5.4889999999999999</v>
      </c>
      <c r="M1068" s="3" t="str">
        <f t="shared" si="71"/>
        <v/>
      </c>
    </row>
    <row r="1069" spans="1:13" x14ac:dyDescent="0.2">
      <c r="A1069" s="1" t="s">
        <v>14</v>
      </c>
      <c r="B1069" s="1" t="s">
        <v>59</v>
      </c>
      <c r="C1069" s="2">
        <v>0</v>
      </c>
      <c r="D1069" s="2">
        <v>0</v>
      </c>
      <c r="E1069" s="3" t="str">
        <f t="shared" si="68"/>
        <v/>
      </c>
      <c r="F1069" s="2">
        <v>2.8799999999999999E-2</v>
      </c>
      <c r="G1069" s="2">
        <v>0</v>
      </c>
      <c r="H1069" s="3">
        <f t="shared" si="69"/>
        <v>-1</v>
      </c>
      <c r="I1069" s="2">
        <v>0</v>
      </c>
      <c r="J1069" s="3" t="str">
        <f t="shared" si="70"/>
        <v/>
      </c>
      <c r="K1069" s="2">
        <v>2.8799999999999999E-2</v>
      </c>
      <c r="L1069" s="2">
        <v>0</v>
      </c>
      <c r="M1069" s="3">
        <f t="shared" si="71"/>
        <v>-1</v>
      </c>
    </row>
    <row r="1070" spans="1:13" x14ac:dyDescent="0.2">
      <c r="A1070" s="1" t="s">
        <v>13</v>
      </c>
      <c r="B1070" s="1" t="s">
        <v>59</v>
      </c>
      <c r="C1070" s="2">
        <v>313.68027000000001</v>
      </c>
      <c r="D1070" s="2">
        <v>0</v>
      </c>
      <c r="E1070" s="3">
        <f t="shared" si="68"/>
        <v>-1</v>
      </c>
      <c r="F1070" s="2">
        <v>2129.6831400000001</v>
      </c>
      <c r="G1070" s="2">
        <v>306.05216999999999</v>
      </c>
      <c r="H1070" s="3">
        <f t="shared" si="69"/>
        <v>-0.85629215715160334</v>
      </c>
      <c r="I1070" s="2">
        <v>341.49119999999999</v>
      </c>
      <c r="J1070" s="3">
        <f t="shared" si="70"/>
        <v>-0.10377728620825366</v>
      </c>
      <c r="K1070" s="2">
        <v>10499.34194</v>
      </c>
      <c r="L1070" s="2">
        <v>928.25508000000002</v>
      </c>
      <c r="M1070" s="3">
        <f t="shared" si="71"/>
        <v>-0.91158921337121435</v>
      </c>
    </row>
    <row r="1071" spans="1:13" x14ac:dyDescent="0.2">
      <c r="A1071" s="1" t="s">
        <v>12</v>
      </c>
      <c r="B1071" s="1" t="s">
        <v>59</v>
      </c>
      <c r="C1071" s="2">
        <v>0</v>
      </c>
      <c r="D1071" s="2">
        <v>0</v>
      </c>
      <c r="E1071" s="3" t="str">
        <f t="shared" si="68"/>
        <v/>
      </c>
      <c r="F1071" s="2">
        <v>3301.1970099999999</v>
      </c>
      <c r="G1071" s="2">
        <v>3329.1491999999998</v>
      </c>
      <c r="H1071" s="3">
        <f t="shared" si="69"/>
        <v>8.4672892636601382E-3</v>
      </c>
      <c r="I1071" s="2">
        <v>3342.3533200000002</v>
      </c>
      <c r="J1071" s="3">
        <f t="shared" si="70"/>
        <v>-3.9505458387626424E-3</v>
      </c>
      <c r="K1071" s="2">
        <v>9954.2076699999998</v>
      </c>
      <c r="L1071" s="2">
        <v>12793.139020000001</v>
      </c>
      <c r="M1071" s="3">
        <f t="shared" si="71"/>
        <v>0.28519912825969818</v>
      </c>
    </row>
    <row r="1072" spans="1:13" x14ac:dyDescent="0.2">
      <c r="A1072" s="1" t="s">
        <v>11</v>
      </c>
      <c r="B1072" s="1" t="s">
        <v>59</v>
      </c>
      <c r="C1072" s="2">
        <v>0</v>
      </c>
      <c r="D1072" s="2">
        <v>0</v>
      </c>
      <c r="E1072" s="3" t="str">
        <f t="shared" si="68"/>
        <v/>
      </c>
      <c r="F1072" s="2">
        <v>2.4082300000000001</v>
      </c>
      <c r="G1072" s="2">
        <v>29.04757</v>
      </c>
      <c r="H1072" s="3">
        <f t="shared" si="69"/>
        <v>11.061792270671821</v>
      </c>
      <c r="I1072" s="2">
        <v>8.5803100000000008</v>
      </c>
      <c r="J1072" s="3">
        <f t="shared" si="70"/>
        <v>2.3853753535711411</v>
      </c>
      <c r="K1072" s="2">
        <v>35.367519999999999</v>
      </c>
      <c r="L1072" s="2">
        <v>49.274180000000001</v>
      </c>
      <c r="M1072" s="3">
        <f t="shared" si="71"/>
        <v>0.39320427329934371</v>
      </c>
    </row>
    <row r="1073" spans="1:13" x14ac:dyDescent="0.2">
      <c r="A1073" s="1" t="s">
        <v>10</v>
      </c>
      <c r="B1073" s="1" t="s">
        <v>59</v>
      </c>
      <c r="C1073" s="2">
        <v>0</v>
      </c>
      <c r="D1073" s="2">
        <v>0</v>
      </c>
      <c r="E1073" s="3" t="str">
        <f t="shared" si="68"/>
        <v/>
      </c>
      <c r="F1073" s="2">
        <v>21.12415</v>
      </c>
      <c r="G1073" s="2">
        <v>27.4283</v>
      </c>
      <c r="H1073" s="3">
        <f t="shared" si="69"/>
        <v>0.2984333097426406</v>
      </c>
      <c r="I1073" s="2">
        <v>36.694650000000003</v>
      </c>
      <c r="J1073" s="3">
        <f t="shared" si="70"/>
        <v>-0.25252591317807915</v>
      </c>
      <c r="K1073" s="2">
        <v>147.97348</v>
      </c>
      <c r="L1073" s="2">
        <v>243.57515000000001</v>
      </c>
      <c r="M1073" s="3">
        <f t="shared" si="71"/>
        <v>0.64607299902658233</v>
      </c>
    </row>
    <row r="1074" spans="1:13" x14ac:dyDescent="0.2">
      <c r="A1074" s="1" t="s">
        <v>27</v>
      </c>
      <c r="B1074" s="1" t="s">
        <v>59</v>
      </c>
      <c r="C1074" s="2">
        <v>0</v>
      </c>
      <c r="D1074" s="2">
        <v>0</v>
      </c>
      <c r="E1074" s="3" t="str">
        <f t="shared" si="68"/>
        <v/>
      </c>
      <c r="F1074" s="2">
        <v>0</v>
      </c>
      <c r="G1074" s="2">
        <v>0</v>
      </c>
      <c r="H1074" s="3" t="str">
        <f t="shared" si="69"/>
        <v/>
      </c>
      <c r="I1074" s="2">
        <v>10.840780000000001</v>
      </c>
      <c r="J1074" s="3">
        <f t="shared" si="70"/>
        <v>-1</v>
      </c>
      <c r="K1074" s="2">
        <v>0</v>
      </c>
      <c r="L1074" s="2">
        <v>19.86655</v>
      </c>
      <c r="M1074" s="3" t="str">
        <f t="shared" si="71"/>
        <v/>
      </c>
    </row>
    <row r="1075" spans="1:13" x14ac:dyDescent="0.2">
      <c r="A1075" s="1" t="s">
        <v>9</v>
      </c>
      <c r="B1075" s="1" t="s">
        <v>59</v>
      </c>
      <c r="C1075" s="2">
        <v>0</v>
      </c>
      <c r="D1075" s="2">
        <v>0</v>
      </c>
      <c r="E1075" s="3" t="str">
        <f t="shared" si="68"/>
        <v/>
      </c>
      <c r="F1075" s="2">
        <v>0</v>
      </c>
      <c r="G1075" s="2">
        <v>0</v>
      </c>
      <c r="H1075" s="3" t="str">
        <f t="shared" si="69"/>
        <v/>
      </c>
      <c r="I1075" s="2">
        <v>0</v>
      </c>
      <c r="J1075" s="3" t="str">
        <f t="shared" si="70"/>
        <v/>
      </c>
      <c r="K1075" s="2">
        <v>5.9499999999999997E-2</v>
      </c>
      <c r="L1075" s="2">
        <v>0</v>
      </c>
      <c r="M1075" s="3">
        <f t="shared" si="71"/>
        <v>-1</v>
      </c>
    </row>
    <row r="1076" spans="1:13" x14ac:dyDescent="0.2">
      <c r="A1076" s="1" t="s">
        <v>8</v>
      </c>
      <c r="B1076" s="1" t="s">
        <v>59</v>
      </c>
      <c r="C1076" s="2">
        <v>0</v>
      </c>
      <c r="D1076" s="2">
        <v>0</v>
      </c>
      <c r="E1076" s="3" t="str">
        <f t="shared" si="68"/>
        <v/>
      </c>
      <c r="F1076" s="2">
        <v>387.08555999999999</v>
      </c>
      <c r="G1076" s="2">
        <v>268.25731999999999</v>
      </c>
      <c r="H1076" s="3">
        <f t="shared" si="69"/>
        <v>-0.30698184659742922</v>
      </c>
      <c r="I1076" s="2">
        <v>188.36904999999999</v>
      </c>
      <c r="J1076" s="3">
        <f t="shared" si="70"/>
        <v>0.42410507458629754</v>
      </c>
      <c r="K1076" s="2">
        <v>690.20636999999999</v>
      </c>
      <c r="L1076" s="2">
        <v>817.31912999999997</v>
      </c>
      <c r="M1076" s="3">
        <f t="shared" si="71"/>
        <v>0.18416630956332658</v>
      </c>
    </row>
    <row r="1077" spans="1:13" x14ac:dyDescent="0.2">
      <c r="A1077" s="1" t="s">
        <v>7</v>
      </c>
      <c r="B1077" s="1" t="s">
        <v>59</v>
      </c>
      <c r="C1077" s="2">
        <v>0</v>
      </c>
      <c r="D1077" s="2">
        <v>0</v>
      </c>
      <c r="E1077" s="3" t="str">
        <f t="shared" si="68"/>
        <v/>
      </c>
      <c r="F1077" s="2">
        <v>6.9130000000000003</v>
      </c>
      <c r="G1077" s="2">
        <v>1.5072000000000001</v>
      </c>
      <c r="H1077" s="3">
        <f t="shared" si="69"/>
        <v>-0.78197598727036022</v>
      </c>
      <c r="I1077" s="2">
        <v>14.50422</v>
      </c>
      <c r="J1077" s="3">
        <f t="shared" si="70"/>
        <v>-0.89608541514124851</v>
      </c>
      <c r="K1077" s="2">
        <v>27.249829999999999</v>
      </c>
      <c r="L1077" s="2">
        <v>19.112539999999999</v>
      </c>
      <c r="M1077" s="3">
        <f t="shared" si="71"/>
        <v>-0.29861800972703312</v>
      </c>
    </row>
    <row r="1078" spans="1:13" x14ac:dyDescent="0.2">
      <c r="A1078" s="1" t="s">
        <v>6</v>
      </c>
      <c r="B1078" s="1" t="s">
        <v>59</v>
      </c>
      <c r="C1078" s="2">
        <v>0</v>
      </c>
      <c r="D1078" s="2">
        <v>0</v>
      </c>
      <c r="E1078" s="3" t="str">
        <f t="shared" si="68"/>
        <v/>
      </c>
      <c r="F1078" s="2">
        <v>37.475619999999999</v>
      </c>
      <c r="G1078" s="2">
        <v>39.456690000000002</v>
      </c>
      <c r="H1078" s="3">
        <f t="shared" si="69"/>
        <v>5.2862901267544116E-2</v>
      </c>
      <c r="I1078" s="2">
        <v>64.673169999999999</v>
      </c>
      <c r="J1078" s="3">
        <f t="shared" si="70"/>
        <v>-0.38990635529385675</v>
      </c>
      <c r="K1078" s="2">
        <v>157.34271000000001</v>
      </c>
      <c r="L1078" s="2">
        <v>128.29990000000001</v>
      </c>
      <c r="M1078" s="3">
        <f t="shared" si="71"/>
        <v>-0.18458313067062337</v>
      </c>
    </row>
    <row r="1079" spans="1:13" x14ac:dyDescent="0.2">
      <c r="A1079" s="1" t="s">
        <v>4</v>
      </c>
      <c r="B1079" s="1" t="s">
        <v>59</v>
      </c>
      <c r="C1079" s="2">
        <v>0</v>
      </c>
      <c r="D1079" s="2">
        <v>0</v>
      </c>
      <c r="E1079" s="3" t="str">
        <f t="shared" si="68"/>
        <v/>
      </c>
      <c r="F1079" s="2">
        <v>57.413930000000001</v>
      </c>
      <c r="G1079" s="2">
        <v>56.928840000000001</v>
      </c>
      <c r="H1079" s="3">
        <f t="shared" si="69"/>
        <v>-8.4489948693635686E-3</v>
      </c>
      <c r="I1079" s="2">
        <v>52.305680000000002</v>
      </c>
      <c r="J1079" s="3">
        <f t="shared" si="70"/>
        <v>8.8387341489490234E-2</v>
      </c>
      <c r="K1079" s="2">
        <v>192.67988</v>
      </c>
      <c r="L1079" s="2">
        <v>186.38444999999999</v>
      </c>
      <c r="M1079" s="3">
        <f t="shared" si="71"/>
        <v>-3.2673001457131923E-2</v>
      </c>
    </row>
    <row r="1080" spans="1:13" x14ac:dyDescent="0.2">
      <c r="A1080" s="1" t="s">
        <v>2</v>
      </c>
      <c r="B1080" s="1" t="s">
        <v>59</v>
      </c>
      <c r="C1080" s="2">
        <v>0</v>
      </c>
      <c r="D1080" s="2">
        <v>0</v>
      </c>
      <c r="E1080" s="3" t="str">
        <f t="shared" si="68"/>
        <v/>
      </c>
      <c r="F1080" s="2">
        <v>2229.7355699999998</v>
      </c>
      <c r="G1080" s="2">
        <v>2888.1822999999999</v>
      </c>
      <c r="H1080" s="3">
        <f t="shared" si="69"/>
        <v>0.29530260846132528</v>
      </c>
      <c r="I1080" s="2">
        <v>3372.2843800000001</v>
      </c>
      <c r="J1080" s="3">
        <f t="shared" si="70"/>
        <v>-0.14355316024682363</v>
      </c>
      <c r="K1080" s="2">
        <v>8837.4559200000003</v>
      </c>
      <c r="L1080" s="2">
        <v>12046.054829999999</v>
      </c>
      <c r="M1080" s="3">
        <f t="shared" si="71"/>
        <v>0.36306816566277123</v>
      </c>
    </row>
    <row r="1081" spans="1:13" x14ac:dyDescent="0.2">
      <c r="A1081" s="1" t="s">
        <v>33</v>
      </c>
      <c r="B1081" s="1" t="s">
        <v>59</v>
      </c>
      <c r="C1081" s="2">
        <v>0</v>
      </c>
      <c r="D1081" s="2">
        <v>0</v>
      </c>
      <c r="E1081" s="3" t="str">
        <f t="shared" si="68"/>
        <v/>
      </c>
      <c r="F1081" s="2">
        <v>138</v>
      </c>
      <c r="G1081" s="2">
        <v>0</v>
      </c>
      <c r="H1081" s="3">
        <f t="shared" si="69"/>
        <v>-1</v>
      </c>
      <c r="I1081" s="2">
        <v>0</v>
      </c>
      <c r="J1081" s="3" t="str">
        <f t="shared" si="70"/>
        <v/>
      </c>
      <c r="K1081" s="2">
        <v>227.28</v>
      </c>
      <c r="L1081" s="2">
        <v>105.18</v>
      </c>
      <c r="M1081" s="3">
        <f t="shared" si="71"/>
        <v>-0.53722280887011609</v>
      </c>
    </row>
    <row r="1082" spans="1:13" x14ac:dyDescent="0.2">
      <c r="A1082" s="1" t="s">
        <v>25</v>
      </c>
      <c r="B1082" s="1" t="s">
        <v>59</v>
      </c>
      <c r="C1082" s="2">
        <v>30.034880000000001</v>
      </c>
      <c r="D1082" s="2">
        <v>30.01483</v>
      </c>
      <c r="E1082" s="3">
        <f t="shared" si="68"/>
        <v>-6.6755718684419207E-4</v>
      </c>
      <c r="F1082" s="2">
        <v>590.97238000000004</v>
      </c>
      <c r="G1082" s="2">
        <v>896.08091000000002</v>
      </c>
      <c r="H1082" s="3">
        <f t="shared" si="69"/>
        <v>0.51628221609950686</v>
      </c>
      <c r="I1082" s="2">
        <v>875.64293999999995</v>
      </c>
      <c r="J1082" s="3">
        <f t="shared" si="70"/>
        <v>2.3340529645565322E-2</v>
      </c>
      <c r="K1082" s="2">
        <v>2000.33168</v>
      </c>
      <c r="L1082" s="2">
        <v>2928.5899100000001</v>
      </c>
      <c r="M1082" s="3">
        <f t="shared" si="71"/>
        <v>0.46405215659035104</v>
      </c>
    </row>
    <row r="1083" spans="1:13" x14ac:dyDescent="0.2">
      <c r="A1083" s="6" t="s">
        <v>0</v>
      </c>
      <c r="B1083" s="6" t="s">
        <v>59</v>
      </c>
      <c r="C1083" s="5">
        <v>343.71514999999999</v>
      </c>
      <c r="D1083" s="5">
        <v>30.01483</v>
      </c>
      <c r="E1083" s="4">
        <f t="shared" si="68"/>
        <v>-0.91267527776997903</v>
      </c>
      <c r="F1083" s="5">
        <v>9059.5658500000009</v>
      </c>
      <c r="G1083" s="5">
        <v>8007.63411</v>
      </c>
      <c r="H1083" s="4">
        <f t="shared" si="69"/>
        <v>-0.11611282013033775</v>
      </c>
      <c r="I1083" s="5">
        <v>8757.2509699999991</v>
      </c>
      <c r="J1083" s="4">
        <f t="shared" si="70"/>
        <v>-8.5599563443823468E-2</v>
      </c>
      <c r="K1083" s="5">
        <v>33337.48012</v>
      </c>
      <c r="L1083" s="5">
        <v>31283.696360000002</v>
      </c>
      <c r="M1083" s="4">
        <f t="shared" si="71"/>
        <v>-6.1605848810626807E-2</v>
      </c>
    </row>
    <row r="1084" spans="1:13" x14ac:dyDescent="0.2">
      <c r="A1084" s="1" t="s">
        <v>22</v>
      </c>
      <c r="B1084" s="1" t="s">
        <v>58</v>
      </c>
      <c r="C1084" s="2">
        <v>0</v>
      </c>
      <c r="D1084" s="2">
        <v>0</v>
      </c>
      <c r="E1084" s="3" t="str">
        <f t="shared" si="68"/>
        <v/>
      </c>
      <c r="F1084" s="2">
        <v>0</v>
      </c>
      <c r="G1084" s="2">
        <v>2.0479400000000001</v>
      </c>
      <c r="H1084" s="3" t="str">
        <f t="shared" si="69"/>
        <v/>
      </c>
      <c r="I1084" s="2">
        <v>0.83096999999999999</v>
      </c>
      <c r="J1084" s="3">
        <f t="shared" si="70"/>
        <v>1.4645173712649076</v>
      </c>
      <c r="K1084" s="2">
        <v>0</v>
      </c>
      <c r="L1084" s="2">
        <v>4.9574499999999997</v>
      </c>
      <c r="M1084" s="3" t="str">
        <f t="shared" si="71"/>
        <v/>
      </c>
    </row>
    <row r="1085" spans="1:13" x14ac:dyDescent="0.2">
      <c r="A1085" s="1" t="s">
        <v>21</v>
      </c>
      <c r="B1085" s="1" t="s">
        <v>58</v>
      </c>
      <c r="C1085" s="2">
        <v>0</v>
      </c>
      <c r="D1085" s="2">
        <v>0</v>
      </c>
      <c r="E1085" s="3" t="str">
        <f t="shared" si="68"/>
        <v/>
      </c>
      <c r="F1085" s="2">
        <v>0</v>
      </c>
      <c r="G1085" s="2">
        <v>0</v>
      </c>
      <c r="H1085" s="3" t="str">
        <f t="shared" si="69"/>
        <v/>
      </c>
      <c r="I1085" s="2">
        <v>9.3093900000000005</v>
      </c>
      <c r="J1085" s="3">
        <f t="shared" si="70"/>
        <v>-1</v>
      </c>
      <c r="K1085" s="2">
        <v>0</v>
      </c>
      <c r="L1085" s="2">
        <v>18.111989999999999</v>
      </c>
      <c r="M1085" s="3" t="str">
        <f t="shared" si="71"/>
        <v/>
      </c>
    </row>
    <row r="1086" spans="1:13" x14ac:dyDescent="0.2">
      <c r="A1086" s="1" t="s">
        <v>20</v>
      </c>
      <c r="B1086" s="1" t="s">
        <v>58</v>
      </c>
      <c r="C1086" s="2">
        <v>0</v>
      </c>
      <c r="D1086" s="2">
        <v>0</v>
      </c>
      <c r="E1086" s="3" t="str">
        <f t="shared" si="68"/>
        <v/>
      </c>
      <c r="F1086" s="2">
        <v>766.60641999999996</v>
      </c>
      <c r="G1086" s="2">
        <v>1178.1502700000001</v>
      </c>
      <c r="H1086" s="3">
        <f t="shared" si="69"/>
        <v>0.53683851225769819</v>
      </c>
      <c r="I1086" s="2">
        <v>975.95010000000002</v>
      </c>
      <c r="J1086" s="3">
        <f t="shared" si="70"/>
        <v>0.2071828979780832</v>
      </c>
      <c r="K1086" s="2">
        <v>2140.8239400000002</v>
      </c>
      <c r="L1086" s="2">
        <v>3159.40744</v>
      </c>
      <c r="M1086" s="3">
        <f t="shared" si="71"/>
        <v>0.4757904099297392</v>
      </c>
    </row>
    <row r="1087" spans="1:13" x14ac:dyDescent="0.2">
      <c r="A1087" s="1" t="s">
        <v>18</v>
      </c>
      <c r="B1087" s="1" t="s">
        <v>58</v>
      </c>
      <c r="C1087" s="2">
        <v>0</v>
      </c>
      <c r="D1087" s="2">
        <v>0</v>
      </c>
      <c r="E1087" s="3" t="str">
        <f t="shared" si="68"/>
        <v/>
      </c>
      <c r="F1087" s="2">
        <v>0.10838</v>
      </c>
      <c r="G1087" s="2">
        <v>0.23829</v>
      </c>
      <c r="H1087" s="3">
        <f t="shared" si="69"/>
        <v>1.1986528879867135</v>
      </c>
      <c r="I1087" s="2">
        <v>6.8019999999999997E-2</v>
      </c>
      <c r="J1087" s="3">
        <f t="shared" si="70"/>
        <v>2.5032343428403414</v>
      </c>
      <c r="K1087" s="2">
        <v>0.31757999999999997</v>
      </c>
      <c r="L1087" s="2">
        <v>0.30631000000000003</v>
      </c>
      <c r="M1087" s="3">
        <f t="shared" si="71"/>
        <v>-3.5487121355248896E-2</v>
      </c>
    </row>
    <row r="1088" spans="1:13" x14ac:dyDescent="0.2">
      <c r="A1088" s="1" t="s">
        <v>17</v>
      </c>
      <c r="B1088" s="1" t="s">
        <v>58</v>
      </c>
      <c r="C1088" s="2">
        <v>0</v>
      </c>
      <c r="D1088" s="2">
        <v>0</v>
      </c>
      <c r="E1088" s="3" t="str">
        <f t="shared" si="68"/>
        <v/>
      </c>
      <c r="F1088" s="2">
        <v>0.5</v>
      </c>
      <c r="G1088" s="2">
        <v>10.61585</v>
      </c>
      <c r="H1088" s="3">
        <f t="shared" si="69"/>
        <v>20.2317</v>
      </c>
      <c r="I1088" s="2">
        <v>0.22663</v>
      </c>
      <c r="J1088" s="3">
        <f t="shared" si="70"/>
        <v>45.842209769227374</v>
      </c>
      <c r="K1088" s="2">
        <v>10.515230000000001</v>
      </c>
      <c r="L1088" s="2">
        <v>20.741800000000001</v>
      </c>
      <c r="M1088" s="3">
        <f t="shared" si="71"/>
        <v>0.97254838933622945</v>
      </c>
    </row>
    <row r="1089" spans="1:13" x14ac:dyDescent="0.2">
      <c r="A1089" s="1" t="s">
        <v>16</v>
      </c>
      <c r="B1089" s="1" t="s">
        <v>58</v>
      </c>
      <c r="C1089" s="2">
        <v>0</v>
      </c>
      <c r="D1089" s="2">
        <v>0</v>
      </c>
      <c r="E1089" s="3" t="str">
        <f t="shared" si="68"/>
        <v/>
      </c>
      <c r="F1089" s="2">
        <v>0</v>
      </c>
      <c r="G1089" s="2">
        <v>0</v>
      </c>
      <c r="H1089" s="3" t="str">
        <f t="shared" si="69"/>
        <v/>
      </c>
      <c r="I1089" s="2">
        <v>0</v>
      </c>
      <c r="J1089" s="3" t="str">
        <f t="shared" si="70"/>
        <v/>
      </c>
      <c r="K1089" s="2">
        <v>6.4336599999999997</v>
      </c>
      <c r="L1089" s="2">
        <v>28.74457</v>
      </c>
      <c r="M1089" s="3">
        <f t="shared" si="71"/>
        <v>3.4678410111818154</v>
      </c>
    </row>
    <row r="1090" spans="1:13" x14ac:dyDescent="0.2">
      <c r="A1090" s="1" t="s">
        <v>14</v>
      </c>
      <c r="B1090" s="1" t="s">
        <v>58</v>
      </c>
      <c r="C1090" s="2">
        <v>0</v>
      </c>
      <c r="D1090" s="2">
        <v>0</v>
      </c>
      <c r="E1090" s="3" t="str">
        <f t="shared" si="68"/>
        <v/>
      </c>
      <c r="F1090" s="2">
        <v>0</v>
      </c>
      <c r="G1090" s="2">
        <v>0</v>
      </c>
      <c r="H1090" s="3" t="str">
        <f t="shared" si="69"/>
        <v/>
      </c>
      <c r="I1090" s="2">
        <v>0.10792</v>
      </c>
      <c r="J1090" s="3">
        <f t="shared" si="70"/>
        <v>-1</v>
      </c>
      <c r="K1090" s="2">
        <v>29.708020000000001</v>
      </c>
      <c r="L1090" s="2">
        <v>0.10792</v>
      </c>
      <c r="M1090" s="3">
        <f t="shared" si="71"/>
        <v>-0.99636731091469577</v>
      </c>
    </row>
    <row r="1091" spans="1:13" x14ac:dyDescent="0.2">
      <c r="A1091" s="1" t="s">
        <v>13</v>
      </c>
      <c r="B1091" s="1" t="s">
        <v>58</v>
      </c>
      <c r="C1091" s="2">
        <v>0</v>
      </c>
      <c r="D1091" s="2">
        <v>0</v>
      </c>
      <c r="E1091" s="3" t="str">
        <f t="shared" si="68"/>
        <v/>
      </c>
      <c r="F1091" s="2">
        <v>2.02508</v>
      </c>
      <c r="G1091" s="2">
        <v>9.8700000000000003E-3</v>
      </c>
      <c r="H1091" s="3">
        <f t="shared" si="69"/>
        <v>-0.99512611847433186</v>
      </c>
      <c r="I1091" s="2">
        <v>1.5754999999999999</v>
      </c>
      <c r="J1091" s="3">
        <f t="shared" si="70"/>
        <v>-0.99373532211996196</v>
      </c>
      <c r="K1091" s="2">
        <v>8.8663100000000004</v>
      </c>
      <c r="L1091" s="2">
        <v>4.3831499999999997</v>
      </c>
      <c r="M1091" s="3">
        <f t="shared" si="71"/>
        <v>-0.50563988852183162</v>
      </c>
    </row>
    <row r="1092" spans="1:13" x14ac:dyDescent="0.2">
      <c r="A1092" s="1" t="s">
        <v>12</v>
      </c>
      <c r="B1092" s="1" t="s">
        <v>58</v>
      </c>
      <c r="C1092" s="2">
        <v>0</v>
      </c>
      <c r="D1092" s="2">
        <v>0</v>
      </c>
      <c r="E1092" s="3" t="str">
        <f t="shared" si="68"/>
        <v/>
      </c>
      <c r="F1092" s="2">
        <v>181.20706000000001</v>
      </c>
      <c r="G1092" s="2">
        <v>110.19289000000001</v>
      </c>
      <c r="H1092" s="3">
        <f t="shared" si="69"/>
        <v>-0.39189516125916946</v>
      </c>
      <c r="I1092" s="2">
        <v>205.79907</v>
      </c>
      <c r="J1092" s="3">
        <f t="shared" si="70"/>
        <v>-0.46456079709203735</v>
      </c>
      <c r="K1092" s="2">
        <v>1615.2835700000001</v>
      </c>
      <c r="L1092" s="2">
        <v>770.02991999999995</v>
      </c>
      <c r="M1092" s="3">
        <f t="shared" si="71"/>
        <v>-0.52328499199679235</v>
      </c>
    </row>
    <row r="1093" spans="1:13" x14ac:dyDescent="0.2">
      <c r="A1093" s="1" t="s">
        <v>11</v>
      </c>
      <c r="B1093" s="1" t="s">
        <v>58</v>
      </c>
      <c r="C1093" s="2">
        <v>0</v>
      </c>
      <c r="D1093" s="2">
        <v>0</v>
      </c>
      <c r="E1093" s="3" t="str">
        <f t="shared" si="68"/>
        <v/>
      </c>
      <c r="F1093" s="2">
        <v>26.449850000000001</v>
      </c>
      <c r="G1093" s="2">
        <v>45.004829999999998</v>
      </c>
      <c r="H1093" s="3">
        <f t="shared" si="69"/>
        <v>0.70151550953975139</v>
      </c>
      <c r="I1093" s="2">
        <v>56.849510000000002</v>
      </c>
      <c r="J1093" s="3">
        <f t="shared" si="70"/>
        <v>-0.20835148798995806</v>
      </c>
      <c r="K1093" s="2">
        <v>184.44093000000001</v>
      </c>
      <c r="L1093" s="2">
        <v>123.93848</v>
      </c>
      <c r="M1093" s="3">
        <f t="shared" si="71"/>
        <v>-0.32803158171019853</v>
      </c>
    </row>
    <row r="1094" spans="1:13" x14ac:dyDescent="0.2">
      <c r="A1094" s="1" t="s">
        <v>10</v>
      </c>
      <c r="B1094" s="1" t="s">
        <v>58</v>
      </c>
      <c r="C1094" s="2">
        <v>0</v>
      </c>
      <c r="D1094" s="2">
        <v>0</v>
      </c>
      <c r="E1094" s="3" t="str">
        <f t="shared" si="68"/>
        <v/>
      </c>
      <c r="F1094" s="2">
        <v>22.979849999999999</v>
      </c>
      <c r="G1094" s="2">
        <v>18.14198</v>
      </c>
      <c r="H1094" s="3">
        <f t="shared" si="69"/>
        <v>-0.21052661353316049</v>
      </c>
      <c r="I1094" s="2">
        <v>50.260770000000001</v>
      </c>
      <c r="J1094" s="3">
        <f t="shared" si="70"/>
        <v>-0.63904293547432722</v>
      </c>
      <c r="K1094" s="2">
        <v>106.04546000000001</v>
      </c>
      <c r="L1094" s="2">
        <v>175.02018000000001</v>
      </c>
      <c r="M1094" s="3">
        <f t="shared" si="71"/>
        <v>0.65042595882935483</v>
      </c>
    </row>
    <row r="1095" spans="1:13" x14ac:dyDescent="0.2">
      <c r="A1095" s="1" t="s">
        <v>27</v>
      </c>
      <c r="B1095" s="1" t="s">
        <v>58</v>
      </c>
      <c r="C1095" s="2">
        <v>0</v>
      </c>
      <c r="D1095" s="2">
        <v>0</v>
      </c>
      <c r="E1095" s="3" t="str">
        <f t="shared" si="68"/>
        <v/>
      </c>
      <c r="F1095" s="2">
        <v>23.507680000000001</v>
      </c>
      <c r="G1095" s="2">
        <v>9.8477200000000007</v>
      </c>
      <c r="H1095" s="3">
        <f t="shared" si="69"/>
        <v>-0.58108499009685344</v>
      </c>
      <c r="I1095" s="2">
        <v>30.423670000000001</v>
      </c>
      <c r="J1095" s="3">
        <f t="shared" si="70"/>
        <v>-0.67631387008865129</v>
      </c>
      <c r="K1095" s="2">
        <v>67.405119999999997</v>
      </c>
      <c r="L1095" s="2">
        <v>106.28419</v>
      </c>
      <c r="M1095" s="3">
        <f t="shared" si="71"/>
        <v>0.57679698515483691</v>
      </c>
    </row>
    <row r="1096" spans="1:13" x14ac:dyDescent="0.2">
      <c r="A1096" s="1" t="s">
        <v>9</v>
      </c>
      <c r="B1096" s="1" t="s">
        <v>58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28.065999999999999</v>
      </c>
      <c r="H1096" s="3" t="str">
        <f t="shared" si="69"/>
        <v/>
      </c>
      <c r="I1096" s="2">
        <v>0</v>
      </c>
      <c r="J1096" s="3" t="str">
        <f t="shared" si="70"/>
        <v/>
      </c>
      <c r="K1096" s="2">
        <v>4.9587700000000003</v>
      </c>
      <c r="L1096" s="2">
        <v>28.065999999999999</v>
      </c>
      <c r="M1096" s="3">
        <f t="shared" si="71"/>
        <v>4.6598712987293212</v>
      </c>
    </row>
    <row r="1097" spans="1:13" x14ac:dyDescent="0.2">
      <c r="A1097" s="1" t="s">
        <v>8</v>
      </c>
      <c r="B1097" s="1" t="s">
        <v>58</v>
      </c>
      <c r="C1097" s="2">
        <v>0</v>
      </c>
      <c r="D1097" s="2">
        <v>0</v>
      </c>
      <c r="E1097" s="3" t="str">
        <f t="shared" si="68"/>
        <v/>
      </c>
      <c r="F1097" s="2">
        <v>7.6300999999999997</v>
      </c>
      <c r="G1097" s="2">
        <v>148.68695</v>
      </c>
      <c r="H1097" s="3">
        <f t="shared" si="69"/>
        <v>18.486894011874025</v>
      </c>
      <c r="I1097" s="2">
        <v>320.16289</v>
      </c>
      <c r="J1097" s="3">
        <f t="shared" si="70"/>
        <v>-0.53558968061538925</v>
      </c>
      <c r="K1097" s="2">
        <v>118.26251999999999</v>
      </c>
      <c r="L1097" s="2">
        <v>565.07740999999999</v>
      </c>
      <c r="M1097" s="3">
        <f t="shared" si="71"/>
        <v>3.7781614158061236</v>
      </c>
    </row>
    <row r="1098" spans="1:13" x14ac:dyDescent="0.2">
      <c r="A1098" s="1" t="s">
        <v>7</v>
      </c>
      <c r="B1098" s="1" t="s">
        <v>58</v>
      </c>
      <c r="C1098" s="2">
        <v>0</v>
      </c>
      <c r="D1098" s="2">
        <v>0</v>
      </c>
      <c r="E1098" s="3" t="str">
        <f t="shared" si="68"/>
        <v/>
      </c>
      <c r="F1098" s="2">
        <v>622.9923</v>
      </c>
      <c r="G1098" s="2">
        <v>487.78554000000003</v>
      </c>
      <c r="H1098" s="3">
        <f t="shared" si="69"/>
        <v>-0.21702797931852447</v>
      </c>
      <c r="I1098" s="2">
        <v>677.89889000000005</v>
      </c>
      <c r="J1098" s="3">
        <f t="shared" si="70"/>
        <v>-0.28044499379546117</v>
      </c>
      <c r="K1098" s="2">
        <v>2152.5573399999998</v>
      </c>
      <c r="L1098" s="2">
        <v>2265.4697999999999</v>
      </c>
      <c r="M1098" s="3">
        <f t="shared" si="71"/>
        <v>5.2455030071347553E-2</v>
      </c>
    </row>
    <row r="1099" spans="1:13" x14ac:dyDescent="0.2">
      <c r="A1099" s="1" t="s">
        <v>6</v>
      </c>
      <c r="B1099" s="1" t="s">
        <v>58</v>
      </c>
      <c r="C1099" s="2">
        <v>0</v>
      </c>
      <c r="D1099" s="2">
        <v>0</v>
      </c>
      <c r="E1099" s="3" t="str">
        <f t="shared" si="68"/>
        <v/>
      </c>
      <c r="F1099" s="2">
        <v>0.18440000000000001</v>
      </c>
      <c r="G1099" s="2">
        <v>262.45835</v>
      </c>
      <c r="H1099" s="3">
        <f t="shared" si="69"/>
        <v>1422.3099240780909</v>
      </c>
      <c r="I1099" s="2">
        <v>196.74735000000001</v>
      </c>
      <c r="J1099" s="3">
        <f t="shared" si="70"/>
        <v>0.33398670935085017</v>
      </c>
      <c r="K1099" s="2">
        <v>12.715009999999999</v>
      </c>
      <c r="L1099" s="2">
        <v>479.44400999999999</v>
      </c>
      <c r="M1099" s="3">
        <f t="shared" si="71"/>
        <v>36.706931414131802</v>
      </c>
    </row>
    <row r="1100" spans="1:13" x14ac:dyDescent="0.2">
      <c r="A1100" s="1" t="s">
        <v>5</v>
      </c>
      <c r="B1100" s="1" t="s">
        <v>58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0</v>
      </c>
      <c r="H1100" s="3" t="str">
        <f t="shared" si="69"/>
        <v/>
      </c>
      <c r="I1100" s="2">
        <v>0</v>
      </c>
      <c r="J1100" s="3" t="str">
        <f t="shared" si="70"/>
        <v/>
      </c>
      <c r="K1100" s="2">
        <v>0</v>
      </c>
      <c r="L1100" s="2">
        <v>0</v>
      </c>
      <c r="M1100" s="3" t="str">
        <f t="shared" si="71"/>
        <v/>
      </c>
    </row>
    <row r="1101" spans="1:13" x14ac:dyDescent="0.2">
      <c r="A1101" s="1" t="s">
        <v>4</v>
      </c>
      <c r="B1101" s="1" t="s">
        <v>58</v>
      </c>
      <c r="C1101" s="2">
        <v>155.82586000000001</v>
      </c>
      <c r="D1101" s="2">
        <v>0</v>
      </c>
      <c r="E1101" s="3">
        <f t="shared" si="68"/>
        <v>-1</v>
      </c>
      <c r="F1101" s="2">
        <v>13299.54011</v>
      </c>
      <c r="G1101" s="2">
        <v>12495.16282</v>
      </c>
      <c r="H1101" s="3">
        <f t="shared" si="69"/>
        <v>-6.0481586832854761E-2</v>
      </c>
      <c r="I1101" s="2">
        <v>14861.6394</v>
      </c>
      <c r="J1101" s="3">
        <f t="shared" si="70"/>
        <v>-0.15923388505846803</v>
      </c>
      <c r="K1101" s="2">
        <v>50857.695670000001</v>
      </c>
      <c r="L1101" s="2">
        <v>54954.929960000001</v>
      </c>
      <c r="M1101" s="3">
        <f t="shared" si="71"/>
        <v>8.0562719879911482E-2</v>
      </c>
    </row>
    <row r="1102" spans="1:13" x14ac:dyDescent="0.2">
      <c r="A1102" s="1" t="s">
        <v>3</v>
      </c>
      <c r="B1102" s="1" t="s">
        <v>58</v>
      </c>
      <c r="C1102" s="2">
        <v>0</v>
      </c>
      <c r="D1102" s="2">
        <v>0</v>
      </c>
      <c r="E1102" s="3" t="str">
        <f t="shared" si="68"/>
        <v/>
      </c>
      <c r="F1102" s="2">
        <v>697.92970000000003</v>
      </c>
      <c r="G1102" s="2">
        <v>38.799999999999997</v>
      </c>
      <c r="H1102" s="3">
        <f t="shared" si="69"/>
        <v>-0.94440700832762958</v>
      </c>
      <c r="I1102" s="2">
        <v>48.118740000000003</v>
      </c>
      <c r="J1102" s="3">
        <f t="shared" si="70"/>
        <v>-0.19366134690974879</v>
      </c>
      <c r="K1102" s="2">
        <v>1662.4872399999999</v>
      </c>
      <c r="L1102" s="2">
        <v>139.59374</v>
      </c>
      <c r="M1102" s="3">
        <f t="shared" si="71"/>
        <v>-0.91603319614050094</v>
      </c>
    </row>
    <row r="1103" spans="1:13" x14ac:dyDescent="0.2">
      <c r="A1103" s="1" t="s">
        <v>2</v>
      </c>
      <c r="B1103" s="1" t="s">
        <v>58</v>
      </c>
      <c r="C1103" s="2">
        <v>0</v>
      </c>
      <c r="D1103" s="2">
        <v>0</v>
      </c>
      <c r="E1103" s="3" t="str">
        <f t="shared" si="68"/>
        <v/>
      </c>
      <c r="F1103" s="2">
        <v>0</v>
      </c>
      <c r="G1103" s="2">
        <v>0</v>
      </c>
      <c r="H1103" s="3" t="str">
        <f t="shared" si="69"/>
        <v/>
      </c>
      <c r="I1103" s="2">
        <v>36.792589999999997</v>
      </c>
      <c r="J1103" s="3">
        <f t="shared" si="70"/>
        <v>-1</v>
      </c>
      <c r="K1103" s="2">
        <v>1.11388</v>
      </c>
      <c r="L1103" s="2">
        <v>36.792589999999997</v>
      </c>
      <c r="M1103" s="3">
        <f t="shared" si="71"/>
        <v>32.031017703881922</v>
      </c>
    </row>
    <row r="1104" spans="1:13" x14ac:dyDescent="0.2">
      <c r="A1104" s="1" t="s">
        <v>25</v>
      </c>
      <c r="B1104" s="1" t="s">
        <v>58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</v>
      </c>
      <c r="H1104" s="3" t="str">
        <f t="shared" si="69"/>
        <v/>
      </c>
      <c r="I1104" s="2">
        <v>0</v>
      </c>
      <c r="J1104" s="3" t="str">
        <f t="shared" si="70"/>
        <v/>
      </c>
      <c r="K1104" s="2">
        <v>1.562E-2</v>
      </c>
      <c r="L1104" s="2">
        <v>4.8952099999999996</v>
      </c>
      <c r="M1104" s="3">
        <f t="shared" si="71"/>
        <v>312.39372599231751</v>
      </c>
    </row>
    <row r="1105" spans="1:13" x14ac:dyDescent="0.2">
      <c r="A1105" s="1" t="s">
        <v>29</v>
      </c>
      <c r="B1105" s="1" t="s">
        <v>58</v>
      </c>
      <c r="C1105" s="2">
        <v>0</v>
      </c>
      <c r="D1105" s="2">
        <v>0</v>
      </c>
      <c r="E1105" s="3" t="str">
        <f t="shared" si="68"/>
        <v/>
      </c>
      <c r="F1105" s="2">
        <v>0</v>
      </c>
      <c r="G1105" s="2">
        <v>0</v>
      </c>
      <c r="H1105" s="3" t="str">
        <f t="shared" si="69"/>
        <v/>
      </c>
      <c r="I1105" s="2">
        <v>1.06E-3</v>
      </c>
      <c r="J1105" s="3">
        <f t="shared" si="70"/>
        <v>-1</v>
      </c>
      <c r="K1105" s="2">
        <v>0</v>
      </c>
      <c r="L1105" s="2">
        <v>1.06E-3</v>
      </c>
      <c r="M1105" s="3" t="str">
        <f t="shared" si="71"/>
        <v/>
      </c>
    </row>
    <row r="1106" spans="1:13" x14ac:dyDescent="0.2">
      <c r="A1106" s="6" t="s">
        <v>0</v>
      </c>
      <c r="B1106" s="6" t="s">
        <v>58</v>
      </c>
      <c r="C1106" s="5">
        <v>155.82586000000001</v>
      </c>
      <c r="D1106" s="5">
        <v>0</v>
      </c>
      <c r="E1106" s="4">
        <f t="shared" si="68"/>
        <v>-1</v>
      </c>
      <c r="F1106" s="5">
        <v>15651.66093</v>
      </c>
      <c r="G1106" s="5">
        <v>14835.2093</v>
      </c>
      <c r="H1106" s="4">
        <f t="shared" si="69"/>
        <v>-5.2163897087438293E-2</v>
      </c>
      <c r="I1106" s="5">
        <v>17472.762470000001</v>
      </c>
      <c r="J1106" s="4">
        <f t="shared" si="70"/>
        <v>-0.15095227068579276</v>
      </c>
      <c r="K1106" s="5">
        <v>58979.64587</v>
      </c>
      <c r="L1106" s="5">
        <v>62886.303180000003</v>
      </c>
      <c r="M1106" s="4">
        <f t="shared" si="71"/>
        <v>6.6237381597896716E-2</v>
      </c>
    </row>
    <row r="1107" spans="1:13" x14ac:dyDescent="0.2">
      <c r="A1107" s="1" t="s">
        <v>22</v>
      </c>
      <c r="B1107" s="1" t="s">
        <v>57</v>
      </c>
      <c r="C1107" s="2">
        <v>0</v>
      </c>
      <c r="D1107" s="2">
        <v>0</v>
      </c>
      <c r="E1107" s="3" t="str">
        <f t="shared" si="68"/>
        <v/>
      </c>
      <c r="F1107" s="2">
        <v>53.978270000000002</v>
      </c>
      <c r="G1107" s="2">
        <v>39.219389999999997</v>
      </c>
      <c r="H1107" s="3">
        <f t="shared" si="69"/>
        <v>-0.27342261988018524</v>
      </c>
      <c r="I1107" s="2">
        <v>99.008340000000004</v>
      </c>
      <c r="J1107" s="3">
        <f t="shared" si="70"/>
        <v>-0.60387791573921956</v>
      </c>
      <c r="K1107" s="2">
        <v>159.42035999999999</v>
      </c>
      <c r="L1107" s="2">
        <v>149.19839999999999</v>
      </c>
      <c r="M1107" s="3">
        <f t="shared" si="71"/>
        <v>-6.4119539060130015E-2</v>
      </c>
    </row>
    <row r="1108" spans="1:13" x14ac:dyDescent="0.2">
      <c r="A1108" s="1" t="s">
        <v>21</v>
      </c>
      <c r="B1108" s="1" t="s">
        <v>57</v>
      </c>
      <c r="C1108" s="2">
        <v>0</v>
      </c>
      <c r="D1108" s="2">
        <v>0</v>
      </c>
      <c r="E1108" s="3" t="str">
        <f t="shared" si="68"/>
        <v/>
      </c>
      <c r="F1108" s="2">
        <v>581.28660000000002</v>
      </c>
      <c r="G1108" s="2">
        <v>2885.2682100000002</v>
      </c>
      <c r="H1108" s="3">
        <f t="shared" si="69"/>
        <v>3.9635897507356956</v>
      </c>
      <c r="I1108" s="2">
        <v>4165.1544999999996</v>
      </c>
      <c r="J1108" s="3">
        <f t="shared" si="70"/>
        <v>-0.30728422919245846</v>
      </c>
      <c r="K1108" s="2">
        <v>5590.6216700000004</v>
      </c>
      <c r="L1108" s="2">
        <v>10593.31344</v>
      </c>
      <c r="M1108" s="3">
        <f t="shared" si="71"/>
        <v>0.89483640018874655</v>
      </c>
    </row>
    <row r="1109" spans="1:13" x14ac:dyDescent="0.2">
      <c r="A1109" s="1" t="s">
        <v>20</v>
      </c>
      <c r="B1109" s="1" t="s">
        <v>57</v>
      </c>
      <c r="C1109" s="2">
        <v>50.764000000000003</v>
      </c>
      <c r="D1109" s="2">
        <v>0</v>
      </c>
      <c r="E1109" s="3">
        <f t="shared" si="68"/>
        <v>-1</v>
      </c>
      <c r="F1109" s="2">
        <v>5289.3284199999998</v>
      </c>
      <c r="G1109" s="2">
        <v>10430.502119999999</v>
      </c>
      <c r="H1109" s="3">
        <f t="shared" si="69"/>
        <v>0.97198988071154768</v>
      </c>
      <c r="I1109" s="2">
        <v>14732.90907</v>
      </c>
      <c r="J1109" s="3">
        <f t="shared" si="70"/>
        <v>-0.29202698052082665</v>
      </c>
      <c r="K1109" s="2">
        <v>33428.970399999998</v>
      </c>
      <c r="L1109" s="2">
        <v>48465.9058</v>
      </c>
      <c r="M1109" s="3">
        <f t="shared" si="71"/>
        <v>0.44981748525524434</v>
      </c>
    </row>
    <row r="1110" spans="1:13" x14ac:dyDescent="0.2">
      <c r="A1110" s="1" t="s">
        <v>19</v>
      </c>
      <c r="B1110" s="1" t="s">
        <v>57</v>
      </c>
      <c r="C1110" s="2">
        <v>0</v>
      </c>
      <c r="D1110" s="2">
        <v>0</v>
      </c>
      <c r="E1110" s="3" t="str">
        <f t="shared" si="68"/>
        <v/>
      </c>
      <c r="F1110" s="2">
        <v>0</v>
      </c>
      <c r="G1110" s="2">
        <v>0</v>
      </c>
      <c r="H1110" s="3" t="str">
        <f t="shared" si="69"/>
        <v/>
      </c>
      <c r="I1110" s="2">
        <v>11</v>
      </c>
      <c r="J1110" s="3">
        <f t="shared" si="70"/>
        <v>-1</v>
      </c>
      <c r="K1110" s="2">
        <v>7.7600499999999997</v>
      </c>
      <c r="L1110" s="2">
        <v>11</v>
      </c>
      <c r="M1110" s="3">
        <f t="shared" si="71"/>
        <v>0.41751663971237307</v>
      </c>
    </row>
    <row r="1111" spans="1:13" x14ac:dyDescent="0.2">
      <c r="A1111" s="1" t="s">
        <v>18</v>
      </c>
      <c r="B1111" s="1" t="s">
        <v>57</v>
      </c>
      <c r="C1111" s="2">
        <v>0</v>
      </c>
      <c r="D1111" s="2">
        <v>0</v>
      </c>
      <c r="E1111" s="3" t="str">
        <f t="shared" si="68"/>
        <v/>
      </c>
      <c r="F1111" s="2">
        <v>0</v>
      </c>
      <c r="G1111" s="2">
        <v>0</v>
      </c>
      <c r="H1111" s="3" t="str">
        <f t="shared" si="69"/>
        <v/>
      </c>
      <c r="I1111" s="2">
        <v>0</v>
      </c>
      <c r="J1111" s="3" t="str">
        <f t="shared" si="70"/>
        <v/>
      </c>
      <c r="K1111" s="2">
        <v>1.9484900000000001</v>
      </c>
      <c r="L1111" s="2">
        <v>3.3070000000000002E-2</v>
      </c>
      <c r="M1111" s="3">
        <f t="shared" si="71"/>
        <v>-0.98302788313001355</v>
      </c>
    </row>
    <row r="1112" spans="1:13" x14ac:dyDescent="0.2">
      <c r="A1112" s="1" t="s">
        <v>17</v>
      </c>
      <c r="B1112" s="1" t="s">
        <v>57</v>
      </c>
      <c r="C1112" s="2">
        <v>0</v>
      </c>
      <c r="D1112" s="2">
        <v>0</v>
      </c>
      <c r="E1112" s="3" t="str">
        <f t="shared" si="68"/>
        <v/>
      </c>
      <c r="F1112" s="2">
        <v>1.875</v>
      </c>
      <c r="G1112" s="2">
        <v>30.55969</v>
      </c>
      <c r="H1112" s="3">
        <f t="shared" si="69"/>
        <v>15.298501333333334</v>
      </c>
      <c r="I1112" s="2">
        <v>5.6917799999999996</v>
      </c>
      <c r="J1112" s="3">
        <f t="shared" si="70"/>
        <v>4.3690919185210957</v>
      </c>
      <c r="K1112" s="2">
        <v>12.887980000000001</v>
      </c>
      <c r="L1112" s="2">
        <v>55.720219999999998</v>
      </c>
      <c r="M1112" s="3">
        <f t="shared" si="71"/>
        <v>3.3234253932734221</v>
      </c>
    </row>
    <row r="1113" spans="1:13" x14ac:dyDescent="0.2">
      <c r="A1113" s="1" t="s">
        <v>16</v>
      </c>
      <c r="B1113" s="1" t="s">
        <v>57</v>
      </c>
      <c r="C1113" s="2">
        <v>0</v>
      </c>
      <c r="D1113" s="2">
        <v>0</v>
      </c>
      <c r="E1113" s="3" t="str">
        <f t="shared" si="68"/>
        <v/>
      </c>
      <c r="F1113" s="2">
        <v>0</v>
      </c>
      <c r="G1113" s="2">
        <v>0</v>
      </c>
      <c r="H1113" s="3" t="str">
        <f t="shared" si="69"/>
        <v/>
      </c>
      <c r="I1113" s="2">
        <v>0</v>
      </c>
      <c r="J1113" s="3" t="str">
        <f t="shared" si="70"/>
        <v/>
      </c>
      <c r="K1113" s="2">
        <v>0</v>
      </c>
      <c r="L1113" s="2">
        <v>0</v>
      </c>
      <c r="M1113" s="3" t="str">
        <f t="shared" si="71"/>
        <v/>
      </c>
    </row>
    <row r="1114" spans="1:13" x14ac:dyDescent="0.2">
      <c r="A1114" s="1" t="s">
        <v>14</v>
      </c>
      <c r="B1114" s="1" t="s">
        <v>57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2.1909900000000002</v>
      </c>
      <c r="H1114" s="3" t="str">
        <f t="shared" si="69"/>
        <v/>
      </c>
      <c r="I1114" s="2">
        <v>0.16541</v>
      </c>
      <c r="J1114" s="3">
        <f t="shared" si="70"/>
        <v>12.245813433286985</v>
      </c>
      <c r="K1114" s="2">
        <v>0</v>
      </c>
      <c r="L1114" s="2">
        <v>2.5264000000000002</v>
      </c>
      <c r="M1114" s="3" t="str">
        <f t="shared" si="71"/>
        <v/>
      </c>
    </row>
    <row r="1115" spans="1:13" x14ac:dyDescent="0.2">
      <c r="A1115" s="1" t="s">
        <v>13</v>
      </c>
      <c r="B1115" s="1" t="s">
        <v>57</v>
      </c>
      <c r="C1115" s="2">
        <v>95.27337</v>
      </c>
      <c r="D1115" s="2">
        <v>0</v>
      </c>
      <c r="E1115" s="3">
        <f t="shared" si="68"/>
        <v>-1</v>
      </c>
      <c r="F1115" s="2">
        <v>5037.7247900000002</v>
      </c>
      <c r="G1115" s="2">
        <v>4408.6038500000004</v>
      </c>
      <c r="H1115" s="3">
        <f t="shared" si="69"/>
        <v>-0.12488195886540276</v>
      </c>
      <c r="I1115" s="2">
        <v>4831.3737799999999</v>
      </c>
      <c r="J1115" s="3">
        <f t="shared" si="70"/>
        <v>-8.750511743680478E-2</v>
      </c>
      <c r="K1115" s="2">
        <v>20411.4463</v>
      </c>
      <c r="L1115" s="2">
        <v>18537.4833</v>
      </c>
      <c r="M1115" s="3">
        <f t="shared" si="71"/>
        <v>-9.1809417738320631E-2</v>
      </c>
    </row>
    <row r="1116" spans="1:13" x14ac:dyDescent="0.2">
      <c r="A1116" s="1" t="s">
        <v>12</v>
      </c>
      <c r="B1116" s="1" t="s">
        <v>57</v>
      </c>
      <c r="C1116" s="2">
        <v>0</v>
      </c>
      <c r="D1116" s="2">
        <v>0</v>
      </c>
      <c r="E1116" s="3" t="str">
        <f t="shared" si="68"/>
        <v/>
      </c>
      <c r="F1116" s="2">
        <v>2530.6307000000002</v>
      </c>
      <c r="G1116" s="2">
        <v>2821.88553</v>
      </c>
      <c r="H1116" s="3">
        <f t="shared" si="69"/>
        <v>0.11509179510072332</v>
      </c>
      <c r="I1116" s="2">
        <v>2578.44526</v>
      </c>
      <c r="J1116" s="3">
        <f t="shared" si="70"/>
        <v>9.4413588597960008E-2</v>
      </c>
      <c r="K1116" s="2">
        <v>11029.7394</v>
      </c>
      <c r="L1116" s="2">
        <v>8715.3896199999999</v>
      </c>
      <c r="M1116" s="3">
        <f t="shared" si="71"/>
        <v>-0.20982814698233032</v>
      </c>
    </row>
    <row r="1117" spans="1:13" x14ac:dyDescent="0.2">
      <c r="A1117" s="1" t="s">
        <v>11</v>
      </c>
      <c r="B1117" s="1" t="s">
        <v>57</v>
      </c>
      <c r="C1117" s="2">
        <v>0</v>
      </c>
      <c r="D1117" s="2">
        <v>0</v>
      </c>
      <c r="E1117" s="3" t="str">
        <f t="shared" si="68"/>
        <v/>
      </c>
      <c r="F1117" s="2">
        <v>980.29751999999996</v>
      </c>
      <c r="G1117" s="2">
        <v>775.20168999999999</v>
      </c>
      <c r="H1117" s="3">
        <f t="shared" si="69"/>
        <v>-0.20921794232428537</v>
      </c>
      <c r="I1117" s="2">
        <v>553.11266999999998</v>
      </c>
      <c r="J1117" s="3">
        <f t="shared" si="70"/>
        <v>0.40152582293947447</v>
      </c>
      <c r="K1117" s="2">
        <v>2451.4366599999998</v>
      </c>
      <c r="L1117" s="2">
        <v>3341.93399</v>
      </c>
      <c r="M1117" s="3">
        <f t="shared" si="71"/>
        <v>0.36325528802363594</v>
      </c>
    </row>
    <row r="1118" spans="1:13" x14ac:dyDescent="0.2">
      <c r="A1118" s="1" t="s">
        <v>10</v>
      </c>
      <c r="B1118" s="1" t="s">
        <v>57</v>
      </c>
      <c r="C1118" s="2">
        <v>0</v>
      </c>
      <c r="D1118" s="2">
        <v>0</v>
      </c>
      <c r="E1118" s="3" t="str">
        <f t="shared" si="68"/>
        <v/>
      </c>
      <c r="F1118" s="2">
        <v>967.3048</v>
      </c>
      <c r="G1118" s="2">
        <v>763.78707999999995</v>
      </c>
      <c r="H1118" s="3">
        <f t="shared" si="69"/>
        <v>-0.21039668158371594</v>
      </c>
      <c r="I1118" s="2">
        <v>711.27524000000005</v>
      </c>
      <c r="J1118" s="3">
        <f t="shared" si="70"/>
        <v>7.3827735097315994E-2</v>
      </c>
      <c r="K1118" s="2">
        <v>2456.44578</v>
      </c>
      <c r="L1118" s="2">
        <v>2836.7716099999998</v>
      </c>
      <c r="M1118" s="3">
        <f t="shared" si="71"/>
        <v>0.15482769173924105</v>
      </c>
    </row>
    <row r="1119" spans="1:13" x14ac:dyDescent="0.2">
      <c r="A1119" s="1" t="s">
        <v>27</v>
      </c>
      <c r="B1119" s="1" t="s">
        <v>57</v>
      </c>
      <c r="C1119" s="2">
        <v>0</v>
      </c>
      <c r="D1119" s="2">
        <v>0</v>
      </c>
      <c r="E1119" s="3" t="str">
        <f t="shared" ref="E1119:E1179" si="72">IF(C1119=0,"",(D1119/C1119-1))</f>
        <v/>
      </c>
      <c r="F1119" s="2">
        <v>3.7490000000000001</v>
      </c>
      <c r="G1119" s="2">
        <v>0</v>
      </c>
      <c r="H1119" s="3">
        <f t="shared" ref="H1119:H1179" si="73">IF(F1119=0,"",(G1119/F1119-1))</f>
        <v>-1</v>
      </c>
      <c r="I1119" s="2">
        <v>0.46800000000000003</v>
      </c>
      <c r="J1119" s="3">
        <f t="shared" ref="J1119:J1179" si="74">IF(I1119=0,"",(G1119/I1119-1))</f>
        <v>-1</v>
      </c>
      <c r="K1119" s="2">
        <v>21.154520000000002</v>
      </c>
      <c r="L1119" s="2">
        <v>6.9754800000000001</v>
      </c>
      <c r="M1119" s="3">
        <f t="shared" ref="M1119:M1179" si="75">IF(K1119=0,"",(L1119/K1119-1))</f>
        <v>-0.67026054006425106</v>
      </c>
    </row>
    <row r="1120" spans="1:13" x14ac:dyDescent="0.2">
      <c r="A1120" s="1" t="s">
        <v>9</v>
      </c>
      <c r="B1120" s="1" t="s">
        <v>57</v>
      </c>
      <c r="C1120" s="2">
        <v>0</v>
      </c>
      <c r="D1120" s="2">
        <v>0</v>
      </c>
      <c r="E1120" s="3" t="str">
        <f t="shared" si="72"/>
        <v/>
      </c>
      <c r="F1120" s="2">
        <v>133.57624999999999</v>
      </c>
      <c r="G1120" s="2">
        <v>0</v>
      </c>
      <c r="H1120" s="3">
        <f t="shared" si="73"/>
        <v>-1</v>
      </c>
      <c r="I1120" s="2">
        <v>0</v>
      </c>
      <c r="J1120" s="3" t="str">
        <f t="shared" si="74"/>
        <v/>
      </c>
      <c r="K1120" s="2">
        <v>398.11309999999997</v>
      </c>
      <c r="L1120" s="2">
        <v>37.807000000000002</v>
      </c>
      <c r="M1120" s="3">
        <f t="shared" si="75"/>
        <v>-0.90503452410885243</v>
      </c>
    </row>
    <row r="1121" spans="1:13" x14ac:dyDescent="0.2">
      <c r="A1121" s="1" t="s">
        <v>8</v>
      </c>
      <c r="B1121" s="1" t="s">
        <v>57</v>
      </c>
      <c r="C1121" s="2">
        <v>0</v>
      </c>
      <c r="D1121" s="2">
        <v>0</v>
      </c>
      <c r="E1121" s="3" t="str">
        <f t="shared" si="72"/>
        <v/>
      </c>
      <c r="F1121" s="2">
        <v>229.06947</v>
      </c>
      <c r="G1121" s="2">
        <v>2073.0502299999998</v>
      </c>
      <c r="H1121" s="3">
        <f t="shared" si="73"/>
        <v>8.0498756992802214</v>
      </c>
      <c r="I1121" s="2">
        <v>1221.9036900000001</v>
      </c>
      <c r="J1121" s="3">
        <f t="shared" si="74"/>
        <v>0.69657416289494933</v>
      </c>
      <c r="K1121" s="2">
        <v>754.12635</v>
      </c>
      <c r="L1121" s="2">
        <v>6318.9201199999998</v>
      </c>
      <c r="M1121" s="3">
        <f t="shared" si="75"/>
        <v>7.379126548223649</v>
      </c>
    </row>
    <row r="1122" spans="1:13" x14ac:dyDescent="0.2">
      <c r="A1122" s="1" t="s">
        <v>7</v>
      </c>
      <c r="B1122" s="1" t="s">
        <v>57</v>
      </c>
      <c r="C1122" s="2">
        <v>25.316700000000001</v>
      </c>
      <c r="D1122" s="2">
        <v>0</v>
      </c>
      <c r="E1122" s="3">
        <f t="shared" si="72"/>
        <v>-1</v>
      </c>
      <c r="F1122" s="2">
        <v>67.316580000000002</v>
      </c>
      <c r="G1122" s="2">
        <v>3.6515</v>
      </c>
      <c r="H1122" s="3">
        <f t="shared" si="73"/>
        <v>-0.94575630550452805</v>
      </c>
      <c r="I1122" s="2">
        <v>193.4178</v>
      </c>
      <c r="J1122" s="3">
        <f t="shared" si="74"/>
        <v>-0.9811211791262231</v>
      </c>
      <c r="K1122" s="2">
        <v>102.80634000000001</v>
      </c>
      <c r="L1122" s="2">
        <v>256.77193</v>
      </c>
      <c r="M1122" s="3">
        <f t="shared" si="75"/>
        <v>1.4976273836808116</v>
      </c>
    </row>
    <row r="1123" spans="1:13" x14ac:dyDescent="0.2">
      <c r="A1123" s="1" t="s">
        <v>6</v>
      </c>
      <c r="B1123" s="1" t="s">
        <v>57</v>
      </c>
      <c r="C1123" s="2">
        <v>0</v>
      </c>
      <c r="D1123" s="2">
        <v>0</v>
      </c>
      <c r="E1123" s="3" t="str">
        <f t="shared" si="72"/>
        <v/>
      </c>
      <c r="F1123" s="2">
        <v>3827.79268</v>
      </c>
      <c r="G1123" s="2">
        <v>4106.98704</v>
      </c>
      <c r="H1123" s="3">
        <f t="shared" si="73"/>
        <v>7.2938736065507159E-2</v>
      </c>
      <c r="I1123" s="2">
        <v>2356.2094299999999</v>
      </c>
      <c r="J1123" s="3">
        <f t="shared" si="74"/>
        <v>0.74304838428560238</v>
      </c>
      <c r="K1123" s="2">
        <v>12930.088970000001</v>
      </c>
      <c r="L1123" s="2">
        <v>18867.468089999998</v>
      </c>
      <c r="M1123" s="3">
        <f t="shared" si="75"/>
        <v>0.45919089449235218</v>
      </c>
    </row>
    <row r="1124" spans="1:13" x14ac:dyDescent="0.2">
      <c r="A1124" s="1" t="s">
        <v>5</v>
      </c>
      <c r="B1124" s="1" t="s">
        <v>57</v>
      </c>
      <c r="C1124" s="2">
        <v>0</v>
      </c>
      <c r="D1124" s="2">
        <v>0</v>
      </c>
      <c r="E1124" s="3" t="str">
        <f t="shared" si="72"/>
        <v/>
      </c>
      <c r="F1124" s="2">
        <v>0</v>
      </c>
      <c r="G1124" s="2">
        <v>0</v>
      </c>
      <c r="H1124" s="3" t="str">
        <f t="shared" si="73"/>
        <v/>
      </c>
      <c r="I1124" s="2">
        <v>55.439160000000001</v>
      </c>
      <c r="J1124" s="3">
        <f t="shared" si="74"/>
        <v>-1</v>
      </c>
      <c r="K1124" s="2">
        <v>171.9025</v>
      </c>
      <c r="L1124" s="2">
        <v>55.439160000000001</v>
      </c>
      <c r="M1124" s="3">
        <f t="shared" si="75"/>
        <v>-0.67749648783467364</v>
      </c>
    </row>
    <row r="1125" spans="1:13" x14ac:dyDescent="0.2">
      <c r="A1125" s="1" t="s">
        <v>4</v>
      </c>
      <c r="B1125" s="1" t="s">
        <v>57</v>
      </c>
      <c r="C1125" s="2">
        <v>0</v>
      </c>
      <c r="D1125" s="2">
        <v>0</v>
      </c>
      <c r="E1125" s="3" t="str">
        <f t="shared" si="72"/>
        <v/>
      </c>
      <c r="F1125" s="2">
        <v>0</v>
      </c>
      <c r="G1125" s="2">
        <v>0</v>
      </c>
      <c r="H1125" s="3" t="str">
        <f t="shared" si="73"/>
        <v/>
      </c>
      <c r="I1125" s="2">
        <v>1.4653</v>
      </c>
      <c r="J1125" s="3">
        <f t="shared" si="74"/>
        <v>-1</v>
      </c>
      <c r="K1125" s="2">
        <v>0</v>
      </c>
      <c r="L1125" s="2">
        <v>2.2136999999999998</v>
      </c>
      <c r="M1125" s="3" t="str">
        <f t="shared" si="75"/>
        <v/>
      </c>
    </row>
    <row r="1126" spans="1:13" x14ac:dyDescent="0.2">
      <c r="A1126" s="1" t="s">
        <v>3</v>
      </c>
      <c r="B1126" s="1" t="s">
        <v>57</v>
      </c>
      <c r="C1126" s="2">
        <v>0</v>
      </c>
      <c r="D1126" s="2">
        <v>0</v>
      </c>
      <c r="E1126" s="3" t="str">
        <f t="shared" si="72"/>
        <v/>
      </c>
      <c r="F1126" s="2">
        <v>1.9476</v>
      </c>
      <c r="G1126" s="2">
        <v>0</v>
      </c>
      <c r="H1126" s="3">
        <f t="shared" si="73"/>
        <v>-1</v>
      </c>
      <c r="I1126" s="2">
        <v>63.007100000000001</v>
      </c>
      <c r="J1126" s="3">
        <f t="shared" si="74"/>
        <v>-1</v>
      </c>
      <c r="K1126" s="2">
        <v>42.725360000000002</v>
      </c>
      <c r="L1126" s="2">
        <v>157.79593</v>
      </c>
      <c r="M1126" s="3">
        <f t="shared" si="75"/>
        <v>2.693261566432676</v>
      </c>
    </row>
    <row r="1127" spans="1:13" x14ac:dyDescent="0.2">
      <c r="A1127" s="1" t="s">
        <v>26</v>
      </c>
      <c r="B1127" s="1" t="s">
        <v>57</v>
      </c>
      <c r="C1127" s="2">
        <v>0</v>
      </c>
      <c r="D1127" s="2">
        <v>0</v>
      </c>
      <c r="E1127" s="3" t="str">
        <f t="shared" si="72"/>
        <v/>
      </c>
      <c r="F1127" s="2">
        <v>0</v>
      </c>
      <c r="G1127" s="2">
        <v>0</v>
      </c>
      <c r="H1127" s="3" t="str">
        <f t="shared" si="73"/>
        <v/>
      </c>
      <c r="I1127" s="2">
        <v>16.428349999999998</v>
      </c>
      <c r="J1127" s="3">
        <f t="shared" si="74"/>
        <v>-1</v>
      </c>
      <c r="K1127" s="2">
        <v>0</v>
      </c>
      <c r="L1127" s="2">
        <v>16.428349999999998</v>
      </c>
      <c r="M1127" s="3" t="str">
        <f t="shared" si="75"/>
        <v/>
      </c>
    </row>
    <row r="1128" spans="1:13" x14ac:dyDescent="0.2">
      <c r="A1128" s="1" t="s">
        <v>2</v>
      </c>
      <c r="B1128" s="1" t="s">
        <v>57</v>
      </c>
      <c r="C1128" s="2">
        <v>529.71154999999999</v>
      </c>
      <c r="D1128" s="2">
        <v>0</v>
      </c>
      <c r="E1128" s="3">
        <f t="shared" si="72"/>
        <v>-1</v>
      </c>
      <c r="F1128" s="2">
        <v>48810.71026</v>
      </c>
      <c r="G1128" s="2">
        <v>49449.861140000001</v>
      </c>
      <c r="H1128" s="3">
        <f t="shared" si="73"/>
        <v>1.3094480219514093E-2</v>
      </c>
      <c r="I1128" s="2">
        <v>60767.203370000003</v>
      </c>
      <c r="J1128" s="3">
        <f t="shared" si="74"/>
        <v>-0.1862409589773425</v>
      </c>
      <c r="K1128" s="2">
        <v>192863.74419999999</v>
      </c>
      <c r="L1128" s="2">
        <v>212046.95259</v>
      </c>
      <c r="M1128" s="3">
        <f t="shared" si="75"/>
        <v>9.946508333939108E-2</v>
      </c>
    </row>
    <row r="1129" spans="1:13" x14ac:dyDescent="0.2">
      <c r="A1129" s="1" t="s">
        <v>25</v>
      </c>
      <c r="B1129" s="1" t="s">
        <v>57</v>
      </c>
      <c r="C1129" s="2">
        <v>0</v>
      </c>
      <c r="D1129" s="2">
        <v>0</v>
      </c>
      <c r="E1129" s="3" t="str">
        <f t="shared" si="72"/>
        <v/>
      </c>
      <c r="F1129" s="2">
        <v>1.6430400000000001</v>
      </c>
      <c r="G1129" s="2">
        <v>0</v>
      </c>
      <c r="H1129" s="3">
        <f t="shared" si="73"/>
        <v>-1</v>
      </c>
      <c r="I1129" s="2">
        <v>0</v>
      </c>
      <c r="J1129" s="3" t="str">
        <f t="shared" si="74"/>
        <v/>
      </c>
      <c r="K1129" s="2">
        <v>6.9463999999999997</v>
      </c>
      <c r="L1129" s="2">
        <v>68.105999999999995</v>
      </c>
      <c r="M1129" s="3">
        <f t="shared" si="75"/>
        <v>8.8045030519405731</v>
      </c>
    </row>
    <row r="1130" spans="1:13" x14ac:dyDescent="0.2">
      <c r="A1130" s="1" t="s">
        <v>29</v>
      </c>
      <c r="B1130" s="1" t="s">
        <v>57</v>
      </c>
      <c r="C1130" s="2">
        <v>0</v>
      </c>
      <c r="D1130" s="2">
        <v>0</v>
      </c>
      <c r="E1130" s="3" t="str">
        <f t="shared" si="72"/>
        <v/>
      </c>
      <c r="F1130" s="2">
        <v>0</v>
      </c>
      <c r="G1130" s="2">
        <v>0</v>
      </c>
      <c r="H1130" s="3" t="str">
        <f t="shared" si="73"/>
        <v/>
      </c>
      <c r="I1130" s="2">
        <v>0</v>
      </c>
      <c r="J1130" s="3" t="str">
        <f t="shared" si="74"/>
        <v/>
      </c>
      <c r="K1130" s="2">
        <v>0</v>
      </c>
      <c r="L1130" s="2">
        <v>0</v>
      </c>
      <c r="M1130" s="3" t="str">
        <f t="shared" si="75"/>
        <v/>
      </c>
    </row>
    <row r="1131" spans="1:13" x14ac:dyDescent="0.2">
      <c r="A1131" s="6" t="s">
        <v>0</v>
      </c>
      <c r="B1131" s="6" t="s">
        <v>57</v>
      </c>
      <c r="C1131" s="5">
        <v>701.06561999999997</v>
      </c>
      <c r="D1131" s="5">
        <v>0</v>
      </c>
      <c r="E1131" s="4">
        <f t="shared" si="72"/>
        <v>-1</v>
      </c>
      <c r="F1131" s="5">
        <v>68594.196739999999</v>
      </c>
      <c r="G1131" s="5">
        <v>77790.768460000007</v>
      </c>
      <c r="H1131" s="4">
        <f t="shared" si="73"/>
        <v>0.13407215416281892</v>
      </c>
      <c r="I1131" s="5">
        <v>92378.887329999998</v>
      </c>
      <c r="J1131" s="4">
        <f t="shared" si="74"/>
        <v>-0.15791615694490513</v>
      </c>
      <c r="K1131" s="5">
        <v>283137.12150000001</v>
      </c>
      <c r="L1131" s="5">
        <v>330609.06372999999</v>
      </c>
      <c r="M1131" s="4">
        <f t="shared" si="75"/>
        <v>0.16766414088871073</v>
      </c>
    </row>
    <row r="1132" spans="1:13" x14ac:dyDescent="0.2">
      <c r="A1132" s="1" t="s">
        <v>22</v>
      </c>
      <c r="B1132" s="1" t="s">
        <v>56</v>
      </c>
      <c r="C1132" s="2">
        <v>1.6401600000000001</v>
      </c>
      <c r="D1132" s="2">
        <v>0</v>
      </c>
      <c r="E1132" s="3">
        <f t="shared" si="72"/>
        <v>-1</v>
      </c>
      <c r="F1132" s="2">
        <v>20579.002799999998</v>
      </c>
      <c r="G1132" s="2">
        <v>52409.462549999997</v>
      </c>
      <c r="H1132" s="3">
        <f t="shared" si="73"/>
        <v>1.5467445171833107</v>
      </c>
      <c r="I1132" s="2">
        <v>67632.636450000005</v>
      </c>
      <c r="J1132" s="3">
        <f t="shared" si="74"/>
        <v>-0.22508621131832285</v>
      </c>
      <c r="K1132" s="2">
        <v>88492.1106</v>
      </c>
      <c r="L1132" s="2">
        <v>196610.72605</v>
      </c>
      <c r="M1132" s="3">
        <f t="shared" si="75"/>
        <v>1.2217881878613484</v>
      </c>
    </row>
    <row r="1133" spans="1:13" x14ac:dyDescent="0.2">
      <c r="A1133" s="1" t="s">
        <v>21</v>
      </c>
      <c r="B1133" s="1" t="s">
        <v>56</v>
      </c>
      <c r="C1133" s="2">
        <v>1.5832200000000001</v>
      </c>
      <c r="D1133" s="2">
        <v>0</v>
      </c>
      <c r="E1133" s="3">
        <f t="shared" si="72"/>
        <v>-1</v>
      </c>
      <c r="F1133" s="2">
        <v>10938.31198</v>
      </c>
      <c r="G1133" s="2">
        <v>7501.1371200000003</v>
      </c>
      <c r="H1133" s="3">
        <f t="shared" si="73"/>
        <v>-0.31423265914198217</v>
      </c>
      <c r="I1133" s="2">
        <v>6440.8427099999999</v>
      </c>
      <c r="J1133" s="3">
        <f t="shared" si="74"/>
        <v>0.16462044762462469</v>
      </c>
      <c r="K1133" s="2">
        <v>32508.891950000001</v>
      </c>
      <c r="L1133" s="2">
        <v>27791.55977</v>
      </c>
      <c r="M1133" s="3">
        <f t="shared" si="75"/>
        <v>-0.1451089808676177</v>
      </c>
    </row>
    <row r="1134" spans="1:13" x14ac:dyDescent="0.2">
      <c r="A1134" s="1" t="s">
        <v>20</v>
      </c>
      <c r="B1134" s="1" t="s">
        <v>56</v>
      </c>
      <c r="C1134" s="2">
        <v>230.69564</v>
      </c>
      <c r="D1134" s="2">
        <v>0</v>
      </c>
      <c r="E1134" s="3">
        <f t="shared" si="72"/>
        <v>-1</v>
      </c>
      <c r="F1134" s="2">
        <v>51770.839650000002</v>
      </c>
      <c r="G1134" s="2">
        <v>57010.860780000003</v>
      </c>
      <c r="H1134" s="3">
        <f t="shared" si="73"/>
        <v>0.10121568754583654</v>
      </c>
      <c r="I1134" s="2">
        <v>62982.434549999998</v>
      </c>
      <c r="J1134" s="3">
        <f t="shared" si="74"/>
        <v>-9.4813320772148435E-2</v>
      </c>
      <c r="K1134" s="2">
        <v>194960.74282000001</v>
      </c>
      <c r="L1134" s="2">
        <v>221940.88798999999</v>
      </c>
      <c r="M1134" s="3">
        <f t="shared" si="75"/>
        <v>0.13838757885175745</v>
      </c>
    </row>
    <row r="1135" spans="1:13" x14ac:dyDescent="0.2">
      <c r="A1135" s="1" t="s">
        <v>19</v>
      </c>
      <c r="B1135" s="1" t="s">
        <v>56</v>
      </c>
      <c r="C1135" s="2">
        <v>0</v>
      </c>
      <c r="D1135" s="2">
        <v>0</v>
      </c>
      <c r="E1135" s="3" t="str">
        <f t="shared" si="72"/>
        <v/>
      </c>
      <c r="F1135" s="2">
        <v>64.978579999999994</v>
      </c>
      <c r="G1135" s="2">
        <v>14.18267</v>
      </c>
      <c r="H1135" s="3">
        <f t="shared" si="73"/>
        <v>-0.78173314960099161</v>
      </c>
      <c r="I1135" s="2">
        <v>9.3814600000000006</v>
      </c>
      <c r="J1135" s="3">
        <f t="shared" si="74"/>
        <v>0.51177641859582623</v>
      </c>
      <c r="K1135" s="2">
        <v>259.04520000000002</v>
      </c>
      <c r="L1135" s="2">
        <v>54.782150000000001</v>
      </c>
      <c r="M1135" s="3">
        <f t="shared" si="75"/>
        <v>-0.78852281377921696</v>
      </c>
    </row>
    <row r="1136" spans="1:13" x14ac:dyDescent="0.2">
      <c r="A1136" s="1" t="s">
        <v>18</v>
      </c>
      <c r="B1136" s="1" t="s">
        <v>56</v>
      </c>
      <c r="C1136" s="2">
        <v>0</v>
      </c>
      <c r="D1136" s="2">
        <v>0</v>
      </c>
      <c r="E1136" s="3" t="str">
        <f t="shared" si="72"/>
        <v/>
      </c>
      <c r="F1136" s="2">
        <v>3534.5106500000002</v>
      </c>
      <c r="G1136" s="2">
        <v>4153.54882</v>
      </c>
      <c r="H1136" s="3">
        <f t="shared" si="73"/>
        <v>0.17514112455708686</v>
      </c>
      <c r="I1136" s="2">
        <v>8310.3524400000006</v>
      </c>
      <c r="J1136" s="3">
        <f t="shared" si="74"/>
        <v>-0.50019582803638596</v>
      </c>
      <c r="K1136" s="2">
        <v>11015.57222</v>
      </c>
      <c r="L1136" s="2">
        <v>17422.763559999999</v>
      </c>
      <c r="M1136" s="3">
        <f t="shared" si="75"/>
        <v>0.58164852556338653</v>
      </c>
    </row>
    <row r="1137" spans="1:13" x14ac:dyDescent="0.2">
      <c r="A1137" s="1" t="s">
        <v>17</v>
      </c>
      <c r="B1137" s="1" t="s">
        <v>56</v>
      </c>
      <c r="C1137" s="2">
        <v>760.13071000000002</v>
      </c>
      <c r="D1137" s="2">
        <v>0</v>
      </c>
      <c r="E1137" s="3">
        <f t="shared" si="72"/>
        <v>-1</v>
      </c>
      <c r="F1137" s="2">
        <v>42606.936479999997</v>
      </c>
      <c r="G1137" s="2">
        <v>52094.031889999998</v>
      </c>
      <c r="H1137" s="3">
        <f t="shared" si="73"/>
        <v>0.22266551396985124</v>
      </c>
      <c r="I1137" s="2">
        <v>60996.271589999997</v>
      </c>
      <c r="J1137" s="3">
        <f t="shared" si="74"/>
        <v>-0.14594727625056136</v>
      </c>
      <c r="K1137" s="2">
        <v>175238.943</v>
      </c>
      <c r="L1137" s="2">
        <v>185776.00055</v>
      </c>
      <c r="M1137" s="3">
        <f t="shared" si="75"/>
        <v>6.0129657081987808E-2</v>
      </c>
    </row>
    <row r="1138" spans="1:13" x14ac:dyDescent="0.2">
      <c r="A1138" s="1" t="s">
        <v>16</v>
      </c>
      <c r="B1138" s="1" t="s">
        <v>56</v>
      </c>
      <c r="C1138" s="2">
        <v>0</v>
      </c>
      <c r="D1138" s="2">
        <v>0</v>
      </c>
      <c r="E1138" s="3" t="str">
        <f t="shared" si="72"/>
        <v/>
      </c>
      <c r="F1138" s="2">
        <v>9.9710000000000001</v>
      </c>
      <c r="G1138" s="2">
        <v>0.59963999999999995</v>
      </c>
      <c r="H1138" s="3">
        <f t="shared" si="73"/>
        <v>-0.93986159863604457</v>
      </c>
      <c r="I1138" s="2">
        <v>7.7410000000000007E-2</v>
      </c>
      <c r="J1138" s="3">
        <f t="shared" si="74"/>
        <v>6.746286009559487</v>
      </c>
      <c r="K1138" s="2">
        <v>11.896000000000001</v>
      </c>
      <c r="L1138" s="2">
        <v>4.9084899999999996</v>
      </c>
      <c r="M1138" s="3">
        <f t="shared" si="75"/>
        <v>-0.587383154001345</v>
      </c>
    </row>
    <row r="1139" spans="1:13" x14ac:dyDescent="0.2">
      <c r="A1139" s="1" t="s">
        <v>15</v>
      </c>
      <c r="B1139" s="1" t="s">
        <v>56</v>
      </c>
      <c r="C1139" s="2">
        <v>0</v>
      </c>
      <c r="D1139" s="2">
        <v>0</v>
      </c>
      <c r="E1139" s="3" t="str">
        <f t="shared" si="72"/>
        <v/>
      </c>
      <c r="F1139" s="2">
        <v>135.87297000000001</v>
      </c>
      <c r="G1139" s="2">
        <v>978.73050000000001</v>
      </c>
      <c r="H1139" s="3">
        <f t="shared" si="73"/>
        <v>6.2032759716667707</v>
      </c>
      <c r="I1139" s="2">
        <v>14509.147660000001</v>
      </c>
      <c r="J1139" s="3">
        <f t="shared" si="74"/>
        <v>-0.93254390106606722</v>
      </c>
      <c r="K1139" s="2">
        <v>12053.89401</v>
      </c>
      <c r="L1139" s="2">
        <v>16253.866830000001</v>
      </c>
      <c r="M1139" s="3">
        <f t="shared" si="75"/>
        <v>0.34843286464238621</v>
      </c>
    </row>
    <row r="1140" spans="1:13" x14ac:dyDescent="0.2">
      <c r="A1140" s="1" t="s">
        <v>14</v>
      </c>
      <c r="B1140" s="1" t="s">
        <v>56</v>
      </c>
      <c r="C1140" s="2">
        <v>4.47865</v>
      </c>
      <c r="D1140" s="2">
        <v>0</v>
      </c>
      <c r="E1140" s="3">
        <f t="shared" si="72"/>
        <v>-1</v>
      </c>
      <c r="F1140" s="2">
        <v>703.80411000000004</v>
      </c>
      <c r="G1140" s="2">
        <v>918.76828999999998</v>
      </c>
      <c r="H1140" s="3">
        <f t="shared" si="73"/>
        <v>0.30543183386638639</v>
      </c>
      <c r="I1140" s="2">
        <v>776.40215000000001</v>
      </c>
      <c r="J1140" s="3">
        <f t="shared" si="74"/>
        <v>0.18336649376872538</v>
      </c>
      <c r="K1140" s="2">
        <v>2447.9523100000001</v>
      </c>
      <c r="L1140" s="2">
        <v>3188.75947</v>
      </c>
      <c r="M1140" s="3">
        <f t="shared" si="75"/>
        <v>0.30262319938740956</v>
      </c>
    </row>
    <row r="1141" spans="1:13" x14ac:dyDescent="0.2">
      <c r="A1141" s="1" t="s">
        <v>13</v>
      </c>
      <c r="B1141" s="1" t="s">
        <v>56</v>
      </c>
      <c r="C1141" s="2">
        <v>114.27383</v>
      </c>
      <c r="D1141" s="2">
        <v>0</v>
      </c>
      <c r="E1141" s="3">
        <f t="shared" si="72"/>
        <v>-1</v>
      </c>
      <c r="F1141" s="2">
        <v>2750.2485000000001</v>
      </c>
      <c r="G1141" s="2">
        <v>1812.53161</v>
      </c>
      <c r="H1141" s="3">
        <f t="shared" si="73"/>
        <v>-0.34095714987209336</v>
      </c>
      <c r="I1141" s="2">
        <v>2062.5226600000001</v>
      </c>
      <c r="J1141" s="3">
        <f t="shared" si="74"/>
        <v>-0.1212064501633161</v>
      </c>
      <c r="K1141" s="2">
        <v>9555.8868600000005</v>
      </c>
      <c r="L1141" s="2">
        <v>6692.16806</v>
      </c>
      <c r="M1141" s="3">
        <f t="shared" si="75"/>
        <v>-0.29968111196326996</v>
      </c>
    </row>
    <row r="1142" spans="1:13" x14ac:dyDescent="0.2">
      <c r="A1142" s="1" t="s">
        <v>12</v>
      </c>
      <c r="B1142" s="1" t="s">
        <v>56</v>
      </c>
      <c r="C1142" s="2">
        <v>80.122010000000003</v>
      </c>
      <c r="D1142" s="2">
        <v>0</v>
      </c>
      <c r="E1142" s="3">
        <f t="shared" si="72"/>
        <v>-1</v>
      </c>
      <c r="F1142" s="2">
        <v>8045.8126199999997</v>
      </c>
      <c r="G1142" s="2">
        <v>7879.34926</v>
      </c>
      <c r="H1142" s="3">
        <f t="shared" si="73"/>
        <v>-2.0689440316595364E-2</v>
      </c>
      <c r="I1142" s="2">
        <v>9449.86967</v>
      </c>
      <c r="J1142" s="3">
        <f t="shared" si="74"/>
        <v>-0.16619492806190206</v>
      </c>
      <c r="K1142" s="2">
        <v>30874.279109999999</v>
      </c>
      <c r="L1142" s="2">
        <v>33164.530809999997</v>
      </c>
      <c r="M1142" s="3">
        <f t="shared" si="75"/>
        <v>7.417992471468593E-2</v>
      </c>
    </row>
    <row r="1143" spans="1:13" x14ac:dyDescent="0.2">
      <c r="A1143" s="1" t="s">
        <v>11</v>
      </c>
      <c r="B1143" s="1" t="s">
        <v>56</v>
      </c>
      <c r="C1143" s="2">
        <v>49.46893</v>
      </c>
      <c r="D1143" s="2">
        <v>0</v>
      </c>
      <c r="E1143" s="3">
        <f t="shared" si="72"/>
        <v>-1</v>
      </c>
      <c r="F1143" s="2">
        <v>28447.8426</v>
      </c>
      <c r="G1143" s="2">
        <v>34692.511019999998</v>
      </c>
      <c r="H1143" s="3">
        <f t="shared" si="73"/>
        <v>0.21951289972336951</v>
      </c>
      <c r="I1143" s="2">
        <v>35732.258179999997</v>
      </c>
      <c r="J1143" s="3">
        <f t="shared" si="74"/>
        <v>-2.909827738180748E-2</v>
      </c>
      <c r="K1143" s="2">
        <v>105996.31019</v>
      </c>
      <c r="L1143" s="2">
        <v>117030.89862000001</v>
      </c>
      <c r="M1143" s="3">
        <f t="shared" si="75"/>
        <v>0.10410351464329604</v>
      </c>
    </row>
    <row r="1144" spans="1:13" x14ac:dyDescent="0.2">
      <c r="A1144" s="1" t="s">
        <v>10</v>
      </c>
      <c r="B1144" s="1" t="s">
        <v>56</v>
      </c>
      <c r="C1144" s="2">
        <v>58.47072</v>
      </c>
      <c r="D1144" s="2">
        <v>0</v>
      </c>
      <c r="E1144" s="3">
        <f t="shared" si="72"/>
        <v>-1</v>
      </c>
      <c r="F1144" s="2">
        <v>268609.20961999998</v>
      </c>
      <c r="G1144" s="2">
        <v>318812.16918999999</v>
      </c>
      <c r="H1144" s="3">
        <f t="shared" si="73"/>
        <v>0.18689962135334781</v>
      </c>
      <c r="I1144" s="2">
        <v>441754.62044000003</v>
      </c>
      <c r="J1144" s="3">
        <f t="shared" si="74"/>
        <v>-0.27830484518202869</v>
      </c>
      <c r="K1144" s="2">
        <v>973629.47183000005</v>
      </c>
      <c r="L1144" s="2">
        <v>1570252.4711800001</v>
      </c>
      <c r="M1144" s="3">
        <f t="shared" si="75"/>
        <v>0.61278239475291185</v>
      </c>
    </row>
    <row r="1145" spans="1:13" x14ac:dyDescent="0.2">
      <c r="A1145" s="1" t="s">
        <v>27</v>
      </c>
      <c r="B1145" s="1" t="s">
        <v>56</v>
      </c>
      <c r="C1145" s="2">
        <v>0</v>
      </c>
      <c r="D1145" s="2">
        <v>0</v>
      </c>
      <c r="E1145" s="3" t="str">
        <f t="shared" si="72"/>
        <v/>
      </c>
      <c r="F1145" s="2">
        <v>42.183120000000002</v>
      </c>
      <c r="G1145" s="2">
        <v>33.691009999999999</v>
      </c>
      <c r="H1145" s="3">
        <f t="shared" si="73"/>
        <v>-0.20131536026732977</v>
      </c>
      <c r="I1145" s="2">
        <v>46.289020000000001</v>
      </c>
      <c r="J1145" s="3">
        <f t="shared" si="74"/>
        <v>-0.27215979081000208</v>
      </c>
      <c r="K1145" s="2">
        <v>178.65854999999999</v>
      </c>
      <c r="L1145" s="2">
        <v>171.947</v>
      </c>
      <c r="M1145" s="3">
        <f t="shared" si="75"/>
        <v>-3.7566352128123648E-2</v>
      </c>
    </row>
    <row r="1146" spans="1:13" x14ac:dyDescent="0.2">
      <c r="A1146" s="1" t="s">
        <v>9</v>
      </c>
      <c r="B1146" s="1" t="s">
        <v>56</v>
      </c>
      <c r="C1146" s="2">
        <v>0</v>
      </c>
      <c r="D1146" s="2">
        <v>0</v>
      </c>
      <c r="E1146" s="3" t="str">
        <f t="shared" si="72"/>
        <v/>
      </c>
      <c r="F1146" s="2">
        <v>635.53033000000005</v>
      </c>
      <c r="G1146" s="2">
        <v>2462.0236300000001</v>
      </c>
      <c r="H1146" s="3">
        <f t="shared" si="73"/>
        <v>2.8739671637701383</v>
      </c>
      <c r="I1146" s="2">
        <v>1072.4561000000001</v>
      </c>
      <c r="J1146" s="3">
        <f t="shared" si="74"/>
        <v>1.2956870961897646</v>
      </c>
      <c r="K1146" s="2">
        <v>2354.8090299999999</v>
      </c>
      <c r="L1146" s="2">
        <v>6165.0245000000004</v>
      </c>
      <c r="M1146" s="3">
        <f t="shared" si="75"/>
        <v>1.6180570999424106</v>
      </c>
    </row>
    <row r="1147" spans="1:13" x14ac:dyDescent="0.2">
      <c r="A1147" s="1" t="s">
        <v>8</v>
      </c>
      <c r="B1147" s="1" t="s">
        <v>56</v>
      </c>
      <c r="C1147" s="2">
        <v>17.70946</v>
      </c>
      <c r="D1147" s="2">
        <v>0</v>
      </c>
      <c r="E1147" s="3">
        <f t="shared" si="72"/>
        <v>-1</v>
      </c>
      <c r="F1147" s="2">
        <v>27694.81177</v>
      </c>
      <c r="G1147" s="2">
        <v>22256.532169999999</v>
      </c>
      <c r="H1147" s="3">
        <f t="shared" si="73"/>
        <v>-0.19636456261785962</v>
      </c>
      <c r="I1147" s="2">
        <v>25050.544419999998</v>
      </c>
      <c r="J1147" s="3">
        <f t="shared" si="74"/>
        <v>-0.11153499114251986</v>
      </c>
      <c r="K1147" s="2">
        <v>102494.09116</v>
      </c>
      <c r="L1147" s="2">
        <v>94917.654800000004</v>
      </c>
      <c r="M1147" s="3">
        <f t="shared" si="75"/>
        <v>-7.3920713616287159E-2</v>
      </c>
    </row>
    <row r="1148" spans="1:13" x14ac:dyDescent="0.2">
      <c r="A1148" s="1" t="s">
        <v>7</v>
      </c>
      <c r="B1148" s="1" t="s">
        <v>56</v>
      </c>
      <c r="C1148" s="2">
        <v>0</v>
      </c>
      <c r="D1148" s="2">
        <v>0</v>
      </c>
      <c r="E1148" s="3" t="str">
        <f t="shared" si="72"/>
        <v/>
      </c>
      <c r="F1148" s="2">
        <v>52.073270000000001</v>
      </c>
      <c r="G1148" s="2">
        <v>96.609409999999997</v>
      </c>
      <c r="H1148" s="3">
        <f t="shared" si="73"/>
        <v>0.85525913774955931</v>
      </c>
      <c r="I1148" s="2">
        <v>187.41177999999999</v>
      </c>
      <c r="J1148" s="3">
        <f t="shared" si="74"/>
        <v>-0.48450727056751719</v>
      </c>
      <c r="K1148" s="2">
        <v>393.13889999999998</v>
      </c>
      <c r="L1148" s="2">
        <v>477.51168999999999</v>
      </c>
      <c r="M1148" s="3">
        <f t="shared" si="75"/>
        <v>0.21461318124459328</v>
      </c>
    </row>
    <row r="1149" spans="1:13" x14ac:dyDescent="0.2">
      <c r="A1149" s="1" t="s">
        <v>6</v>
      </c>
      <c r="B1149" s="1" t="s">
        <v>56</v>
      </c>
      <c r="C1149" s="2">
        <v>8.1119599999999998</v>
      </c>
      <c r="D1149" s="2">
        <v>0</v>
      </c>
      <c r="E1149" s="3">
        <f t="shared" si="72"/>
        <v>-1</v>
      </c>
      <c r="F1149" s="2">
        <v>9075.9869400000007</v>
      </c>
      <c r="G1149" s="2">
        <v>10625.189130000001</v>
      </c>
      <c r="H1149" s="3">
        <f t="shared" si="73"/>
        <v>0.1706924216883019</v>
      </c>
      <c r="I1149" s="2">
        <v>13649.308429999999</v>
      </c>
      <c r="J1149" s="3">
        <f t="shared" si="74"/>
        <v>-0.22155842660520775</v>
      </c>
      <c r="K1149" s="2">
        <v>40473.462420000003</v>
      </c>
      <c r="L1149" s="2">
        <v>45687.221080000003</v>
      </c>
      <c r="M1149" s="3">
        <f t="shared" si="75"/>
        <v>0.12881919035974576</v>
      </c>
    </row>
    <row r="1150" spans="1:13" x14ac:dyDescent="0.2">
      <c r="A1150" s="1" t="s">
        <v>5</v>
      </c>
      <c r="B1150" s="1" t="s">
        <v>56</v>
      </c>
      <c r="C1150" s="2">
        <v>0</v>
      </c>
      <c r="D1150" s="2">
        <v>0</v>
      </c>
      <c r="E1150" s="3" t="str">
        <f t="shared" si="72"/>
        <v/>
      </c>
      <c r="F1150" s="2">
        <v>77.72439</v>
      </c>
      <c r="G1150" s="2">
        <v>384.15361999999999</v>
      </c>
      <c r="H1150" s="3">
        <f t="shared" si="73"/>
        <v>3.942510581298869</v>
      </c>
      <c r="I1150" s="2">
        <v>59.590600000000002</v>
      </c>
      <c r="J1150" s="3">
        <f t="shared" si="74"/>
        <v>5.4465472742345264</v>
      </c>
      <c r="K1150" s="2">
        <v>463.18033000000003</v>
      </c>
      <c r="L1150" s="2">
        <v>443.74421999999998</v>
      </c>
      <c r="M1150" s="3">
        <f t="shared" si="75"/>
        <v>-4.1962295765020974E-2</v>
      </c>
    </row>
    <row r="1151" spans="1:13" x14ac:dyDescent="0.2">
      <c r="A1151" s="1" t="s">
        <v>4</v>
      </c>
      <c r="B1151" s="1" t="s">
        <v>56</v>
      </c>
      <c r="C1151" s="2">
        <v>21727.966230000002</v>
      </c>
      <c r="D1151" s="2">
        <v>0</v>
      </c>
      <c r="E1151" s="3">
        <f t="shared" si="72"/>
        <v>-1</v>
      </c>
      <c r="F1151" s="2">
        <v>402332.01591999998</v>
      </c>
      <c r="G1151" s="2">
        <v>461651.37059000001</v>
      </c>
      <c r="H1151" s="3">
        <f t="shared" si="73"/>
        <v>0.147438812529886</v>
      </c>
      <c r="I1151" s="2">
        <v>528781.09935000003</v>
      </c>
      <c r="J1151" s="3">
        <f t="shared" si="74"/>
        <v>-0.12695183099872276</v>
      </c>
      <c r="K1151" s="2">
        <v>1606537.9306000001</v>
      </c>
      <c r="L1151" s="2">
        <v>1807432.00392</v>
      </c>
      <c r="M1151" s="3">
        <f t="shared" si="75"/>
        <v>0.12504782457577668</v>
      </c>
    </row>
    <row r="1152" spans="1:13" x14ac:dyDescent="0.2">
      <c r="A1152" s="1" t="s">
        <v>3</v>
      </c>
      <c r="B1152" s="1" t="s">
        <v>56</v>
      </c>
      <c r="C1152" s="2">
        <v>0</v>
      </c>
      <c r="D1152" s="2">
        <v>0</v>
      </c>
      <c r="E1152" s="3" t="str">
        <f t="shared" si="72"/>
        <v/>
      </c>
      <c r="F1152" s="2">
        <v>560.73356000000001</v>
      </c>
      <c r="G1152" s="2">
        <v>1492.69749</v>
      </c>
      <c r="H1152" s="3">
        <f t="shared" si="73"/>
        <v>1.6620441444596254</v>
      </c>
      <c r="I1152" s="2">
        <v>1272.9698599999999</v>
      </c>
      <c r="J1152" s="3">
        <f t="shared" si="74"/>
        <v>0.17261023760609695</v>
      </c>
      <c r="K1152" s="2">
        <v>2126.57987</v>
      </c>
      <c r="L1152" s="2">
        <v>5264.1745300000002</v>
      </c>
      <c r="M1152" s="3">
        <f t="shared" si="75"/>
        <v>1.4754182075465616</v>
      </c>
    </row>
    <row r="1153" spans="1:13" x14ac:dyDescent="0.2">
      <c r="A1153" s="1" t="s">
        <v>26</v>
      </c>
      <c r="B1153" s="1" t="s">
        <v>56</v>
      </c>
      <c r="C1153" s="2">
        <v>0</v>
      </c>
      <c r="D1153" s="2">
        <v>0</v>
      </c>
      <c r="E1153" s="3" t="str">
        <f t="shared" si="72"/>
        <v/>
      </c>
      <c r="F1153" s="2">
        <v>7.3730000000000004E-2</v>
      </c>
      <c r="G1153" s="2">
        <v>25.133240000000001</v>
      </c>
      <c r="H1153" s="3">
        <f t="shared" si="73"/>
        <v>339.88213752882137</v>
      </c>
      <c r="I1153" s="2">
        <v>0.78759999999999997</v>
      </c>
      <c r="J1153" s="3">
        <f t="shared" si="74"/>
        <v>30.911173184357544</v>
      </c>
      <c r="K1153" s="2">
        <v>20.044440000000002</v>
      </c>
      <c r="L1153" s="2">
        <v>80.945310000000006</v>
      </c>
      <c r="M1153" s="3">
        <f t="shared" si="75"/>
        <v>3.0382924142555243</v>
      </c>
    </row>
    <row r="1154" spans="1:13" x14ac:dyDescent="0.2">
      <c r="A1154" s="1" t="s">
        <v>2</v>
      </c>
      <c r="B1154" s="1" t="s">
        <v>56</v>
      </c>
      <c r="C1154" s="2">
        <v>5.6811999999999996</v>
      </c>
      <c r="D1154" s="2">
        <v>0</v>
      </c>
      <c r="E1154" s="3">
        <f t="shared" si="72"/>
        <v>-1</v>
      </c>
      <c r="F1154" s="2">
        <v>2190.4217400000002</v>
      </c>
      <c r="G1154" s="2">
        <v>3946.1974500000001</v>
      </c>
      <c r="H1154" s="3">
        <f t="shared" si="73"/>
        <v>0.80156970593252042</v>
      </c>
      <c r="I1154" s="2">
        <v>3939.74514</v>
      </c>
      <c r="J1154" s="3">
        <f t="shared" si="74"/>
        <v>1.637748070170808E-3</v>
      </c>
      <c r="K1154" s="2">
        <v>9334.52513</v>
      </c>
      <c r="L1154" s="2">
        <v>13861.7022</v>
      </c>
      <c r="M1154" s="3">
        <f t="shared" si="75"/>
        <v>0.48499275613391601</v>
      </c>
    </row>
    <row r="1155" spans="1:13" x14ac:dyDescent="0.2">
      <c r="A1155" s="1" t="s">
        <v>33</v>
      </c>
      <c r="B1155" s="1" t="s">
        <v>56</v>
      </c>
      <c r="C1155" s="2">
        <v>0</v>
      </c>
      <c r="D1155" s="2">
        <v>0</v>
      </c>
      <c r="E1155" s="3" t="str">
        <f t="shared" si="72"/>
        <v/>
      </c>
      <c r="F1155" s="2">
        <v>16.01078</v>
      </c>
      <c r="G1155" s="2">
        <v>27.644760000000002</v>
      </c>
      <c r="H1155" s="3">
        <f t="shared" si="73"/>
        <v>0.72663418022107606</v>
      </c>
      <c r="I1155" s="2">
        <v>0</v>
      </c>
      <c r="J1155" s="3" t="str">
        <f t="shared" si="74"/>
        <v/>
      </c>
      <c r="K1155" s="2">
        <v>16.01078</v>
      </c>
      <c r="L1155" s="2">
        <v>27.644760000000002</v>
      </c>
      <c r="M1155" s="3">
        <f t="shared" si="75"/>
        <v>0.72663418022107606</v>
      </c>
    </row>
    <row r="1156" spans="1:13" x14ac:dyDescent="0.2">
      <c r="A1156" s="1" t="s">
        <v>25</v>
      </c>
      <c r="B1156" s="1" t="s">
        <v>56</v>
      </c>
      <c r="C1156" s="2">
        <v>0</v>
      </c>
      <c r="D1156" s="2">
        <v>0</v>
      </c>
      <c r="E1156" s="3" t="str">
        <f t="shared" si="72"/>
        <v/>
      </c>
      <c r="F1156" s="2">
        <v>25.873080000000002</v>
      </c>
      <c r="G1156" s="2">
        <v>1.1093999999999999</v>
      </c>
      <c r="H1156" s="3">
        <f t="shared" si="73"/>
        <v>-0.95712145596890663</v>
      </c>
      <c r="I1156" s="2">
        <v>1.8084499999999999</v>
      </c>
      <c r="J1156" s="3">
        <f t="shared" si="74"/>
        <v>-0.38654649008819708</v>
      </c>
      <c r="K1156" s="2">
        <v>856.04747999999995</v>
      </c>
      <c r="L1156" s="2">
        <v>21.88045</v>
      </c>
      <c r="M1156" s="3">
        <f t="shared" si="75"/>
        <v>-0.97444014437143134</v>
      </c>
    </row>
    <row r="1157" spans="1:13" x14ac:dyDescent="0.2">
      <c r="A1157" s="1" t="s">
        <v>29</v>
      </c>
      <c r="B1157" s="1" t="s">
        <v>56</v>
      </c>
      <c r="C1157" s="2">
        <v>0</v>
      </c>
      <c r="D1157" s="2">
        <v>0</v>
      </c>
      <c r="E1157" s="3" t="str">
        <f t="shared" si="72"/>
        <v/>
      </c>
      <c r="F1157" s="2">
        <v>27.84404</v>
      </c>
      <c r="G1157" s="2">
        <v>87.924620000000004</v>
      </c>
      <c r="H1157" s="3">
        <f t="shared" si="73"/>
        <v>2.1577536880423964</v>
      </c>
      <c r="I1157" s="2">
        <v>115.8626</v>
      </c>
      <c r="J1157" s="3">
        <f t="shared" si="74"/>
        <v>-0.24113026981959662</v>
      </c>
      <c r="K1157" s="2">
        <v>439.45776000000001</v>
      </c>
      <c r="L1157" s="2">
        <v>446.58177999999998</v>
      </c>
      <c r="M1157" s="3">
        <f t="shared" si="75"/>
        <v>1.621093230894366E-2</v>
      </c>
    </row>
    <row r="1158" spans="1:13" x14ac:dyDescent="0.2">
      <c r="A1158" s="6" t="s">
        <v>0</v>
      </c>
      <c r="B1158" s="6" t="s">
        <v>56</v>
      </c>
      <c r="C1158" s="5">
        <v>23060.332719999999</v>
      </c>
      <c r="D1158" s="5">
        <v>0</v>
      </c>
      <c r="E1158" s="4">
        <f t="shared" si="72"/>
        <v>-1</v>
      </c>
      <c r="F1158" s="5">
        <v>880937.34418999997</v>
      </c>
      <c r="G1158" s="5">
        <v>1041371.14772</v>
      </c>
      <c r="H1158" s="4">
        <f t="shared" si="73"/>
        <v>0.18211715576380172</v>
      </c>
      <c r="I1158" s="5">
        <v>1284842.57437</v>
      </c>
      <c r="J1158" s="4">
        <f t="shared" si="74"/>
        <v>-0.18949514244527732</v>
      </c>
      <c r="K1158" s="5">
        <v>3402760.6801999998</v>
      </c>
      <c r="L1158" s="5">
        <v>4371215.3863500003</v>
      </c>
      <c r="M1158" s="4">
        <f t="shared" si="75"/>
        <v>0.28460852735993147</v>
      </c>
    </row>
    <row r="1159" spans="1:13" x14ac:dyDescent="0.2">
      <c r="A1159" s="1" t="s">
        <v>22</v>
      </c>
      <c r="B1159" s="1" t="s">
        <v>55</v>
      </c>
      <c r="C1159" s="2">
        <v>0.43230000000000002</v>
      </c>
      <c r="D1159" s="2">
        <v>0</v>
      </c>
      <c r="E1159" s="3">
        <f t="shared" si="72"/>
        <v>-1</v>
      </c>
      <c r="F1159" s="2">
        <v>2011.3124499999999</v>
      </c>
      <c r="G1159" s="2">
        <v>3329.99755</v>
      </c>
      <c r="H1159" s="3">
        <f t="shared" si="73"/>
        <v>0.65563413581017715</v>
      </c>
      <c r="I1159" s="2">
        <v>2892.8589200000001</v>
      </c>
      <c r="J1159" s="3">
        <f t="shared" si="74"/>
        <v>0.15110955704677087</v>
      </c>
      <c r="K1159" s="2">
        <v>10769.35572</v>
      </c>
      <c r="L1159" s="2">
        <v>11468.52778</v>
      </c>
      <c r="M1159" s="3">
        <f t="shared" si="75"/>
        <v>6.4922366590747238E-2</v>
      </c>
    </row>
    <row r="1160" spans="1:13" x14ac:dyDescent="0.2">
      <c r="A1160" s="1" t="s">
        <v>21</v>
      </c>
      <c r="B1160" s="1" t="s">
        <v>55</v>
      </c>
      <c r="C1160" s="2">
        <v>2.1467900000000002</v>
      </c>
      <c r="D1160" s="2">
        <v>0</v>
      </c>
      <c r="E1160" s="3">
        <f t="shared" si="72"/>
        <v>-1</v>
      </c>
      <c r="F1160" s="2">
        <v>515.55322999999999</v>
      </c>
      <c r="G1160" s="2">
        <v>374.99504000000002</v>
      </c>
      <c r="H1160" s="3">
        <f t="shared" si="73"/>
        <v>-0.27263565005693002</v>
      </c>
      <c r="I1160" s="2">
        <v>433.01132000000001</v>
      </c>
      <c r="J1160" s="3">
        <f t="shared" si="74"/>
        <v>-0.13398328708819895</v>
      </c>
      <c r="K1160" s="2">
        <v>2318.5803799999999</v>
      </c>
      <c r="L1160" s="2">
        <v>1968.48729</v>
      </c>
      <c r="M1160" s="3">
        <f t="shared" si="75"/>
        <v>-0.15099458833512591</v>
      </c>
    </row>
    <row r="1161" spans="1:13" x14ac:dyDescent="0.2">
      <c r="A1161" s="1" t="s">
        <v>20</v>
      </c>
      <c r="B1161" s="1" t="s">
        <v>55</v>
      </c>
      <c r="C1161" s="2">
        <v>41.93197</v>
      </c>
      <c r="D1161" s="2">
        <v>0</v>
      </c>
      <c r="E1161" s="3">
        <f t="shared" si="72"/>
        <v>-1</v>
      </c>
      <c r="F1161" s="2">
        <v>7714.5765600000004</v>
      </c>
      <c r="G1161" s="2">
        <v>9399.2332200000001</v>
      </c>
      <c r="H1161" s="3">
        <f t="shared" si="73"/>
        <v>0.21837318573451281</v>
      </c>
      <c r="I1161" s="2">
        <v>10277.787770000001</v>
      </c>
      <c r="J1161" s="3">
        <f t="shared" si="74"/>
        <v>-8.548090013732601E-2</v>
      </c>
      <c r="K1161" s="2">
        <v>29833.640449999999</v>
      </c>
      <c r="L1161" s="2">
        <v>40435.203269999998</v>
      </c>
      <c r="M1161" s="3">
        <f t="shared" si="75"/>
        <v>0.35535598941630342</v>
      </c>
    </row>
    <row r="1162" spans="1:13" x14ac:dyDescent="0.2">
      <c r="A1162" s="1" t="s">
        <v>19</v>
      </c>
      <c r="B1162" s="1" t="s">
        <v>55</v>
      </c>
      <c r="C1162" s="2">
        <v>0</v>
      </c>
      <c r="D1162" s="2">
        <v>0</v>
      </c>
      <c r="E1162" s="3" t="str">
        <f t="shared" si="72"/>
        <v/>
      </c>
      <c r="F1162" s="2">
        <v>288.91696000000002</v>
      </c>
      <c r="G1162" s="2">
        <v>1122.6247499999999</v>
      </c>
      <c r="H1162" s="3">
        <f t="shared" si="73"/>
        <v>2.8856311862065831</v>
      </c>
      <c r="I1162" s="2">
        <v>957.89414999999997</v>
      </c>
      <c r="J1162" s="3">
        <f t="shared" si="74"/>
        <v>0.17197161085073964</v>
      </c>
      <c r="K1162" s="2">
        <v>2141.8827799999999</v>
      </c>
      <c r="L1162" s="2">
        <v>4455.2312300000003</v>
      </c>
      <c r="M1162" s="3">
        <f t="shared" si="75"/>
        <v>1.0800537133035828</v>
      </c>
    </row>
    <row r="1163" spans="1:13" x14ac:dyDescent="0.2">
      <c r="A1163" s="1" t="s">
        <v>18</v>
      </c>
      <c r="B1163" s="1" t="s">
        <v>55</v>
      </c>
      <c r="C1163" s="2">
        <v>0</v>
      </c>
      <c r="D1163" s="2">
        <v>0</v>
      </c>
      <c r="E1163" s="3" t="str">
        <f t="shared" si="72"/>
        <v/>
      </c>
      <c r="F1163" s="2">
        <v>8.3179300000000005</v>
      </c>
      <c r="G1163" s="2">
        <v>37.315849999999998</v>
      </c>
      <c r="H1163" s="3">
        <f t="shared" si="73"/>
        <v>3.4861942815099427</v>
      </c>
      <c r="I1163" s="2">
        <v>0.62880000000000003</v>
      </c>
      <c r="J1163" s="3">
        <f t="shared" si="74"/>
        <v>58.344545165394393</v>
      </c>
      <c r="K1163" s="2">
        <v>16.83578</v>
      </c>
      <c r="L1163" s="2">
        <v>45.332479999999997</v>
      </c>
      <c r="M1163" s="3">
        <f t="shared" si="75"/>
        <v>1.6926272498215109</v>
      </c>
    </row>
    <row r="1164" spans="1:13" x14ac:dyDescent="0.2">
      <c r="A1164" s="1" t="s">
        <v>17</v>
      </c>
      <c r="B1164" s="1" t="s">
        <v>55</v>
      </c>
      <c r="C1164" s="2">
        <v>34.900260000000003</v>
      </c>
      <c r="D1164" s="2">
        <v>0</v>
      </c>
      <c r="E1164" s="3">
        <f t="shared" si="72"/>
        <v>-1</v>
      </c>
      <c r="F1164" s="2">
        <v>1493.9190599999999</v>
      </c>
      <c r="G1164" s="2">
        <v>2741.6075900000001</v>
      </c>
      <c r="H1164" s="3">
        <f t="shared" si="73"/>
        <v>0.83517813207363467</v>
      </c>
      <c r="I1164" s="2">
        <v>2162.9570699999999</v>
      </c>
      <c r="J1164" s="3">
        <f t="shared" si="74"/>
        <v>0.2675275103818866</v>
      </c>
      <c r="K1164" s="2">
        <v>6514.7617399999999</v>
      </c>
      <c r="L1164" s="2">
        <v>7998.4668000000001</v>
      </c>
      <c r="M1164" s="3">
        <f t="shared" si="75"/>
        <v>0.22774509939330501</v>
      </c>
    </row>
    <row r="1165" spans="1:13" x14ac:dyDescent="0.2">
      <c r="A1165" s="1" t="s">
        <v>16</v>
      </c>
      <c r="B1165" s="1" t="s">
        <v>55</v>
      </c>
      <c r="C1165" s="2">
        <v>0</v>
      </c>
      <c r="D1165" s="2">
        <v>0</v>
      </c>
      <c r="E1165" s="3" t="str">
        <f t="shared" si="72"/>
        <v/>
      </c>
      <c r="F1165" s="2">
        <v>106.71581</v>
      </c>
      <c r="G1165" s="2">
        <v>31.50517</v>
      </c>
      <c r="H1165" s="3">
        <f t="shared" si="73"/>
        <v>-0.70477504692135118</v>
      </c>
      <c r="I1165" s="2">
        <v>133.65161000000001</v>
      </c>
      <c r="J1165" s="3">
        <f t="shared" si="74"/>
        <v>-0.76427392083043366</v>
      </c>
      <c r="K1165" s="2">
        <v>359.99347</v>
      </c>
      <c r="L1165" s="2">
        <v>385.03685000000002</v>
      </c>
      <c r="M1165" s="3">
        <f t="shared" si="75"/>
        <v>6.9566206298131039E-2</v>
      </c>
    </row>
    <row r="1166" spans="1:13" x14ac:dyDescent="0.2">
      <c r="A1166" s="1" t="s">
        <v>15</v>
      </c>
      <c r="B1166" s="1" t="s">
        <v>55</v>
      </c>
      <c r="C1166" s="2">
        <v>0</v>
      </c>
      <c r="D1166" s="2">
        <v>0</v>
      </c>
      <c r="E1166" s="3" t="str">
        <f t="shared" si="72"/>
        <v/>
      </c>
      <c r="F1166" s="2">
        <v>0.95499999999999996</v>
      </c>
      <c r="G1166" s="2">
        <v>7.7876000000000003</v>
      </c>
      <c r="H1166" s="3">
        <f t="shared" si="73"/>
        <v>7.1545549738219893</v>
      </c>
      <c r="I1166" s="2">
        <v>0</v>
      </c>
      <c r="J1166" s="3" t="str">
        <f t="shared" si="74"/>
        <v/>
      </c>
      <c r="K1166" s="2">
        <v>19.937190000000001</v>
      </c>
      <c r="L1166" s="2">
        <v>17.44388</v>
      </c>
      <c r="M1166" s="3">
        <f t="shared" si="75"/>
        <v>-0.12505824541974075</v>
      </c>
    </row>
    <row r="1167" spans="1:13" x14ac:dyDescent="0.2">
      <c r="A1167" s="1" t="s">
        <v>14</v>
      </c>
      <c r="B1167" s="1" t="s">
        <v>55</v>
      </c>
      <c r="C1167" s="2">
        <v>0</v>
      </c>
      <c r="D1167" s="2">
        <v>0</v>
      </c>
      <c r="E1167" s="3" t="str">
        <f t="shared" si="72"/>
        <v/>
      </c>
      <c r="F1167" s="2">
        <v>160.90438</v>
      </c>
      <c r="G1167" s="2">
        <v>147.14023</v>
      </c>
      <c r="H1167" s="3">
        <f t="shared" si="73"/>
        <v>-8.5542419665642466E-2</v>
      </c>
      <c r="I1167" s="2">
        <v>142.6148</v>
      </c>
      <c r="J1167" s="3">
        <f t="shared" si="74"/>
        <v>3.1731839893194724E-2</v>
      </c>
      <c r="K1167" s="2">
        <v>524.75954999999999</v>
      </c>
      <c r="L1167" s="2">
        <v>582.51822000000004</v>
      </c>
      <c r="M1167" s="3">
        <f t="shared" si="75"/>
        <v>0.11006692493733561</v>
      </c>
    </row>
    <row r="1168" spans="1:13" x14ac:dyDescent="0.2">
      <c r="A1168" s="1" t="s">
        <v>13</v>
      </c>
      <c r="B1168" s="1" t="s">
        <v>55</v>
      </c>
      <c r="C1168" s="2">
        <v>0.16345999999999999</v>
      </c>
      <c r="D1168" s="2">
        <v>0</v>
      </c>
      <c r="E1168" s="3">
        <f t="shared" si="72"/>
        <v>-1</v>
      </c>
      <c r="F1168" s="2">
        <v>696.33122000000003</v>
      </c>
      <c r="G1168" s="2">
        <v>1144.86276</v>
      </c>
      <c r="H1168" s="3">
        <f t="shared" si="73"/>
        <v>0.64413532973575416</v>
      </c>
      <c r="I1168" s="2">
        <v>1009.50612</v>
      </c>
      <c r="J1168" s="3">
        <f t="shared" si="74"/>
        <v>0.13408204003755819</v>
      </c>
      <c r="K1168" s="2">
        <v>3494.1982899999998</v>
      </c>
      <c r="L1168" s="2">
        <v>4082.8272000000002</v>
      </c>
      <c r="M1168" s="3">
        <f t="shared" si="75"/>
        <v>0.16845893139052515</v>
      </c>
    </row>
    <row r="1169" spans="1:13" x14ac:dyDescent="0.2">
      <c r="A1169" s="1" t="s">
        <v>12</v>
      </c>
      <c r="B1169" s="1" t="s">
        <v>55</v>
      </c>
      <c r="C1169" s="2">
        <v>30.807839999999999</v>
      </c>
      <c r="D1169" s="2">
        <v>0</v>
      </c>
      <c r="E1169" s="3">
        <f t="shared" si="72"/>
        <v>-1</v>
      </c>
      <c r="F1169" s="2">
        <v>18437.08107</v>
      </c>
      <c r="G1169" s="2">
        <v>19194.80776</v>
      </c>
      <c r="H1169" s="3">
        <f t="shared" si="73"/>
        <v>4.109797462641418E-2</v>
      </c>
      <c r="I1169" s="2">
        <v>21669.872879999999</v>
      </c>
      <c r="J1169" s="3">
        <f t="shared" si="74"/>
        <v>-0.11421687306178607</v>
      </c>
      <c r="K1169" s="2">
        <v>70083.98388</v>
      </c>
      <c r="L1169" s="2">
        <v>79558.604760000002</v>
      </c>
      <c r="M1169" s="3">
        <f t="shared" si="75"/>
        <v>0.13518953055269733</v>
      </c>
    </row>
    <row r="1170" spans="1:13" x14ac:dyDescent="0.2">
      <c r="A1170" s="1" t="s">
        <v>11</v>
      </c>
      <c r="B1170" s="1" t="s">
        <v>55</v>
      </c>
      <c r="C1170" s="2">
        <v>65.131730000000005</v>
      </c>
      <c r="D1170" s="2">
        <v>0</v>
      </c>
      <c r="E1170" s="3">
        <f t="shared" si="72"/>
        <v>-1</v>
      </c>
      <c r="F1170" s="2">
        <v>7258.4194699999998</v>
      </c>
      <c r="G1170" s="2">
        <v>7322.9476599999998</v>
      </c>
      <c r="H1170" s="3">
        <f t="shared" si="73"/>
        <v>8.8901158532794788E-3</v>
      </c>
      <c r="I1170" s="2">
        <v>8142.8256000000001</v>
      </c>
      <c r="J1170" s="3">
        <f t="shared" si="74"/>
        <v>-0.10068715459164446</v>
      </c>
      <c r="K1170" s="2">
        <v>25727.95376</v>
      </c>
      <c r="L1170" s="2">
        <v>28794.717130000001</v>
      </c>
      <c r="M1170" s="3">
        <f t="shared" si="75"/>
        <v>0.11919966113931646</v>
      </c>
    </row>
    <row r="1171" spans="1:13" x14ac:dyDescent="0.2">
      <c r="A1171" s="1" t="s">
        <v>10</v>
      </c>
      <c r="B1171" s="1" t="s">
        <v>55</v>
      </c>
      <c r="C1171" s="2">
        <v>2.7999200000000002</v>
      </c>
      <c r="D1171" s="2">
        <v>0</v>
      </c>
      <c r="E1171" s="3">
        <f t="shared" si="72"/>
        <v>-1</v>
      </c>
      <c r="F1171" s="2">
        <v>7294.8949899999998</v>
      </c>
      <c r="G1171" s="2">
        <v>7283.6413700000003</v>
      </c>
      <c r="H1171" s="3">
        <f t="shared" si="73"/>
        <v>-1.5426705957284348E-3</v>
      </c>
      <c r="I1171" s="2">
        <v>10799.470740000001</v>
      </c>
      <c r="J1171" s="3">
        <f t="shared" si="74"/>
        <v>-0.32555571051993981</v>
      </c>
      <c r="K1171" s="2">
        <v>30281.901089999999</v>
      </c>
      <c r="L1171" s="2">
        <v>32437.115590000001</v>
      </c>
      <c r="M1171" s="3">
        <f t="shared" si="75"/>
        <v>7.1171703969131528E-2</v>
      </c>
    </row>
    <row r="1172" spans="1:13" x14ac:dyDescent="0.2">
      <c r="A1172" s="1" t="s">
        <v>27</v>
      </c>
      <c r="B1172" s="1" t="s">
        <v>55</v>
      </c>
      <c r="C1172" s="2">
        <v>0</v>
      </c>
      <c r="D1172" s="2">
        <v>0</v>
      </c>
      <c r="E1172" s="3" t="str">
        <f t="shared" si="72"/>
        <v/>
      </c>
      <c r="F1172" s="2">
        <v>679.86936000000003</v>
      </c>
      <c r="G1172" s="2">
        <v>486.80939000000001</v>
      </c>
      <c r="H1172" s="3">
        <f t="shared" si="73"/>
        <v>-0.28396627552093245</v>
      </c>
      <c r="I1172" s="2">
        <v>896.31044999999995</v>
      </c>
      <c r="J1172" s="3">
        <f t="shared" si="74"/>
        <v>-0.45687413328718862</v>
      </c>
      <c r="K1172" s="2">
        <v>2362.0857000000001</v>
      </c>
      <c r="L1172" s="2">
        <v>2724.4971300000002</v>
      </c>
      <c r="M1172" s="3">
        <f t="shared" si="75"/>
        <v>0.15342856950533168</v>
      </c>
    </row>
    <row r="1173" spans="1:13" x14ac:dyDescent="0.2">
      <c r="A1173" s="1" t="s">
        <v>9</v>
      </c>
      <c r="B1173" s="1" t="s">
        <v>55</v>
      </c>
      <c r="C1173" s="2">
        <v>7.4925499999999996</v>
      </c>
      <c r="D1173" s="2">
        <v>0</v>
      </c>
      <c r="E1173" s="3">
        <f t="shared" si="72"/>
        <v>-1</v>
      </c>
      <c r="F1173" s="2">
        <v>3304.0993699999999</v>
      </c>
      <c r="G1173" s="2">
        <v>3697.5236399999999</v>
      </c>
      <c r="H1173" s="3">
        <f t="shared" si="73"/>
        <v>0.11907156109533101</v>
      </c>
      <c r="I1173" s="2">
        <v>1895.3894299999999</v>
      </c>
      <c r="J1173" s="3">
        <f t="shared" si="74"/>
        <v>0.95079891312889719</v>
      </c>
      <c r="K1173" s="2">
        <v>10557.89183</v>
      </c>
      <c r="L1173" s="2">
        <v>8852.4488899999997</v>
      </c>
      <c r="M1173" s="3">
        <f t="shared" si="75"/>
        <v>-0.16153252632822257</v>
      </c>
    </row>
    <row r="1174" spans="1:13" x14ac:dyDescent="0.2">
      <c r="A1174" s="1" t="s">
        <v>8</v>
      </c>
      <c r="B1174" s="1" t="s">
        <v>55</v>
      </c>
      <c r="C1174" s="2">
        <v>12.315</v>
      </c>
      <c r="D1174" s="2">
        <v>0</v>
      </c>
      <c r="E1174" s="3">
        <f t="shared" si="72"/>
        <v>-1</v>
      </c>
      <c r="F1174" s="2">
        <v>28359.829600000001</v>
      </c>
      <c r="G1174" s="2">
        <v>31013.76845</v>
      </c>
      <c r="H1174" s="3">
        <f t="shared" si="73"/>
        <v>9.3580916649795398E-2</v>
      </c>
      <c r="I1174" s="2">
        <v>31756.3135</v>
      </c>
      <c r="J1174" s="3">
        <f t="shared" si="74"/>
        <v>-2.3382596030864899E-2</v>
      </c>
      <c r="K1174" s="2">
        <v>104811.19381</v>
      </c>
      <c r="L1174" s="2">
        <v>109653.35722000001</v>
      </c>
      <c r="M1174" s="3">
        <f t="shared" si="75"/>
        <v>4.6198914772193067E-2</v>
      </c>
    </row>
    <row r="1175" spans="1:13" x14ac:dyDescent="0.2">
      <c r="A1175" s="1" t="s">
        <v>7</v>
      </c>
      <c r="B1175" s="1" t="s">
        <v>55</v>
      </c>
      <c r="C1175" s="2">
        <v>0</v>
      </c>
      <c r="D1175" s="2">
        <v>0</v>
      </c>
      <c r="E1175" s="3" t="str">
        <f t="shared" si="72"/>
        <v/>
      </c>
      <c r="F1175" s="2">
        <v>1459.6158600000001</v>
      </c>
      <c r="G1175" s="2">
        <v>1544.3484599999999</v>
      </c>
      <c r="H1175" s="3">
        <f t="shared" si="73"/>
        <v>5.8051301251275778E-2</v>
      </c>
      <c r="I1175" s="2">
        <v>1707.0580399999999</v>
      </c>
      <c r="J1175" s="3">
        <f t="shared" si="74"/>
        <v>-9.5315786685261084E-2</v>
      </c>
      <c r="K1175" s="2">
        <v>6404.82917</v>
      </c>
      <c r="L1175" s="2">
        <v>6548.3274199999996</v>
      </c>
      <c r="M1175" s="3">
        <f t="shared" si="75"/>
        <v>2.2404695924153728E-2</v>
      </c>
    </row>
    <row r="1176" spans="1:13" x14ac:dyDescent="0.2">
      <c r="A1176" s="1" t="s">
        <v>6</v>
      </c>
      <c r="B1176" s="1" t="s">
        <v>55</v>
      </c>
      <c r="C1176" s="2">
        <v>70.372680000000003</v>
      </c>
      <c r="D1176" s="2">
        <v>0</v>
      </c>
      <c r="E1176" s="3">
        <f t="shared" si="72"/>
        <v>-1</v>
      </c>
      <c r="F1176" s="2">
        <v>1434.41905</v>
      </c>
      <c r="G1176" s="2">
        <v>1691.94625</v>
      </c>
      <c r="H1176" s="3">
        <f t="shared" si="73"/>
        <v>0.17953414659405142</v>
      </c>
      <c r="I1176" s="2">
        <v>1505.7543000000001</v>
      </c>
      <c r="J1176" s="3">
        <f t="shared" si="74"/>
        <v>0.12365360670064152</v>
      </c>
      <c r="K1176" s="2">
        <v>5463.4890500000001</v>
      </c>
      <c r="L1176" s="2">
        <v>6068.7081099999996</v>
      </c>
      <c r="M1176" s="3">
        <f t="shared" si="75"/>
        <v>0.11077519410421433</v>
      </c>
    </row>
    <row r="1177" spans="1:13" x14ac:dyDescent="0.2">
      <c r="A1177" s="1" t="s">
        <v>5</v>
      </c>
      <c r="B1177" s="1" t="s">
        <v>55</v>
      </c>
      <c r="C1177" s="2">
        <v>0</v>
      </c>
      <c r="D1177" s="2">
        <v>0</v>
      </c>
      <c r="E1177" s="3" t="str">
        <f t="shared" si="72"/>
        <v/>
      </c>
      <c r="F1177" s="2">
        <v>7.7020000000000005E-2</v>
      </c>
      <c r="G1177" s="2">
        <v>0</v>
      </c>
      <c r="H1177" s="3">
        <f t="shared" si="73"/>
        <v>-1</v>
      </c>
      <c r="I1177" s="2">
        <v>0</v>
      </c>
      <c r="J1177" s="3" t="str">
        <f t="shared" si="74"/>
        <v/>
      </c>
      <c r="K1177" s="2">
        <v>0.17302000000000001</v>
      </c>
      <c r="L1177" s="2">
        <v>0</v>
      </c>
      <c r="M1177" s="3">
        <f t="shared" si="75"/>
        <v>-1</v>
      </c>
    </row>
    <row r="1178" spans="1:13" x14ac:dyDescent="0.2">
      <c r="A1178" s="1" t="s">
        <v>4</v>
      </c>
      <c r="B1178" s="1" t="s">
        <v>55</v>
      </c>
      <c r="C1178" s="2">
        <v>117.45822</v>
      </c>
      <c r="D1178" s="2">
        <v>0</v>
      </c>
      <c r="E1178" s="3">
        <f t="shared" si="72"/>
        <v>-1</v>
      </c>
      <c r="F1178" s="2">
        <v>27065.879679999998</v>
      </c>
      <c r="G1178" s="2">
        <v>27210.575799999999</v>
      </c>
      <c r="H1178" s="3">
        <f t="shared" si="73"/>
        <v>5.3460712051758286E-3</v>
      </c>
      <c r="I1178" s="2">
        <v>28470.541010000001</v>
      </c>
      <c r="J1178" s="3">
        <f t="shared" si="74"/>
        <v>-4.4255049791904311E-2</v>
      </c>
      <c r="K1178" s="2">
        <v>95062.10411</v>
      </c>
      <c r="L1178" s="2">
        <v>105684.7697</v>
      </c>
      <c r="M1178" s="3">
        <f t="shared" si="75"/>
        <v>0.11174448208834198</v>
      </c>
    </row>
    <row r="1179" spans="1:13" x14ac:dyDescent="0.2">
      <c r="A1179" s="1" t="s">
        <v>3</v>
      </c>
      <c r="B1179" s="1" t="s">
        <v>55</v>
      </c>
      <c r="C1179" s="2">
        <v>0</v>
      </c>
      <c r="D1179" s="2">
        <v>0</v>
      </c>
      <c r="E1179" s="3" t="str">
        <f t="shared" si="72"/>
        <v/>
      </c>
      <c r="F1179" s="2">
        <v>8487.8211300000003</v>
      </c>
      <c r="G1179" s="2">
        <v>5964.2751900000003</v>
      </c>
      <c r="H1179" s="3">
        <f t="shared" si="73"/>
        <v>-0.29731375123829928</v>
      </c>
      <c r="I1179" s="2">
        <v>7996.8438900000001</v>
      </c>
      <c r="J1179" s="3">
        <f t="shared" si="74"/>
        <v>-0.25417136159700626</v>
      </c>
      <c r="K1179" s="2">
        <v>29036.82389</v>
      </c>
      <c r="L1179" s="2">
        <v>32523.837599999999</v>
      </c>
      <c r="M1179" s="3">
        <f t="shared" si="75"/>
        <v>0.12008936387842661</v>
      </c>
    </row>
    <row r="1180" spans="1:13" x14ac:dyDescent="0.2">
      <c r="A1180" s="1" t="s">
        <v>26</v>
      </c>
      <c r="B1180" s="1" t="s">
        <v>55</v>
      </c>
      <c r="C1180" s="2">
        <v>0</v>
      </c>
      <c r="D1180" s="2">
        <v>0</v>
      </c>
      <c r="E1180" s="3" t="str">
        <f t="shared" ref="E1180:E1241" si="76">IF(C1180=0,"",(D1180/C1180-1))</f>
        <v/>
      </c>
      <c r="F1180" s="2">
        <v>0</v>
      </c>
      <c r="G1180" s="2">
        <v>0</v>
      </c>
      <c r="H1180" s="3" t="str">
        <f t="shared" ref="H1180:H1241" si="77">IF(F1180=0,"",(G1180/F1180-1))</f>
        <v/>
      </c>
      <c r="I1180" s="2">
        <v>327.13625000000002</v>
      </c>
      <c r="J1180" s="3">
        <f t="shared" ref="J1180:J1241" si="78">IF(I1180=0,"",(G1180/I1180-1))</f>
        <v>-1</v>
      </c>
      <c r="K1180" s="2">
        <v>31.546209999999999</v>
      </c>
      <c r="L1180" s="2">
        <v>345.72825</v>
      </c>
      <c r="M1180" s="3">
        <f t="shared" ref="M1180:M1241" si="79">IF(K1180=0,"",(L1180/K1180-1))</f>
        <v>9.9594227008569334</v>
      </c>
    </row>
    <row r="1181" spans="1:13" x14ac:dyDescent="0.2">
      <c r="A1181" s="1" t="s">
        <v>2</v>
      </c>
      <c r="B1181" s="1" t="s">
        <v>55</v>
      </c>
      <c r="C1181" s="2">
        <v>0</v>
      </c>
      <c r="D1181" s="2">
        <v>0</v>
      </c>
      <c r="E1181" s="3" t="str">
        <f t="shared" si="76"/>
        <v/>
      </c>
      <c r="F1181" s="2">
        <v>217.21498</v>
      </c>
      <c r="G1181" s="2">
        <v>705.53696000000002</v>
      </c>
      <c r="H1181" s="3">
        <f t="shared" si="77"/>
        <v>2.2481045275974982</v>
      </c>
      <c r="I1181" s="2">
        <v>687.04205000000002</v>
      </c>
      <c r="J1181" s="3">
        <f t="shared" si="78"/>
        <v>2.6919618675450785E-2</v>
      </c>
      <c r="K1181" s="2">
        <v>1779.5386000000001</v>
      </c>
      <c r="L1181" s="2">
        <v>2742.5904399999999</v>
      </c>
      <c r="M1181" s="3">
        <f t="shared" si="79"/>
        <v>0.5411806408694928</v>
      </c>
    </row>
    <row r="1182" spans="1:13" x14ac:dyDescent="0.2">
      <c r="A1182" s="1" t="s">
        <v>33</v>
      </c>
      <c r="B1182" s="1" t="s">
        <v>55</v>
      </c>
      <c r="C1182" s="2">
        <v>0</v>
      </c>
      <c r="D1182" s="2">
        <v>0</v>
      </c>
      <c r="E1182" s="3" t="str">
        <f t="shared" si="76"/>
        <v/>
      </c>
      <c r="F1182" s="2">
        <v>0</v>
      </c>
      <c r="G1182" s="2">
        <v>0</v>
      </c>
      <c r="H1182" s="3" t="str">
        <f t="shared" si="77"/>
        <v/>
      </c>
      <c r="I1182" s="2">
        <v>0</v>
      </c>
      <c r="J1182" s="3" t="str">
        <f t="shared" si="78"/>
        <v/>
      </c>
      <c r="K1182" s="2">
        <v>0</v>
      </c>
      <c r="L1182" s="2">
        <v>0</v>
      </c>
      <c r="M1182" s="3" t="str">
        <f t="shared" si="79"/>
        <v/>
      </c>
    </row>
    <row r="1183" spans="1:13" x14ac:dyDescent="0.2">
      <c r="A1183" s="1" t="s">
        <v>25</v>
      </c>
      <c r="B1183" s="1" t="s">
        <v>55</v>
      </c>
      <c r="C1183" s="2">
        <v>17.873000000000001</v>
      </c>
      <c r="D1183" s="2">
        <v>0</v>
      </c>
      <c r="E1183" s="3">
        <f t="shared" si="76"/>
        <v>-1</v>
      </c>
      <c r="F1183" s="2">
        <v>477.31596000000002</v>
      </c>
      <c r="G1183" s="2">
        <v>479.50083000000001</v>
      </c>
      <c r="H1183" s="3">
        <f t="shared" si="77"/>
        <v>4.5774082224276924E-3</v>
      </c>
      <c r="I1183" s="2">
        <v>481.64764000000002</v>
      </c>
      <c r="J1183" s="3">
        <f t="shared" si="78"/>
        <v>-4.4572210506419463E-3</v>
      </c>
      <c r="K1183" s="2">
        <v>1304.3388299999999</v>
      </c>
      <c r="L1183" s="2">
        <v>1549.75451</v>
      </c>
      <c r="M1183" s="3">
        <f t="shared" si="79"/>
        <v>0.18815331902677479</v>
      </c>
    </row>
    <row r="1184" spans="1:13" x14ac:dyDescent="0.2">
      <c r="A1184" s="1" t="s">
        <v>29</v>
      </c>
      <c r="B1184" s="1" t="s">
        <v>55</v>
      </c>
      <c r="C1184" s="2">
        <v>0</v>
      </c>
      <c r="D1184" s="2">
        <v>0</v>
      </c>
      <c r="E1184" s="3" t="str">
        <f t="shared" si="76"/>
        <v/>
      </c>
      <c r="F1184" s="2">
        <v>508.54070999999999</v>
      </c>
      <c r="G1184" s="2">
        <v>590.26415999999995</v>
      </c>
      <c r="H1184" s="3">
        <f t="shared" si="77"/>
        <v>0.16070188363090931</v>
      </c>
      <c r="I1184" s="2">
        <v>241.04097999999999</v>
      </c>
      <c r="J1184" s="3">
        <f t="shared" si="78"/>
        <v>1.4488124799359841</v>
      </c>
      <c r="K1184" s="2">
        <v>1573.8958399999999</v>
      </c>
      <c r="L1184" s="2">
        <v>1460.73938</v>
      </c>
      <c r="M1184" s="3">
        <f t="shared" si="79"/>
        <v>-7.1895774246407473E-2</v>
      </c>
    </row>
    <row r="1185" spans="1:13" x14ac:dyDescent="0.2">
      <c r="A1185" s="6" t="s">
        <v>0</v>
      </c>
      <c r="B1185" s="6" t="s">
        <v>55</v>
      </c>
      <c r="C1185" s="5">
        <v>403.82571999999999</v>
      </c>
      <c r="D1185" s="5">
        <v>0</v>
      </c>
      <c r="E1185" s="4">
        <f t="shared" si="76"/>
        <v>-1</v>
      </c>
      <c r="F1185" s="5">
        <v>121218.10751</v>
      </c>
      <c r="G1185" s="5">
        <v>128658.32664</v>
      </c>
      <c r="H1185" s="4">
        <f t="shared" si="77"/>
        <v>6.1378776511473054E-2</v>
      </c>
      <c r="I1185" s="5">
        <v>137008.84333999999</v>
      </c>
      <c r="J1185" s="4">
        <f t="shared" si="78"/>
        <v>-6.094874240546222E-2</v>
      </c>
      <c r="K1185" s="5">
        <v>450784.53359000001</v>
      </c>
      <c r="L1185" s="5">
        <v>501583.95642</v>
      </c>
      <c r="M1185" s="4">
        <f t="shared" si="79"/>
        <v>0.11269113965698607</v>
      </c>
    </row>
    <row r="1186" spans="1:13" x14ac:dyDescent="0.2">
      <c r="A1186" s="1" t="s">
        <v>22</v>
      </c>
      <c r="B1186" s="1" t="s">
        <v>54</v>
      </c>
      <c r="C1186" s="2">
        <v>0</v>
      </c>
      <c r="D1186" s="2">
        <v>0</v>
      </c>
      <c r="E1186" s="3" t="str">
        <f t="shared" si="76"/>
        <v/>
      </c>
      <c r="F1186" s="2">
        <v>29.190370000000001</v>
      </c>
      <c r="G1186" s="2">
        <v>70.647310000000004</v>
      </c>
      <c r="H1186" s="3">
        <f t="shared" si="77"/>
        <v>1.420226602129401</v>
      </c>
      <c r="I1186" s="2">
        <v>147.68441999999999</v>
      </c>
      <c r="J1186" s="3">
        <f t="shared" si="78"/>
        <v>-0.52163329076960174</v>
      </c>
      <c r="K1186" s="2">
        <v>115.65837000000001</v>
      </c>
      <c r="L1186" s="2">
        <v>325.39118999999999</v>
      </c>
      <c r="M1186" s="3">
        <f t="shared" si="79"/>
        <v>1.8133821183888377</v>
      </c>
    </row>
    <row r="1187" spans="1:13" x14ac:dyDescent="0.2">
      <c r="A1187" s="1" t="s">
        <v>21</v>
      </c>
      <c r="B1187" s="1" t="s">
        <v>54</v>
      </c>
      <c r="C1187" s="2">
        <v>288.99155000000002</v>
      </c>
      <c r="D1187" s="2">
        <v>0</v>
      </c>
      <c r="E1187" s="3">
        <f t="shared" si="76"/>
        <v>-1</v>
      </c>
      <c r="F1187" s="2">
        <v>11123.52817</v>
      </c>
      <c r="G1187" s="2">
        <v>11690.72018</v>
      </c>
      <c r="H1187" s="3">
        <f t="shared" si="77"/>
        <v>5.0990297442650379E-2</v>
      </c>
      <c r="I1187" s="2">
        <v>12322.415419999999</v>
      </c>
      <c r="J1187" s="3">
        <f t="shared" si="78"/>
        <v>-5.1263913645917203E-2</v>
      </c>
      <c r="K1187" s="2">
        <v>42413.176220000001</v>
      </c>
      <c r="L1187" s="2">
        <v>43144.285539999997</v>
      </c>
      <c r="M1187" s="3">
        <f t="shared" si="79"/>
        <v>1.7237787526397153E-2</v>
      </c>
    </row>
    <row r="1188" spans="1:13" x14ac:dyDescent="0.2">
      <c r="A1188" s="1" t="s">
        <v>20</v>
      </c>
      <c r="B1188" s="1" t="s">
        <v>54</v>
      </c>
      <c r="C1188" s="2">
        <v>0</v>
      </c>
      <c r="D1188" s="2">
        <v>0</v>
      </c>
      <c r="E1188" s="3" t="str">
        <f t="shared" si="76"/>
        <v/>
      </c>
      <c r="F1188" s="2">
        <v>1314.7381600000001</v>
      </c>
      <c r="G1188" s="2">
        <v>2195.6011800000001</v>
      </c>
      <c r="H1188" s="3">
        <f t="shared" si="77"/>
        <v>0.66999121711048537</v>
      </c>
      <c r="I1188" s="2">
        <v>3125.9011799999998</v>
      </c>
      <c r="J1188" s="3">
        <f t="shared" si="78"/>
        <v>-0.29761017589174066</v>
      </c>
      <c r="K1188" s="2">
        <v>4564.1207400000003</v>
      </c>
      <c r="L1188" s="2">
        <v>10695.82359</v>
      </c>
      <c r="M1188" s="3">
        <f t="shared" si="79"/>
        <v>1.3434576338574251</v>
      </c>
    </row>
    <row r="1189" spans="1:13" x14ac:dyDescent="0.2">
      <c r="A1189" s="1" t="s">
        <v>19</v>
      </c>
      <c r="B1189" s="1" t="s">
        <v>54</v>
      </c>
      <c r="C1189" s="2">
        <v>0</v>
      </c>
      <c r="D1189" s="2">
        <v>0</v>
      </c>
      <c r="E1189" s="3" t="str">
        <f t="shared" si="76"/>
        <v/>
      </c>
      <c r="F1189" s="2">
        <v>6.3027499999999996</v>
      </c>
      <c r="G1189" s="2">
        <v>10.070069999999999</v>
      </c>
      <c r="H1189" s="3">
        <f t="shared" si="77"/>
        <v>0.59772638927452304</v>
      </c>
      <c r="I1189" s="2">
        <v>0.33474999999999999</v>
      </c>
      <c r="J1189" s="3">
        <f t="shared" si="78"/>
        <v>29.082359970126959</v>
      </c>
      <c r="K1189" s="2">
        <v>6.9041600000000001</v>
      </c>
      <c r="L1189" s="2">
        <v>20.157450000000001</v>
      </c>
      <c r="M1189" s="3">
        <f t="shared" si="79"/>
        <v>1.9196093369794442</v>
      </c>
    </row>
    <row r="1190" spans="1:13" x14ac:dyDescent="0.2">
      <c r="A1190" s="1" t="s">
        <v>18</v>
      </c>
      <c r="B1190" s="1" t="s">
        <v>54</v>
      </c>
      <c r="C1190" s="2">
        <v>0</v>
      </c>
      <c r="D1190" s="2">
        <v>0</v>
      </c>
      <c r="E1190" s="3" t="str">
        <f t="shared" si="76"/>
        <v/>
      </c>
      <c r="F1190" s="2">
        <v>1.41682</v>
      </c>
      <c r="G1190" s="2">
        <v>0</v>
      </c>
      <c r="H1190" s="3">
        <f t="shared" si="77"/>
        <v>-1</v>
      </c>
      <c r="I1190" s="2">
        <v>0</v>
      </c>
      <c r="J1190" s="3" t="str">
        <f t="shared" si="78"/>
        <v/>
      </c>
      <c r="K1190" s="2">
        <v>1.41682</v>
      </c>
      <c r="L1190" s="2">
        <v>0</v>
      </c>
      <c r="M1190" s="3">
        <f t="shared" si="79"/>
        <v>-1</v>
      </c>
    </row>
    <row r="1191" spans="1:13" x14ac:dyDescent="0.2">
      <c r="A1191" s="1" t="s">
        <v>17</v>
      </c>
      <c r="B1191" s="1" t="s">
        <v>54</v>
      </c>
      <c r="C1191" s="2">
        <v>0</v>
      </c>
      <c r="D1191" s="2">
        <v>0</v>
      </c>
      <c r="E1191" s="3" t="str">
        <f t="shared" si="76"/>
        <v/>
      </c>
      <c r="F1191" s="2">
        <v>808.48783000000003</v>
      </c>
      <c r="G1191" s="2">
        <v>1556.2707600000001</v>
      </c>
      <c r="H1191" s="3">
        <f t="shared" si="77"/>
        <v>0.92491550553086244</v>
      </c>
      <c r="I1191" s="2">
        <v>1529.7833000000001</v>
      </c>
      <c r="J1191" s="3">
        <f t="shared" si="78"/>
        <v>1.7314517683648445E-2</v>
      </c>
      <c r="K1191" s="2">
        <v>4638.7377299999998</v>
      </c>
      <c r="L1191" s="2">
        <v>3768.7432600000002</v>
      </c>
      <c r="M1191" s="3">
        <f t="shared" si="79"/>
        <v>-0.18754982942310039</v>
      </c>
    </row>
    <row r="1192" spans="1:13" x14ac:dyDescent="0.2">
      <c r="A1192" s="1" t="s">
        <v>15</v>
      </c>
      <c r="B1192" s="1" t="s">
        <v>54</v>
      </c>
      <c r="C1192" s="2">
        <v>0</v>
      </c>
      <c r="D1192" s="2">
        <v>0</v>
      </c>
      <c r="E1192" s="3" t="str">
        <f t="shared" si="76"/>
        <v/>
      </c>
      <c r="F1192" s="2">
        <v>0</v>
      </c>
      <c r="G1192" s="2">
        <v>0</v>
      </c>
      <c r="H1192" s="3" t="str">
        <f t="shared" si="77"/>
        <v/>
      </c>
      <c r="I1192" s="2">
        <v>0</v>
      </c>
      <c r="J1192" s="3" t="str">
        <f t="shared" si="78"/>
        <v/>
      </c>
      <c r="K1192" s="2">
        <v>0</v>
      </c>
      <c r="L1192" s="2">
        <v>0</v>
      </c>
      <c r="M1192" s="3" t="str">
        <f t="shared" si="79"/>
        <v/>
      </c>
    </row>
    <row r="1193" spans="1:13" x14ac:dyDescent="0.2">
      <c r="A1193" s="1" t="s">
        <v>14</v>
      </c>
      <c r="B1193" s="1" t="s">
        <v>54</v>
      </c>
      <c r="C1193" s="2">
        <v>0</v>
      </c>
      <c r="D1193" s="2">
        <v>0</v>
      </c>
      <c r="E1193" s="3" t="str">
        <f t="shared" si="76"/>
        <v/>
      </c>
      <c r="F1193" s="2">
        <v>0</v>
      </c>
      <c r="G1193" s="2">
        <v>38.71904</v>
      </c>
      <c r="H1193" s="3" t="str">
        <f t="shared" si="77"/>
        <v/>
      </c>
      <c r="I1193" s="2">
        <v>0.32995000000000002</v>
      </c>
      <c r="J1193" s="3">
        <f t="shared" si="78"/>
        <v>116.34820427337475</v>
      </c>
      <c r="K1193" s="2">
        <v>2.2974600000000001</v>
      </c>
      <c r="L1193" s="2">
        <v>390.18754000000001</v>
      </c>
      <c r="M1193" s="3">
        <f t="shared" si="79"/>
        <v>168.83431267573755</v>
      </c>
    </row>
    <row r="1194" spans="1:13" x14ac:dyDescent="0.2">
      <c r="A1194" s="1" t="s">
        <v>13</v>
      </c>
      <c r="B1194" s="1" t="s">
        <v>54</v>
      </c>
      <c r="C1194" s="2">
        <v>0</v>
      </c>
      <c r="D1194" s="2">
        <v>0</v>
      </c>
      <c r="E1194" s="3" t="str">
        <f t="shared" si="76"/>
        <v/>
      </c>
      <c r="F1194" s="2">
        <v>50.227209999999999</v>
      </c>
      <c r="G1194" s="2">
        <v>13.06359</v>
      </c>
      <c r="H1194" s="3">
        <f t="shared" si="77"/>
        <v>-0.73991010052121153</v>
      </c>
      <c r="I1194" s="2">
        <v>44.98142</v>
      </c>
      <c r="J1194" s="3">
        <f t="shared" si="78"/>
        <v>-0.70957808801945332</v>
      </c>
      <c r="K1194" s="2">
        <v>361.38797</v>
      </c>
      <c r="L1194" s="2">
        <v>205.89727999999999</v>
      </c>
      <c r="M1194" s="3">
        <f t="shared" si="79"/>
        <v>-0.43025972890021769</v>
      </c>
    </row>
    <row r="1195" spans="1:13" x14ac:dyDescent="0.2">
      <c r="A1195" s="1" t="s">
        <v>12</v>
      </c>
      <c r="B1195" s="1" t="s">
        <v>54</v>
      </c>
      <c r="C1195" s="2">
        <v>0</v>
      </c>
      <c r="D1195" s="2">
        <v>0</v>
      </c>
      <c r="E1195" s="3" t="str">
        <f t="shared" si="76"/>
        <v/>
      </c>
      <c r="F1195" s="2">
        <v>60.354999999999997</v>
      </c>
      <c r="G1195" s="2">
        <v>60.299520000000001</v>
      </c>
      <c r="H1195" s="3">
        <f t="shared" si="77"/>
        <v>-9.1922790158227574E-4</v>
      </c>
      <c r="I1195" s="2">
        <v>1.57856</v>
      </c>
      <c r="J1195" s="3">
        <f t="shared" si="78"/>
        <v>37.199067504561121</v>
      </c>
      <c r="K1195" s="2">
        <v>98.423839999999998</v>
      </c>
      <c r="L1195" s="2">
        <v>83.300089999999997</v>
      </c>
      <c r="M1195" s="3">
        <f t="shared" si="79"/>
        <v>-0.15365941828727681</v>
      </c>
    </row>
    <row r="1196" spans="1:13" x14ac:dyDescent="0.2">
      <c r="A1196" s="1" t="s">
        <v>11</v>
      </c>
      <c r="B1196" s="1" t="s">
        <v>54</v>
      </c>
      <c r="C1196" s="2">
        <v>0</v>
      </c>
      <c r="D1196" s="2">
        <v>0</v>
      </c>
      <c r="E1196" s="3" t="str">
        <f t="shared" si="76"/>
        <v/>
      </c>
      <c r="F1196" s="2">
        <v>178.29859999999999</v>
      </c>
      <c r="G1196" s="2">
        <v>48.426130000000001</v>
      </c>
      <c r="H1196" s="3">
        <f t="shared" si="77"/>
        <v>-0.72839870868307433</v>
      </c>
      <c r="I1196" s="2">
        <v>75.790300000000002</v>
      </c>
      <c r="J1196" s="3">
        <f t="shared" si="78"/>
        <v>-0.36105108437359401</v>
      </c>
      <c r="K1196" s="2">
        <v>357.75661000000002</v>
      </c>
      <c r="L1196" s="2">
        <v>399.72676000000001</v>
      </c>
      <c r="M1196" s="3">
        <f t="shared" si="79"/>
        <v>0.11731481355438822</v>
      </c>
    </row>
    <row r="1197" spans="1:13" x14ac:dyDescent="0.2">
      <c r="A1197" s="1" t="s">
        <v>10</v>
      </c>
      <c r="B1197" s="1" t="s">
        <v>54</v>
      </c>
      <c r="C1197" s="2">
        <v>0</v>
      </c>
      <c r="D1197" s="2">
        <v>0</v>
      </c>
      <c r="E1197" s="3" t="str">
        <f t="shared" si="76"/>
        <v/>
      </c>
      <c r="F1197" s="2">
        <v>1369.5349100000001</v>
      </c>
      <c r="G1197" s="2">
        <v>1192.9216300000001</v>
      </c>
      <c r="H1197" s="3">
        <f t="shared" si="77"/>
        <v>-0.12895858200503996</v>
      </c>
      <c r="I1197" s="2">
        <v>1196.22621</v>
      </c>
      <c r="J1197" s="3">
        <f t="shared" si="78"/>
        <v>-2.7625042591233884E-3</v>
      </c>
      <c r="K1197" s="2">
        <v>4741.3566000000001</v>
      </c>
      <c r="L1197" s="2">
        <v>3953.4832099999999</v>
      </c>
      <c r="M1197" s="3">
        <f t="shared" si="79"/>
        <v>-0.16617045636263683</v>
      </c>
    </row>
    <row r="1198" spans="1:13" x14ac:dyDescent="0.2">
      <c r="A1198" s="1" t="s">
        <v>27</v>
      </c>
      <c r="B1198" s="1" t="s">
        <v>54</v>
      </c>
      <c r="C1198" s="2">
        <v>0</v>
      </c>
      <c r="D1198" s="2">
        <v>0</v>
      </c>
      <c r="E1198" s="3" t="str">
        <f t="shared" si="76"/>
        <v/>
      </c>
      <c r="F1198" s="2">
        <v>21.160119999999999</v>
      </c>
      <c r="G1198" s="2">
        <v>30.299779999999998</v>
      </c>
      <c r="H1198" s="3">
        <f t="shared" si="77"/>
        <v>0.431928552390062</v>
      </c>
      <c r="I1198" s="2">
        <v>53.515650000000001</v>
      </c>
      <c r="J1198" s="3">
        <f t="shared" si="78"/>
        <v>-0.43381459442237924</v>
      </c>
      <c r="K1198" s="2">
        <v>59.24532</v>
      </c>
      <c r="L1198" s="2">
        <v>115.90346</v>
      </c>
      <c r="M1198" s="3">
        <f t="shared" si="79"/>
        <v>0.95633106547487623</v>
      </c>
    </row>
    <row r="1199" spans="1:13" x14ac:dyDescent="0.2">
      <c r="A1199" s="1" t="s">
        <v>9</v>
      </c>
      <c r="B1199" s="1" t="s">
        <v>54</v>
      </c>
      <c r="C1199" s="2">
        <v>0</v>
      </c>
      <c r="D1199" s="2">
        <v>0</v>
      </c>
      <c r="E1199" s="3" t="str">
        <f t="shared" si="76"/>
        <v/>
      </c>
      <c r="F1199" s="2">
        <v>863.16922999999997</v>
      </c>
      <c r="G1199" s="2">
        <v>737.00333000000001</v>
      </c>
      <c r="H1199" s="3">
        <f t="shared" si="77"/>
        <v>-0.14616589147877757</v>
      </c>
      <c r="I1199" s="2">
        <v>729.91803000000004</v>
      </c>
      <c r="J1199" s="3">
        <f t="shared" si="78"/>
        <v>9.7069803851810299E-3</v>
      </c>
      <c r="K1199" s="2">
        <v>3733.9361699999999</v>
      </c>
      <c r="L1199" s="2">
        <v>2838.10439</v>
      </c>
      <c r="M1199" s="3">
        <f t="shared" si="79"/>
        <v>-0.23991620081711251</v>
      </c>
    </row>
    <row r="1200" spans="1:13" x14ac:dyDescent="0.2">
      <c r="A1200" s="1" t="s">
        <v>8</v>
      </c>
      <c r="B1200" s="1" t="s">
        <v>54</v>
      </c>
      <c r="C1200" s="2">
        <v>0</v>
      </c>
      <c r="D1200" s="2">
        <v>0</v>
      </c>
      <c r="E1200" s="3" t="str">
        <f t="shared" si="76"/>
        <v/>
      </c>
      <c r="F1200" s="2">
        <v>109.27279</v>
      </c>
      <c r="G1200" s="2">
        <v>38.220579999999998</v>
      </c>
      <c r="H1200" s="3">
        <f t="shared" si="77"/>
        <v>-0.65022783805556716</v>
      </c>
      <c r="I1200" s="2">
        <v>179.64024000000001</v>
      </c>
      <c r="J1200" s="3">
        <f t="shared" si="78"/>
        <v>-0.7872382045359102</v>
      </c>
      <c r="K1200" s="2">
        <v>313.54208</v>
      </c>
      <c r="L1200" s="2">
        <v>756.36332000000004</v>
      </c>
      <c r="M1200" s="3">
        <f t="shared" si="79"/>
        <v>1.4123183720666779</v>
      </c>
    </row>
    <row r="1201" spans="1:13" x14ac:dyDescent="0.2">
      <c r="A1201" s="1" t="s">
        <v>7</v>
      </c>
      <c r="B1201" s="1" t="s">
        <v>54</v>
      </c>
      <c r="C1201" s="2">
        <v>0</v>
      </c>
      <c r="D1201" s="2">
        <v>0</v>
      </c>
      <c r="E1201" s="3" t="str">
        <f t="shared" si="76"/>
        <v/>
      </c>
      <c r="F1201" s="2">
        <v>4.0560400000000003</v>
      </c>
      <c r="G1201" s="2">
        <v>0.56145</v>
      </c>
      <c r="H1201" s="3">
        <f t="shared" si="77"/>
        <v>-0.86157680890721</v>
      </c>
      <c r="I1201" s="2">
        <v>10.33484</v>
      </c>
      <c r="J1201" s="3">
        <f t="shared" si="78"/>
        <v>-0.94567405010624261</v>
      </c>
      <c r="K1201" s="2">
        <v>20.42117</v>
      </c>
      <c r="L1201" s="2">
        <v>10.89629</v>
      </c>
      <c r="M1201" s="3">
        <f t="shared" si="79"/>
        <v>-0.46642185535892411</v>
      </c>
    </row>
    <row r="1202" spans="1:13" x14ac:dyDescent="0.2">
      <c r="A1202" s="1" t="s">
        <v>6</v>
      </c>
      <c r="B1202" s="1" t="s">
        <v>54</v>
      </c>
      <c r="C1202" s="2">
        <v>0</v>
      </c>
      <c r="D1202" s="2">
        <v>0</v>
      </c>
      <c r="E1202" s="3" t="str">
        <f t="shared" si="76"/>
        <v/>
      </c>
      <c r="F1202" s="2">
        <v>480.25817999999998</v>
      </c>
      <c r="G1202" s="2">
        <v>328.70605999999998</v>
      </c>
      <c r="H1202" s="3">
        <f t="shared" si="77"/>
        <v>-0.31556384942782234</v>
      </c>
      <c r="I1202" s="2">
        <v>482.46978000000001</v>
      </c>
      <c r="J1202" s="3">
        <f t="shared" si="78"/>
        <v>-0.31870124591015847</v>
      </c>
      <c r="K1202" s="2">
        <v>1103.4619700000001</v>
      </c>
      <c r="L1202" s="2">
        <v>1506.9769899999999</v>
      </c>
      <c r="M1202" s="3">
        <f t="shared" si="79"/>
        <v>0.36568094866015155</v>
      </c>
    </row>
    <row r="1203" spans="1:13" x14ac:dyDescent="0.2">
      <c r="A1203" s="1" t="s">
        <v>5</v>
      </c>
      <c r="B1203" s="1" t="s">
        <v>54</v>
      </c>
      <c r="C1203" s="2">
        <v>0</v>
      </c>
      <c r="D1203" s="2">
        <v>0</v>
      </c>
      <c r="E1203" s="3" t="str">
        <f t="shared" si="76"/>
        <v/>
      </c>
      <c r="F1203" s="2">
        <v>0</v>
      </c>
      <c r="G1203" s="2">
        <v>0</v>
      </c>
      <c r="H1203" s="3" t="str">
        <f t="shared" si="77"/>
        <v/>
      </c>
      <c r="I1203" s="2">
        <v>3.6810700000000001</v>
      </c>
      <c r="J1203" s="3">
        <f t="shared" si="78"/>
        <v>-1</v>
      </c>
      <c r="K1203" s="2">
        <v>4.1689999999999998E-2</v>
      </c>
      <c r="L1203" s="2">
        <v>84.221950000000007</v>
      </c>
      <c r="M1203" s="3">
        <f t="shared" si="79"/>
        <v>2019.195490525306</v>
      </c>
    </row>
    <row r="1204" spans="1:13" x14ac:dyDescent="0.2">
      <c r="A1204" s="1" t="s">
        <v>4</v>
      </c>
      <c r="B1204" s="1" t="s">
        <v>54</v>
      </c>
      <c r="C1204" s="2">
        <v>0</v>
      </c>
      <c r="D1204" s="2">
        <v>0</v>
      </c>
      <c r="E1204" s="3" t="str">
        <f t="shared" si="76"/>
        <v/>
      </c>
      <c r="F1204" s="2">
        <v>202.45767000000001</v>
      </c>
      <c r="G1204" s="2">
        <v>220.59275</v>
      </c>
      <c r="H1204" s="3">
        <f t="shared" si="77"/>
        <v>8.957467504194816E-2</v>
      </c>
      <c r="I1204" s="2">
        <v>247.97</v>
      </c>
      <c r="J1204" s="3">
        <f t="shared" si="78"/>
        <v>-0.11040549259991128</v>
      </c>
      <c r="K1204" s="2">
        <v>641.68787999999995</v>
      </c>
      <c r="L1204" s="2">
        <v>792.03322000000003</v>
      </c>
      <c r="M1204" s="3">
        <f t="shared" si="79"/>
        <v>0.23429668018663552</v>
      </c>
    </row>
    <row r="1205" spans="1:13" x14ac:dyDescent="0.2">
      <c r="A1205" s="1" t="s">
        <v>3</v>
      </c>
      <c r="B1205" s="1" t="s">
        <v>54</v>
      </c>
      <c r="C1205" s="2">
        <v>0</v>
      </c>
      <c r="D1205" s="2">
        <v>0</v>
      </c>
      <c r="E1205" s="3" t="str">
        <f t="shared" si="76"/>
        <v/>
      </c>
      <c r="F1205" s="2">
        <v>87.372</v>
      </c>
      <c r="G1205" s="2">
        <v>178.48729</v>
      </c>
      <c r="H1205" s="3">
        <f t="shared" si="77"/>
        <v>1.042843130522364</v>
      </c>
      <c r="I1205" s="2">
        <v>66.712620000000001</v>
      </c>
      <c r="J1205" s="3">
        <f t="shared" si="78"/>
        <v>1.6754651518708155</v>
      </c>
      <c r="K1205" s="2">
        <v>360.00479999999999</v>
      </c>
      <c r="L1205" s="2">
        <v>274.95990999999998</v>
      </c>
      <c r="M1205" s="3">
        <f t="shared" si="79"/>
        <v>-0.23623265578681174</v>
      </c>
    </row>
    <row r="1206" spans="1:13" x14ac:dyDescent="0.2">
      <c r="A1206" s="1" t="s">
        <v>2</v>
      </c>
      <c r="B1206" s="1" t="s">
        <v>54</v>
      </c>
      <c r="C1206" s="2">
        <v>0</v>
      </c>
      <c r="D1206" s="2">
        <v>0</v>
      </c>
      <c r="E1206" s="3" t="str">
        <f t="shared" si="76"/>
        <v/>
      </c>
      <c r="F1206" s="2">
        <v>27.497890000000002</v>
      </c>
      <c r="G1206" s="2">
        <v>344.84931999999998</v>
      </c>
      <c r="H1206" s="3">
        <f t="shared" si="77"/>
        <v>11.540937504659446</v>
      </c>
      <c r="I1206" s="2">
        <v>576.81527000000006</v>
      </c>
      <c r="J1206" s="3">
        <f t="shared" si="78"/>
        <v>-0.40214946112643668</v>
      </c>
      <c r="K1206" s="2">
        <v>140.66442000000001</v>
      </c>
      <c r="L1206" s="2">
        <v>1957.6159600000001</v>
      </c>
      <c r="M1206" s="3">
        <f t="shared" si="79"/>
        <v>12.91692341247346</v>
      </c>
    </row>
    <row r="1207" spans="1:13" x14ac:dyDescent="0.2">
      <c r="A1207" s="1" t="s">
        <v>25</v>
      </c>
      <c r="B1207" s="1" t="s">
        <v>54</v>
      </c>
      <c r="C1207" s="2">
        <v>0</v>
      </c>
      <c r="D1207" s="2">
        <v>0</v>
      </c>
      <c r="E1207" s="3" t="str">
        <f t="shared" si="76"/>
        <v/>
      </c>
      <c r="F1207" s="2">
        <v>0</v>
      </c>
      <c r="G1207" s="2">
        <v>1.018E-2</v>
      </c>
      <c r="H1207" s="3" t="str">
        <f t="shared" si="77"/>
        <v/>
      </c>
      <c r="I1207" s="2">
        <v>1.2880000000000001E-2</v>
      </c>
      <c r="J1207" s="3">
        <f t="shared" si="78"/>
        <v>-0.20962732919254667</v>
      </c>
      <c r="K1207" s="2">
        <v>0</v>
      </c>
      <c r="L1207" s="2">
        <v>2.3060000000000001E-2</v>
      </c>
      <c r="M1207" s="3" t="str">
        <f t="shared" si="79"/>
        <v/>
      </c>
    </row>
    <row r="1208" spans="1:13" x14ac:dyDescent="0.2">
      <c r="A1208" s="1" t="s">
        <v>29</v>
      </c>
      <c r="B1208" s="1" t="s">
        <v>54</v>
      </c>
      <c r="C1208" s="2">
        <v>0</v>
      </c>
      <c r="D1208" s="2">
        <v>0</v>
      </c>
      <c r="E1208" s="3" t="str">
        <f t="shared" si="76"/>
        <v/>
      </c>
      <c r="F1208" s="2">
        <v>0</v>
      </c>
      <c r="G1208" s="2">
        <v>1.14449</v>
      </c>
      <c r="H1208" s="3" t="str">
        <f t="shared" si="77"/>
        <v/>
      </c>
      <c r="I1208" s="2">
        <v>1.2107000000000001</v>
      </c>
      <c r="J1208" s="3">
        <f t="shared" si="78"/>
        <v>-5.4687370942430036E-2</v>
      </c>
      <c r="K1208" s="2">
        <v>0</v>
      </c>
      <c r="L1208" s="2">
        <v>2.3551899999999999</v>
      </c>
      <c r="M1208" s="3" t="str">
        <f t="shared" si="79"/>
        <v/>
      </c>
    </row>
    <row r="1209" spans="1:13" x14ac:dyDescent="0.2">
      <c r="A1209" s="6" t="s">
        <v>0</v>
      </c>
      <c r="B1209" s="6" t="s">
        <v>54</v>
      </c>
      <c r="C1209" s="5">
        <v>288.99155000000002</v>
      </c>
      <c r="D1209" s="5">
        <v>0</v>
      </c>
      <c r="E1209" s="4">
        <f t="shared" si="76"/>
        <v>-1</v>
      </c>
      <c r="F1209" s="5">
        <v>16737.32374</v>
      </c>
      <c r="G1209" s="5">
        <v>18756.61464</v>
      </c>
      <c r="H1209" s="4">
        <f t="shared" si="77"/>
        <v>0.12064598446967723</v>
      </c>
      <c r="I1209" s="5">
        <v>20798.245480000001</v>
      </c>
      <c r="J1209" s="4">
        <f t="shared" si="78"/>
        <v>-9.8163609135360708E-2</v>
      </c>
      <c r="K1209" s="5">
        <v>63674.242019999998</v>
      </c>
      <c r="L1209" s="5">
        <v>71327.38854</v>
      </c>
      <c r="M1209" s="4">
        <f t="shared" si="79"/>
        <v>0.12019218882254079</v>
      </c>
    </row>
    <row r="1210" spans="1:13" x14ac:dyDescent="0.2">
      <c r="A1210" s="1" t="s">
        <v>22</v>
      </c>
      <c r="B1210" s="1" t="s">
        <v>53</v>
      </c>
      <c r="C1210" s="2">
        <v>0</v>
      </c>
      <c r="D1210" s="2">
        <v>0</v>
      </c>
      <c r="E1210" s="3" t="str">
        <f t="shared" si="76"/>
        <v/>
      </c>
      <c r="F1210" s="2">
        <v>668.21613000000002</v>
      </c>
      <c r="G1210" s="2">
        <v>125.06399999999999</v>
      </c>
      <c r="H1210" s="3">
        <f t="shared" si="77"/>
        <v>-0.81283899866350129</v>
      </c>
      <c r="I1210" s="2">
        <v>0</v>
      </c>
      <c r="J1210" s="3" t="str">
        <f t="shared" si="78"/>
        <v/>
      </c>
      <c r="K1210" s="2">
        <v>800.01955999999996</v>
      </c>
      <c r="L1210" s="2">
        <v>130.14617999999999</v>
      </c>
      <c r="M1210" s="3">
        <f t="shared" si="79"/>
        <v>-0.83732125249537648</v>
      </c>
    </row>
    <row r="1211" spans="1:13" x14ac:dyDescent="0.2">
      <c r="A1211" s="1" t="s">
        <v>21</v>
      </c>
      <c r="B1211" s="1" t="s">
        <v>53</v>
      </c>
      <c r="C1211" s="2">
        <v>0</v>
      </c>
      <c r="D1211" s="2">
        <v>0</v>
      </c>
      <c r="E1211" s="3" t="str">
        <f t="shared" si="76"/>
        <v/>
      </c>
      <c r="F1211" s="2">
        <v>3.7561</v>
      </c>
      <c r="G1211" s="2">
        <v>0</v>
      </c>
      <c r="H1211" s="3">
        <f t="shared" si="77"/>
        <v>-1</v>
      </c>
      <c r="I1211" s="2">
        <v>0</v>
      </c>
      <c r="J1211" s="3" t="str">
        <f t="shared" si="78"/>
        <v/>
      </c>
      <c r="K1211" s="2">
        <v>5.5061</v>
      </c>
      <c r="L1211" s="2">
        <v>62.414459999999998</v>
      </c>
      <c r="M1211" s="3">
        <f t="shared" si="79"/>
        <v>10.335511523582936</v>
      </c>
    </row>
    <row r="1212" spans="1:13" x14ac:dyDescent="0.2">
      <c r="A1212" s="1" t="s">
        <v>20</v>
      </c>
      <c r="B1212" s="1" t="s">
        <v>53</v>
      </c>
      <c r="C1212" s="2">
        <v>0</v>
      </c>
      <c r="D1212" s="2">
        <v>0</v>
      </c>
      <c r="E1212" s="3" t="str">
        <f t="shared" si="76"/>
        <v/>
      </c>
      <c r="F1212" s="2">
        <v>40.919530000000002</v>
      </c>
      <c r="G1212" s="2">
        <v>102.71587</v>
      </c>
      <c r="H1212" s="3">
        <f t="shared" si="77"/>
        <v>1.5101918326041379</v>
      </c>
      <c r="I1212" s="2">
        <v>314.23887000000002</v>
      </c>
      <c r="J1212" s="3">
        <f t="shared" si="78"/>
        <v>-0.67312805700962453</v>
      </c>
      <c r="K1212" s="2">
        <v>124.50776999999999</v>
      </c>
      <c r="L1212" s="2">
        <v>656.65680999999995</v>
      </c>
      <c r="M1212" s="3">
        <f t="shared" si="79"/>
        <v>4.2740227376974147</v>
      </c>
    </row>
    <row r="1213" spans="1:13" x14ac:dyDescent="0.2">
      <c r="A1213" s="1" t="s">
        <v>19</v>
      </c>
      <c r="B1213" s="1" t="s">
        <v>53</v>
      </c>
      <c r="C1213" s="2">
        <v>0</v>
      </c>
      <c r="D1213" s="2">
        <v>0</v>
      </c>
      <c r="E1213" s="3" t="str">
        <f t="shared" si="76"/>
        <v/>
      </c>
      <c r="F1213" s="2">
        <v>9.7986500000000003</v>
      </c>
      <c r="G1213" s="2">
        <v>0.88619999999999999</v>
      </c>
      <c r="H1213" s="3">
        <f t="shared" si="77"/>
        <v>-0.9095589698580927</v>
      </c>
      <c r="I1213" s="2">
        <v>1.1E-4</v>
      </c>
      <c r="J1213" s="3">
        <f t="shared" si="78"/>
        <v>8055.363636363636</v>
      </c>
      <c r="K1213" s="2">
        <v>45.177370000000003</v>
      </c>
      <c r="L1213" s="2">
        <v>3.6644800000000002</v>
      </c>
      <c r="M1213" s="3">
        <f t="shared" si="79"/>
        <v>-0.91888682320374115</v>
      </c>
    </row>
    <row r="1214" spans="1:13" x14ac:dyDescent="0.2">
      <c r="A1214" s="1" t="s">
        <v>18</v>
      </c>
      <c r="B1214" s="1" t="s">
        <v>53</v>
      </c>
      <c r="C1214" s="2">
        <v>0</v>
      </c>
      <c r="D1214" s="2">
        <v>0</v>
      </c>
      <c r="E1214" s="3" t="str">
        <f t="shared" si="76"/>
        <v/>
      </c>
      <c r="F1214" s="2">
        <v>0</v>
      </c>
      <c r="G1214" s="2">
        <v>0.67491000000000001</v>
      </c>
      <c r="H1214" s="3" t="str">
        <f t="shared" si="77"/>
        <v/>
      </c>
      <c r="I1214" s="2">
        <v>0</v>
      </c>
      <c r="J1214" s="3" t="str">
        <f t="shared" si="78"/>
        <v/>
      </c>
      <c r="K1214" s="2">
        <v>0</v>
      </c>
      <c r="L1214" s="2">
        <v>0.67491000000000001</v>
      </c>
      <c r="M1214" s="3" t="str">
        <f t="shared" si="79"/>
        <v/>
      </c>
    </row>
    <row r="1215" spans="1:13" x14ac:dyDescent="0.2">
      <c r="A1215" s="1" t="s">
        <v>17</v>
      </c>
      <c r="B1215" s="1" t="s">
        <v>53</v>
      </c>
      <c r="C1215" s="2">
        <v>0</v>
      </c>
      <c r="D1215" s="2">
        <v>0</v>
      </c>
      <c r="E1215" s="3" t="str">
        <f t="shared" si="76"/>
        <v/>
      </c>
      <c r="F1215" s="2">
        <v>368.36651000000001</v>
      </c>
      <c r="G1215" s="2">
        <v>459.08661999999998</v>
      </c>
      <c r="H1215" s="3">
        <f t="shared" si="77"/>
        <v>0.2462767584382195</v>
      </c>
      <c r="I1215" s="2">
        <v>169.42692</v>
      </c>
      <c r="J1215" s="3">
        <f t="shared" si="78"/>
        <v>1.709643898384035</v>
      </c>
      <c r="K1215" s="2">
        <v>1057.87426</v>
      </c>
      <c r="L1215" s="2">
        <v>1357.0246400000001</v>
      </c>
      <c r="M1215" s="3">
        <f t="shared" si="79"/>
        <v>0.28278443980667411</v>
      </c>
    </row>
    <row r="1216" spans="1:13" x14ac:dyDescent="0.2">
      <c r="A1216" s="1" t="s">
        <v>16</v>
      </c>
      <c r="B1216" s="1" t="s">
        <v>53</v>
      </c>
      <c r="C1216" s="2">
        <v>0</v>
      </c>
      <c r="D1216" s="2">
        <v>0</v>
      </c>
      <c r="E1216" s="3" t="str">
        <f t="shared" si="76"/>
        <v/>
      </c>
      <c r="F1216" s="2">
        <v>284.28643</v>
      </c>
      <c r="G1216" s="2">
        <v>553.26993000000004</v>
      </c>
      <c r="H1216" s="3">
        <f t="shared" si="77"/>
        <v>0.94617073350986214</v>
      </c>
      <c r="I1216" s="2">
        <v>662.30530999999996</v>
      </c>
      <c r="J1216" s="3">
        <f t="shared" si="78"/>
        <v>-0.16463008578324689</v>
      </c>
      <c r="K1216" s="2">
        <v>1276.95261</v>
      </c>
      <c r="L1216" s="2">
        <v>1929.1376499999999</v>
      </c>
      <c r="M1216" s="3">
        <f t="shared" si="79"/>
        <v>0.51073550803110845</v>
      </c>
    </row>
    <row r="1217" spans="1:13" x14ac:dyDescent="0.2">
      <c r="A1217" s="1" t="s">
        <v>14</v>
      </c>
      <c r="B1217" s="1" t="s">
        <v>53</v>
      </c>
      <c r="C1217" s="2">
        <v>0</v>
      </c>
      <c r="D1217" s="2">
        <v>0</v>
      </c>
      <c r="E1217" s="3" t="str">
        <f t="shared" si="76"/>
        <v/>
      </c>
      <c r="F1217" s="2">
        <v>0</v>
      </c>
      <c r="G1217" s="2">
        <v>0</v>
      </c>
      <c r="H1217" s="3" t="str">
        <f t="shared" si="77"/>
        <v/>
      </c>
      <c r="I1217" s="2">
        <v>8.8740000000000006</v>
      </c>
      <c r="J1217" s="3">
        <f t="shared" si="78"/>
        <v>-1</v>
      </c>
      <c r="K1217" s="2">
        <v>41.292560000000002</v>
      </c>
      <c r="L1217" s="2">
        <v>17.6799</v>
      </c>
      <c r="M1217" s="3">
        <f t="shared" si="79"/>
        <v>-0.57183812289671554</v>
      </c>
    </row>
    <row r="1218" spans="1:13" x14ac:dyDescent="0.2">
      <c r="A1218" s="1" t="s">
        <v>13</v>
      </c>
      <c r="B1218" s="1" t="s">
        <v>53</v>
      </c>
      <c r="C1218" s="2">
        <v>238.08676</v>
      </c>
      <c r="D1218" s="2">
        <v>0</v>
      </c>
      <c r="E1218" s="3">
        <f t="shared" si="76"/>
        <v>-1</v>
      </c>
      <c r="F1218" s="2">
        <v>8271.3906499999994</v>
      </c>
      <c r="G1218" s="2">
        <v>11106.338820000001</v>
      </c>
      <c r="H1218" s="3">
        <f t="shared" si="77"/>
        <v>0.3427414191832423</v>
      </c>
      <c r="I1218" s="2">
        <v>11049.131740000001</v>
      </c>
      <c r="J1218" s="3">
        <f t="shared" si="78"/>
        <v>5.1775181386333191E-3</v>
      </c>
      <c r="K1218" s="2">
        <v>31727.803220000002</v>
      </c>
      <c r="L1218" s="2">
        <v>42614.518100000001</v>
      </c>
      <c r="M1218" s="3">
        <f t="shared" si="79"/>
        <v>0.34312854263850912</v>
      </c>
    </row>
    <row r="1219" spans="1:13" x14ac:dyDescent="0.2">
      <c r="A1219" s="1" t="s">
        <v>12</v>
      </c>
      <c r="B1219" s="1" t="s">
        <v>53</v>
      </c>
      <c r="C1219" s="2">
        <v>0</v>
      </c>
      <c r="D1219" s="2">
        <v>0</v>
      </c>
      <c r="E1219" s="3" t="str">
        <f t="shared" si="76"/>
        <v/>
      </c>
      <c r="F1219" s="2">
        <v>2016.74125</v>
      </c>
      <c r="G1219" s="2">
        <v>1035.59566</v>
      </c>
      <c r="H1219" s="3">
        <f t="shared" si="77"/>
        <v>-0.48650048190366513</v>
      </c>
      <c r="I1219" s="2">
        <v>1764.7512400000001</v>
      </c>
      <c r="J1219" s="3">
        <f t="shared" si="78"/>
        <v>-0.41317754223535785</v>
      </c>
      <c r="K1219" s="2">
        <v>6383.8430799999996</v>
      </c>
      <c r="L1219" s="2">
        <v>4396.5001700000003</v>
      </c>
      <c r="M1219" s="3">
        <f t="shared" si="79"/>
        <v>-0.31130823315913958</v>
      </c>
    </row>
    <row r="1220" spans="1:13" x14ac:dyDescent="0.2">
      <c r="A1220" s="1" t="s">
        <v>11</v>
      </c>
      <c r="B1220" s="1" t="s">
        <v>53</v>
      </c>
      <c r="C1220" s="2">
        <v>0</v>
      </c>
      <c r="D1220" s="2">
        <v>0</v>
      </c>
      <c r="E1220" s="3" t="str">
        <f t="shared" si="76"/>
        <v/>
      </c>
      <c r="F1220" s="2">
        <v>147.00335000000001</v>
      </c>
      <c r="G1220" s="2">
        <v>59.872570000000003</v>
      </c>
      <c r="H1220" s="3">
        <f t="shared" si="77"/>
        <v>-0.59271288715529269</v>
      </c>
      <c r="I1220" s="2">
        <v>61.634680000000003</v>
      </c>
      <c r="J1220" s="3">
        <f t="shared" si="78"/>
        <v>-2.8589586252415033E-2</v>
      </c>
      <c r="K1220" s="2">
        <v>299.50635</v>
      </c>
      <c r="L1220" s="2">
        <v>178.1318</v>
      </c>
      <c r="M1220" s="3">
        <f t="shared" si="79"/>
        <v>-0.40524867001985099</v>
      </c>
    </row>
    <row r="1221" spans="1:13" x14ac:dyDescent="0.2">
      <c r="A1221" s="1" t="s">
        <v>10</v>
      </c>
      <c r="B1221" s="1" t="s">
        <v>53</v>
      </c>
      <c r="C1221" s="2">
        <v>0</v>
      </c>
      <c r="D1221" s="2">
        <v>0</v>
      </c>
      <c r="E1221" s="3" t="str">
        <f t="shared" si="76"/>
        <v/>
      </c>
      <c r="F1221" s="2">
        <v>1206.94282</v>
      </c>
      <c r="G1221" s="2">
        <v>163.43197000000001</v>
      </c>
      <c r="H1221" s="3">
        <f t="shared" si="77"/>
        <v>-0.86459013029299925</v>
      </c>
      <c r="I1221" s="2">
        <v>264.29253</v>
      </c>
      <c r="J1221" s="3">
        <f t="shared" si="78"/>
        <v>-0.38162470955951722</v>
      </c>
      <c r="K1221" s="2">
        <v>1537.0244600000001</v>
      </c>
      <c r="L1221" s="2">
        <v>817.67083000000002</v>
      </c>
      <c r="M1221" s="3">
        <f t="shared" si="79"/>
        <v>-0.46801703468011169</v>
      </c>
    </row>
    <row r="1222" spans="1:13" x14ac:dyDescent="0.2">
      <c r="A1222" s="1" t="s">
        <v>27</v>
      </c>
      <c r="B1222" s="1" t="s">
        <v>53</v>
      </c>
      <c r="C1222" s="2">
        <v>0</v>
      </c>
      <c r="D1222" s="2">
        <v>0</v>
      </c>
      <c r="E1222" s="3" t="str">
        <f t="shared" si="76"/>
        <v/>
      </c>
      <c r="F1222" s="2">
        <v>12275.76338</v>
      </c>
      <c r="G1222" s="2">
        <v>12010.76463</v>
      </c>
      <c r="H1222" s="3">
        <f t="shared" si="77"/>
        <v>-2.1587150370765862E-2</v>
      </c>
      <c r="I1222" s="2">
        <v>14804.47328</v>
      </c>
      <c r="J1222" s="3">
        <f t="shared" si="78"/>
        <v>-0.18870706151863859</v>
      </c>
      <c r="K1222" s="2">
        <v>50961.528489999997</v>
      </c>
      <c r="L1222" s="2">
        <v>50566.850209999997</v>
      </c>
      <c r="M1222" s="3">
        <f t="shared" si="79"/>
        <v>-7.7446319153761101E-3</v>
      </c>
    </row>
    <row r="1223" spans="1:13" x14ac:dyDescent="0.2">
      <c r="A1223" s="1" t="s">
        <v>9</v>
      </c>
      <c r="B1223" s="1" t="s">
        <v>53</v>
      </c>
      <c r="C1223" s="2">
        <v>0</v>
      </c>
      <c r="D1223" s="2">
        <v>0</v>
      </c>
      <c r="E1223" s="3" t="str">
        <f t="shared" si="76"/>
        <v/>
      </c>
      <c r="F1223" s="2">
        <v>246.56979000000001</v>
      </c>
      <c r="G1223" s="2">
        <v>292.38637999999997</v>
      </c>
      <c r="H1223" s="3">
        <f t="shared" si="77"/>
        <v>0.18581591037571932</v>
      </c>
      <c r="I1223" s="2">
        <v>226.00362000000001</v>
      </c>
      <c r="J1223" s="3">
        <f t="shared" si="78"/>
        <v>0.2937243217608636</v>
      </c>
      <c r="K1223" s="2">
        <v>1460.3718699999999</v>
      </c>
      <c r="L1223" s="2">
        <v>628.58779000000004</v>
      </c>
      <c r="M1223" s="3">
        <f t="shared" si="79"/>
        <v>-0.56957005067483246</v>
      </c>
    </row>
    <row r="1224" spans="1:13" x14ac:dyDescent="0.2">
      <c r="A1224" s="1" t="s">
        <v>8</v>
      </c>
      <c r="B1224" s="1" t="s">
        <v>53</v>
      </c>
      <c r="C1224" s="2">
        <v>0</v>
      </c>
      <c r="D1224" s="2">
        <v>0</v>
      </c>
      <c r="E1224" s="3" t="str">
        <f t="shared" si="76"/>
        <v/>
      </c>
      <c r="F1224" s="2">
        <v>305.85667999999998</v>
      </c>
      <c r="G1224" s="2">
        <v>365.47457000000003</v>
      </c>
      <c r="H1224" s="3">
        <f t="shared" si="77"/>
        <v>0.19492100025410619</v>
      </c>
      <c r="I1224" s="2">
        <v>395.49459999999999</v>
      </c>
      <c r="J1224" s="3">
        <f t="shared" si="78"/>
        <v>-7.5905031320275818E-2</v>
      </c>
      <c r="K1224" s="2">
        <v>1305.17948</v>
      </c>
      <c r="L1224" s="2">
        <v>1413.63957</v>
      </c>
      <c r="M1224" s="3">
        <f t="shared" si="79"/>
        <v>8.3099751154530832E-2</v>
      </c>
    </row>
    <row r="1225" spans="1:13" x14ac:dyDescent="0.2">
      <c r="A1225" s="1" t="s">
        <v>7</v>
      </c>
      <c r="B1225" s="1" t="s">
        <v>53</v>
      </c>
      <c r="C1225" s="2">
        <v>0</v>
      </c>
      <c r="D1225" s="2">
        <v>0</v>
      </c>
      <c r="E1225" s="3" t="str">
        <f t="shared" si="76"/>
        <v/>
      </c>
      <c r="F1225" s="2">
        <v>290.53210000000001</v>
      </c>
      <c r="G1225" s="2">
        <v>481.69170000000003</v>
      </c>
      <c r="H1225" s="3">
        <f t="shared" si="77"/>
        <v>0.65796378438045222</v>
      </c>
      <c r="I1225" s="2">
        <v>340.22874000000002</v>
      </c>
      <c r="J1225" s="3">
        <f t="shared" si="78"/>
        <v>0.41578780205340671</v>
      </c>
      <c r="K1225" s="2">
        <v>933.85351000000003</v>
      </c>
      <c r="L1225" s="2">
        <v>1547.53099</v>
      </c>
      <c r="M1225" s="3">
        <f t="shared" si="79"/>
        <v>0.65714533749517079</v>
      </c>
    </row>
    <row r="1226" spans="1:13" x14ac:dyDescent="0.2">
      <c r="A1226" s="1" t="s">
        <v>6</v>
      </c>
      <c r="B1226" s="1" t="s">
        <v>53</v>
      </c>
      <c r="C1226" s="2">
        <v>0</v>
      </c>
      <c r="D1226" s="2">
        <v>0</v>
      </c>
      <c r="E1226" s="3" t="str">
        <f t="shared" si="76"/>
        <v/>
      </c>
      <c r="F1226" s="2">
        <v>100.76192</v>
      </c>
      <c r="G1226" s="2">
        <v>42.034640000000003</v>
      </c>
      <c r="H1226" s="3">
        <f t="shared" si="77"/>
        <v>-0.58283208577208523</v>
      </c>
      <c r="I1226" s="2">
        <v>132.84134</v>
      </c>
      <c r="J1226" s="3">
        <f t="shared" si="78"/>
        <v>-0.68357259871061227</v>
      </c>
      <c r="K1226" s="2">
        <v>344.72104999999999</v>
      </c>
      <c r="L1226" s="2">
        <v>703.45147999999995</v>
      </c>
      <c r="M1226" s="3">
        <f t="shared" si="79"/>
        <v>1.0406397578563884</v>
      </c>
    </row>
    <row r="1227" spans="1:13" x14ac:dyDescent="0.2">
      <c r="A1227" s="1" t="s">
        <v>4</v>
      </c>
      <c r="B1227" s="1" t="s">
        <v>53</v>
      </c>
      <c r="C1227" s="2">
        <v>0</v>
      </c>
      <c r="D1227" s="2">
        <v>0</v>
      </c>
      <c r="E1227" s="3" t="str">
        <f t="shared" si="76"/>
        <v/>
      </c>
      <c r="F1227" s="2">
        <v>23.602720000000001</v>
      </c>
      <c r="G1227" s="2">
        <v>0</v>
      </c>
      <c r="H1227" s="3">
        <f t="shared" si="77"/>
        <v>-1</v>
      </c>
      <c r="I1227" s="2">
        <v>6.6196000000000002</v>
      </c>
      <c r="J1227" s="3">
        <f t="shared" si="78"/>
        <v>-1</v>
      </c>
      <c r="K1227" s="2">
        <v>44.404209999999999</v>
      </c>
      <c r="L1227" s="2">
        <v>12.07619</v>
      </c>
      <c r="M1227" s="3">
        <f t="shared" si="79"/>
        <v>-0.72803952598188326</v>
      </c>
    </row>
    <row r="1228" spans="1:13" x14ac:dyDescent="0.2">
      <c r="A1228" s="1" t="s">
        <v>3</v>
      </c>
      <c r="B1228" s="1" t="s">
        <v>53</v>
      </c>
      <c r="C1228" s="2">
        <v>55.765529999999998</v>
      </c>
      <c r="D1228" s="2">
        <v>0</v>
      </c>
      <c r="E1228" s="3">
        <f t="shared" si="76"/>
        <v>-1</v>
      </c>
      <c r="F1228" s="2">
        <v>1523.9735700000001</v>
      </c>
      <c r="G1228" s="2">
        <v>1032.49415</v>
      </c>
      <c r="H1228" s="3">
        <f t="shared" si="77"/>
        <v>-0.32249865068198003</v>
      </c>
      <c r="I1228" s="2">
        <v>1779.58349</v>
      </c>
      <c r="J1228" s="3">
        <f t="shared" si="78"/>
        <v>-0.41981134585599011</v>
      </c>
      <c r="K1228" s="2">
        <v>7028.2837600000003</v>
      </c>
      <c r="L1228" s="2">
        <v>5934.0009399999999</v>
      </c>
      <c r="M1228" s="3">
        <f t="shared" si="79"/>
        <v>-0.15569701756037246</v>
      </c>
    </row>
    <row r="1229" spans="1:13" x14ac:dyDescent="0.2">
      <c r="A1229" s="1" t="s">
        <v>2</v>
      </c>
      <c r="B1229" s="1" t="s">
        <v>53</v>
      </c>
      <c r="C1229" s="2">
        <v>140.02517</v>
      </c>
      <c r="D1229" s="2">
        <v>0</v>
      </c>
      <c r="E1229" s="3">
        <f t="shared" si="76"/>
        <v>-1</v>
      </c>
      <c r="F1229" s="2">
        <v>1485.4231400000001</v>
      </c>
      <c r="G1229" s="2">
        <v>1877.1674599999999</v>
      </c>
      <c r="H1229" s="3">
        <f t="shared" si="77"/>
        <v>0.26372574214778943</v>
      </c>
      <c r="I1229" s="2">
        <v>2545.1656499999999</v>
      </c>
      <c r="J1229" s="3">
        <f t="shared" si="78"/>
        <v>-0.26245764789415571</v>
      </c>
      <c r="K1229" s="2">
        <v>5925.5216</v>
      </c>
      <c r="L1229" s="2">
        <v>7627.0862999999999</v>
      </c>
      <c r="M1229" s="3">
        <f t="shared" si="79"/>
        <v>0.28715863595873148</v>
      </c>
    </row>
    <row r="1230" spans="1:13" x14ac:dyDescent="0.2">
      <c r="A1230" s="1" t="s">
        <v>25</v>
      </c>
      <c r="B1230" s="1" t="s">
        <v>53</v>
      </c>
      <c r="C1230" s="2">
        <v>0</v>
      </c>
      <c r="D1230" s="2">
        <v>0</v>
      </c>
      <c r="E1230" s="3" t="str">
        <f t="shared" si="76"/>
        <v/>
      </c>
      <c r="F1230" s="2">
        <v>96.425409999999999</v>
      </c>
      <c r="G1230" s="2">
        <v>180.02406999999999</v>
      </c>
      <c r="H1230" s="3">
        <f t="shared" si="77"/>
        <v>0.86697749068425001</v>
      </c>
      <c r="I1230" s="2">
        <v>405.03953999999999</v>
      </c>
      <c r="J1230" s="3">
        <f t="shared" si="78"/>
        <v>-0.55553951596923112</v>
      </c>
      <c r="K1230" s="2">
        <v>476.10611999999998</v>
      </c>
      <c r="L1230" s="2">
        <v>1555.3014700000001</v>
      </c>
      <c r="M1230" s="3">
        <f t="shared" si="79"/>
        <v>2.2667117784581308</v>
      </c>
    </row>
    <row r="1231" spans="1:13" x14ac:dyDescent="0.2">
      <c r="A1231" s="6" t="s">
        <v>0</v>
      </c>
      <c r="B1231" s="6" t="s">
        <v>53</v>
      </c>
      <c r="C1231" s="5">
        <v>433.87745999999999</v>
      </c>
      <c r="D1231" s="5">
        <v>0</v>
      </c>
      <c r="E1231" s="4">
        <f t="shared" si="76"/>
        <v>-1</v>
      </c>
      <c r="F1231" s="5">
        <v>29441.59013</v>
      </c>
      <c r="G1231" s="5">
        <v>29888.974149999998</v>
      </c>
      <c r="H1231" s="4">
        <f t="shared" si="77"/>
        <v>1.5195647314719229E-2</v>
      </c>
      <c r="I1231" s="5">
        <v>34930.105259999997</v>
      </c>
      <c r="J1231" s="4">
        <f t="shared" si="78"/>
        <v>-0.14432052444379029</v>
      </c>
      <c r="K1231" s="5">
        <v>112123.14442</v>
      </c>
      <c r="L1231" s="5">
        <v>122152.74486999999</v>
      </c>
      <c r="M1231" s="4">
        <f t="shared" si="79"/>
        <v>8.945165159148849E-2</v>
      </c>
    </row>
    <row r="1232" spans="1:13" x14ac:dyDescent="0.2">
      <c r="A1232" s="1" t="s">
        <v>22</v>
      </c>
      <c r="B1232" s="1" t="s">
        <v>52</v>
      </c>
      <c r="C1232" s="2">
        <v>0</v>
      </c>
      <c r="D1232" s="2">
        <v>0</v>
      </c>
      <c r="E1232" s="3" t="str">
        <f t="shared" si="76"/>
        <v/>
      </c>
      <c r="F1232" s="2">
        <v>1358.13158</v>
      </c>
      <c r="G1232" s="2">
        <v>1984.2805800000001</v>
      </c>
      <c r="H1232" s="3">
        <f t="shared" si="77"/>
        <v>0.46103706682087475</v>
      </c>
      <c r="I1232" s="2">
        <v>1212.53628</v>
      </c>
      <c r="J1232" s="3">
        <f t="shared" si="78"/>
        <v>0.63647110006473384</v>
      </c>
      <c r="K1232" s="2">
        <v>5576.76919</v>
      </c>
      <c r="L1232" s="2">
        <v>5896.1360599999998</v>
      </c>
      <c r="M1232" s="3">
        <f t="shared" si="79"/>
        <v>5.7267363794197168E-2</v>
      </c>
    </row>
    <row r="1233" spans="1:13" x14ac:dyDescent="0.2">
      <c r="A1233" s="1" t="s">
        <v>21</v>
      </c>
      <c r="B1233" s="1" t="s">
        <v>52</v>
      </c>
      <c r="C1233" s="2">
        <v>0</v>
      </c>
      <c r="D1233" s="2">
        <v>0</v>
      </c>
      <c r="E1233" s="3" t="str">
        <f t="shared" si="76"/>
        <v/>
      </c>
      <c r="F1233" s="2">
        <v>2324.0784699999999</v>
      </c>
      <c r="G1233" s="2">
        <v>2481.6504300000001</v>
      </c>
      <c r="H1233" s="3">
        <f t="shared" si="77"/>
        <v>6.7799758929826481E-2</v>
      </c>
      <c r="I1233" s="2">
        <v>4650.6214600000003</v>
      </c>
      <c r="J1233" s="3">
        <f t="shared" si="78"/>
        <v>-0.46638305195452312</v>
      </c>
      <c r="K1233" s="2">
        <v>8535.6737099999991</v>
      </c>
      <c r="L1233" s="2">
        <v>13863.83095</v>
      </c>
      <c r="M1233" s="3">
        <f t="shared" si="79"/>
        <v>0.62422222557052276</v>
      </c>
    </row>
    <row r="1234" spans="1:13" x14ac:dyDescent="0.2">
      <c r="A1234" s="1" t="s">
        <v>20</v>
      </c>
      <c r="B1234" s="1" t="s">
        <v>52</v>
      </c>
      <c r="C1234" s="2">
        <v>0</v>
      </c>
      <c r="D1234" s="2">
        <v>0</v>
      </c>
      <c r="E1234" s="3" t="str">
        <f t="shared" si="76"/>
        <v/>
      </c>
      <c r="F1234" s="2">
        <v>7691.4880599999997</v>
      </c>
      <c r="G1234" s="2">
        <v>6918.3787599999996</v>
      </c>
      <c r="H1234" s="3">
        <f t="shared" si="77"/>
        <v>-0.10051491908576138</v>
      </c>
      <c r="I1234" s="2">
        <v>6846.6192099999998</v>
      </c>
      <c r="J1234" s="3">
        <f t="shared" si="78"/>
        <v>1.0481019580465212E-2</v>
      </c>
      <c r="K1234" s="2">
        <v>24419.710609999998</v>
      </c>
      <c r="L1234" s="2">
        <v>21242.590380000001</v>
      </c>
      <c r="M1234" s="3">
        <f t="shared" si="79"/>
        <v>-0.13010474533219696</v>
      </c>
    </row>
    <row r="1235" spans="1:13" x14ac:dyDescent="0.2">
      <c r="A1235" s="1" t="s">
        <v>19</v>
      </c>
      <c r="B1235" s="1" t="s">
        <v>52</v>
      </c>
      <c r="C1235" s="2">
        <v>0</v>
      </c>
      <c r="D1235" s="2">
        <v>0</v>
      </c>
      <c r="E1235" s="3" t="str">
        <f t="shared" si="76"/>
        <v/>
      </c>
      <c r="F1235" s="2">
        <v>438.10518999999999</v>
      </c>
      <c r="G1235" s="2">
        <v>480.11496</v>
      </c>
      <c r="H1235" s="3">
        <f t="shared" si="77"/>
        <v>9.5889688045010413E-2</v>
      </c>
      <c r="I1235" s="2">
        <v>826.93287999999995</v>
      </c>
      <c r="J1235" s="3">
        <f t="shared" si="78"/>
        <v>-0.41940274523852528</v>
      </c>
      <c r="K1235" s="2">
        <v>1852.7723900000001</v>
      </c>
      <c r="L1235" s="2">
        <v>2023.22416</v>
      </c>
      <c r="M1235" s="3">
        <f t="shared" si="79"/>
        <v>9.1998224347460189E-2</v>
      </c>
    </row>
    <row r="1236" spans="1:13" x14ac:dyDescent="0.2">
      <c r="A1236" s="1" t="s">
        <v>18</v>
      </c>
      <c r="B1236" s="1" t="s">
        <v>52</v>
      </c>
      <c r="C1236" s="2">
        <v>0</v>
      </c>
      <c r="D1236" s="2">
        <v>0</v>
      </c>
      <c r="E1236" s="3" t="str">
        <f t="shared" si="76"/>
        <v/>
      </c>
      <c r="F1236" s="2">
        <v>71.138249999999999</v>
      </c>
      <c r="G1236" s="2">
        <v>67.072559999999996</v>
      </c>
      <c r="H1236" s="3">
        <f t="shared" si="77"/>
        <v>-5.7151954117510728E-2</v>
      </c>
      <c r="I1236" s="2">
        <v>116.66143</v>
      </c>
      <c r="J1236" s="3">
        <f t="shared" si="78"/>
        <v>-0.42506653655796955</v>
      </c>
      <c r="K1236" s="2">
        <v>242.79202000000001</v>
      </c>
      <c r="L1236" s="2">
        <v>227.95946000000001</v>
      </c>
      <c r="M1236" s="3">
        <f t="shared" si="79"/>
        <v>-6.1091628958810151E-2</v>
      </c>
    </row>
    <row r="1237" spans="1:13" x14ac:dyDescent="0.2">
      <c r="A1237" s="1" t="s">
        <v>17</v>
      </c>
      <c r="B1237" s="1" t="s">
        <v>52</v>
      </c>
      <c r="C1237" s="2">
        <v>46.293819999999997</v>
      </c>
      <c r="D1237" s="2">
        <v>0</v>
      </c>
      <c r="E1237" s="3">
        <f t="shared" si="76"/>
        <v>-1</v>
      </c>
      <c r="F1237" s="2">
        <v>184754.36280999999</v>
      </c>
      <c r="G1237" s="2">
        <v>154741.87445</v>
      </c>
      <c r="H1237" s="3">
        <f t="shared" si="77"/>
        <v>-0.16244535665371329</v>
      </c>
      <c r="I1237" s="2">
        <v>182821.25593000001</v>
      </c>
      <c r="J1237" s="3">
        <f t="shared" si="78"/>
        <v>-0.15358926037982834</v>
      </c>
      <c r="K1237" s="2">
        <v>659020.61412000004</v>
      </c>
      <c r="L1237" s="2">
        <v>546723.63000999996</v>
      </c>
      <c r="M1237" s="3">
        <f t="shared" si="79"/>
        <v>-0.17039980495898732</v>
      </c>
    </row>
    <row r="1238" spans="1:13" x14ac:dyDescent="0.2">
      <c r="A1238" s="1" t="s">
        <v>16</v>
      </c>
      <c r="B1238" s="1" t="s">
        <v>52</v>
      </c>
      <c r="C1238" s="2">
        <v>0</v>
      </c>
      <c r="D1238" s="2">
        <v>0</v>
      </c>
      <c r="E1238" s="3" t="str">
        <f t="shared" si="76"/>
        <v/>
      </c>
      <c r="F1238" s="2">
        <v>22.941199999999998</v>
      </c>
      <c r="G1238" s="2">
        <v>1.8672</v>
      </c>
      <c r="H1238" s="3">
        <f t="shared" si="77"/>
        <v>-0.91860931424685721</v>
      </c>
      <c r="I1238" s="2">
        <v>0</v>
      </c>
      <c r="J1238" s="3" t="str">
        <f t="shared" si="78"/>
        <v/>
      </c>
      <c r="K1238" s="2">
        <v>22.941199999999998</v>
      </c>
      <c r="L1238" s="2">
        <v>1.8672</v>
      </c>
      <c r="M1238" s="3">
        <f t="shared" si="79"/>
        <v>-0.91860931424685721</v>
      </c>
    </row>
    <row r="1239" spans="1:13" x14ac:dyDescent="0.2">
      <c r="A1239" s="1" t="s">
        <v>15</v>
      </c>
      <c r="B1239" s="1" t="s">
        <v>52</v>
      </c>
      <c r="C1239" s="2">
        <v>0</v>
      </c>
      <c r="D1239" s="2">
        <v>0</v>
      </c>
      <c r="E1239" s="3" t="str">
        <f t="shared" si="76"/>
        <v/>
      </c>
      <c r="F1239" s="2">
        <v>31.614889999999999</v>
      </c>
      <c r="G1239" s="2">
        <v>21.60594</v>
      </c>
      <c r="H1239" s="3">
        <f t="shared" si="77"/>
        <v>-0.31658974616074886</v>
      </c>
      <c r="I1239" s="2">
        <v>20.5335</v>
      </c>
      <c r="J1239" s="3">
        <f t="shared" si="78"/>
        <v>5.2228796844181469E-2</v>
      </c>
      <c r="K1239" s="2">
        <v>94.048770000000005</v>
      </c>
      <c r="L1239" s="2">
        <v>106.73186</v>
      </c>
      <c r="M1239" s="3">
        <f t="shared" si="79"/>
        <v>0.13485652178119922</v>
      </c>
    </row>
    <row r="1240" spans="1:13" x14ac:dyDescent="0.2">
      <c r="A1240" s="1" t="s">
        <v>14</v>
      </c>
      <c r="B1240" s="1" t="s">
        <v>52</v>
      </c>
      <c r="C1240" s="2">
        <v>0</v>
      </c>
      <c r="D1240" s="2">
        <v>0</v>
      </c>
      <c r="E1240" s="3" t="str">
        <f t="shared" si="76"/>
        <v/>
      </c>
      <c r="F1240" s="2">
        <v>94.633619999999993</v>
      </c>
      <c r="G1240" s="2">
        <v>88.066969999999998</v>
      </c>
      <c r="H1240" s="3">
        <f t="shared" si="77"/>
        <v>-6.9390244185945749E-2</v>
      </c>
      <c r="I1240" s="2">
        <v>175.62242000000001</v>
      </c>
      <c r="J1240" s="3">
        <f t="shared" si="78"/>
        <v>-0.49854369390878461</v>
      </c>
      <c r="K1240" s="2">
        <v>361.73525000000001</v>
      </c>
      <c r="L1240" s="2">
        <v>379.45710000000003</v>
      </c>
      <c r="M1240" s="3">
        <f t="shared" si="79"/>
        <v>4.8991216642558344E-2</v>
      </c>
    </row>
    <row r="1241" spans="1:13" x14ac:dyDescent="0.2">
      <c r="A1241" s="1" t="s">
        <v>13</v>
      </c>
      <c r="B1241" s="1" t="s">
        <v>52</v>
      </c>
      <c r="C1241" s="2">
        <v>0</v>
      </c>
      <c r="D1241" s="2">
        <v>0</v>
      </c>
      <c r="E1241" s="3" t="str">
        <f t="shared" si="76"/>
        <v/>
      </c>
      <c r="F1241" s="2">
        <v>192.93648999999999</v>
      </c>
      <c r="G1241" s="2">
        <v>110.82170000000001</v>
      </c>
      <c r="H1241" s="3">
        <f t="shared" si="77"/>
        <v>-0.42560528596741853</v>
      </c>
      <c r="I1241" s="2">
        <v>248.84671</v>
      </c>
      <c r="J1241" s="3">
        <f t="shared" si="78"/>
        <v>-0.55465876964979766</v>
      </c>
      <c r="K1241" s="2">
        <v>929.61388999999997</v>
      </c>
      <c r="L1241" s="2">
        <v>586.43991000000005</v>
      </c>
      <c r="M1241" s="3">
        <f t="shared" si="79"/>
        <v>-0.36915754346140406</v>
      </c>
    </row>
    <row r="1242" spans="1:13" x14ac:dyDescent="0.2">
      <c r="A1242" s="1" t="s">
        <v>12</v>
      </c>
      <c r="B1242" s="1" t="s">
        <v>52</v>
      </c>
      <c r="C1242" s="2">
        <v>0</v>
      </c>
      <c r="D1242" s="2">
        <v>0</v>
      </c>
      <c r="E1242" s="3" t="str">
        <f t="shared" ref="E1242:E1303" si="80">IF(C1242=0,"",(D1242/C1242-1))</f>
        <v/>
      </c>
      <c r="F1242" s="2">
        <v>6933.1845000000003</v>
      </c>
      <c r="G1242" s="2">
        <v>6709.1775500000003</v>
      </c>
      <c r="H1242" s="3">
        <f t="shared" ref="H1242:H1303" si="81">IF(F1242=0,"",(G1242/F1242-1))</f>
        <v>-3.2309388276051232E-2</v>
      </c>
      <c r="I1242" s="2">
        <v>11106.40907</v>
      </c>
      <c r="J1242" s="3">
        <f t="shared" ref="J1242:J1303" si="82">IF(I1242=0,"",(G1242/I1242-1))</f>
        <v>-0.39591838300621851</v>
      </c>
      <c r="K1242" s="2">
        <v>26707.235990000001</v>
      </c>
      <c r="L1242" s="2">
        <v>27179.71356</v>
      </c>
      <c r="M1242" s="3">
        <f t="shared" ref="M1242:M1303" si="83">IF(K1242=0,"",(L1242/K1242-1))</f>
        <v>1.7690994686867301E-2</v>
      </c>
    </row>
    <row r="1243" spans="1:13" x14ac:dyDescent="0.2">
      <c r="A1243" s="1" t="s">
        <v>11</v>
      </c>
      <c r="B1243" s="1" t="s">
        <v>52</v>
      </c>
      <c r="C1243" s="2">
        <v>3.4119999999999999</v>
      </c>
      <c r="D1243" s="2">
        <v>0</v>
      </c>
      <c r="E1243" s="3">
        <f t="shared" si="80"/>
        <v>-1</v>
      </c>
      <c r="F1243" s="2">
        <v>25984.25965</v>
      </c>
      <c r="G1243" s="2">
        <v>29519.834910000001</v>
      </c>
      <c r="H1243" s="3">
        <f t="shared" si="81"/>
        <v>0.13606603796387184</v>
      </c>
      <c r="I1243" s="2">
        <v>31081.6895</v>
      </c>
      <c r="J1243" s="3">
        <f t="shared" si="82"/>
        <v>-5.0249990110737053E-2</v>
      </c>
      <c r="K1243" s="2">
        <v>117863.18093</v>
      </c>
      <c r="L1243" s="2">
        <v>114844.47024</v>
      </c>
      <c r="M1243" s="3">
        <f t="shared" si="83"/>
        <v>-2.5611990667321671E-2</v>
      </c>
    </row>
    <row r="1244" spans="1:13" x14ac:dyDescent="0.2">
      <c r="A1244" s="1" t="s">
        <v>10</v>
      </c>
      <c r="B1244" s="1" t="s">
        <v>52</v>
      </c>
      <c r="C1244" s="2">
        <v>165.80180999999999</v>
      </c>
      <c r="D1244" s="2">
        <v>0</v>
      </c>
      <c r="E1244" s="3">
        <f t="shared" si="80"/>
        <v>-1</v>
      </c>
      <c r="F1244" s="2">
        <v>13029.36974</v>
      </c>
      <c r="G1244" s="2">
        <v>10418.930319999999</v>
      </c>
      <c r="H1244" s="3">
        <f t="shared" si="81"/>
        <v>-0.20035039852971437</v>
      </c>
      <c r="I1244" s="2">
        <v>12293.672909999999</v>
      </c>
      <c r="J1244" s="3">
        <f t="shared" si="82"/>
        <v>-0.15249654059650752</v>
      </c>
      <c r="K1244" s="2">
        <v>49870.343760000003</v>
      </c>
      <c r="L1244" s="2">
        <v>41964.81164</v>
      </c>
      <c r="M1244" s="3">
        <f t="shared" si="83"/>
        <v>-0.15852170897488116</v>
      </c>
    </row>
    <row r="1245" spans="1:13" x14ac:dyDescent="0.2">
      <c r="A1245" s="1" t="s">
        <v>27</v>
      </c>
      <c r="B1245" s="1" t="s">
        <v>52</v>
      </c>
      <c r="C1245" s="2">
        <v>0</v>
      </c>
      <c r="D1245" s="2">
        <v>0</v>
      </c>
      <c r="E1245" s="3" t="str">
        <f t="shared" si="80"/>
        <v/>
      </c>
      <c r="F1245" s="2">
        <v>13500.466119999999</v>
      </c>
      <c r="G1245" s="2">
        <v>17623.138459999998</v>
      </c>
      <c r="H1245" s="3">
        <f t="shared" si="81"/>
        <v>0.30537259257238136</v>
      </c>
      <c r="I1245" s="2">
        <v>19630.349569999998</v>
      </c>
      <c r="J1245" s="3">
        <f t="shared" si="82"/>
        <v>-0.10225040072987357</v>
      </c>
      <c r="K1245" s="2">
        <v>64366.598339999997</v>
      </c>
      <c r="L1245" s="2">
        <v>69413.497709999996</v>
      </c>
      <c r="M1245" s="3">
        <f t="shared" si="83"/>
        <v>7.8408670026976601E-2</v>
      </c>
    </row>
    <row r="1246" spans="1:13" x14ac:dyDescent="0.2">
      <c r="A1246" s="1" t="s">
        <v>9</v>
      </c>
      <c r="B1246" s="1" t="s">
        <v>52</v>
      </c>
      <c r="C1246" s="2">
        <v>7.5972</v>
      </c>
      <c r="D1246" s="2">
        <v>0</v>
      </c>
      <c r="E1246" s="3">
        <f t="shared" si="80"/>
        <v>-1</v>
      </c>
      <c r="F1246" s="2">
        <v>3202.73054</v>
      </c>
      <c r="G1246" s="2">
        <v>3830.8209499999998</v>
      </c>
      <c r="H1246" s="3">
        <f t="shared" si="81"/>
        <v>0.19611091290870819</v>
      </c>
      <c r="I1246" s="2">
        <v>4268.03053</v>
      </c>
      <c r="J1246" s="3">
        <f t="shared" si="82"/>
        <v>-0.10243825036556153</v>
      </c>
      <c r="K1246" s="2">
        <v>10264.95744</v>
      </c>
      <c r="L1246" s="2">
        <v>13871.03074</v>
      </c>
      <c r="M1246" s="3">
        <f t="shared" si="83"/>
        <v>0.35129939126177234</v>
      </c>
    </row>
    <row r="1247" spans="1:13" x14ac:dyDescent="0.2">
      <c r="A1247" s="1" t="s">
        <v>8</v>
      </c>
      <c r="B1247" s="1" t="s">
        <v>52</v>
      </c>
      <c r="C1247" s="2">
        <v>0</v>
      </c>
      <c r="D1247" s="2">
        <v>0</v>
      </c>
      <c r="E1247" s="3" t="str">
        <f t="shared" si="80"/>
        <v/>
      </c>
      <c r="F1247" s="2">
        <v>3563.6729999999998</v>
      </c>
      <c r="G1247" s="2">
        <v>3244.3926900000001</v>
      </c>
      <c r="H1247" s="3">
        <f t="shared" si="81"/>
        <v>-8.9593043469476497E-2</v>
      </c>
      <c r="I1247" s="2">
        <v>4200.69416</v>
      </c>
      <c r="J1247" s="3">
        <f t="shared" si="82"/>
        <v>-0.22765320053674176</v>
      </c>
      <c r="K1247" s="2">
        <v>12286.72731</v>
      </c>
      <c r="L1247" s="2">
        <v>13880.59317</v>
      </c>
      <c r="M1247" s="3">
        <f t="shared" si="83"/>
        <v>0.12972257133946274</v>
      </c>
    </row>
    <row r="1248" spans="1:13" x14ac:dyDescent="0.2">
      <c r="A1248" s="1" t="s">
        <v>7</v>
      </c>
      <c r="B1248" s="1" t="s">
        <v>52</v>
      </c>
      <c r="C1248" s="2">
        <v>0</v>
      </c>
      <c r="D1248" s="2">
        <v>0</v>
      </c>
      <c r="E1248" s="3" t="str">
        <f t="shared" si="80"/>
        <v/>
      </c>
      <c r="F1248" s="2">
        <v>5546.4834600000004</v>
      </c>
      <c r="G1248" s="2">
        <v>6319.8789999999999</v>
      </c>
      <c r="H1248" s="3">
        <f t="shared" si="81"/>
        <v>0.13943889774080387</v>
      </c>
      <c r="I1248" s="2">
        <v>7480.0498799999996</v>
      </c>
      <c r="J1248" s="3">
        <f t="shared" si="82"/>
        <v>-0.15510202453355826</v>
      </c>
      <c r="K1248" s="2">
        <v>26248.272870000001</v>
      </c>
      <c r="L1248" s="2">
        <v>26227.999530000001</v>
      </c>
      <c r="M1248" s="3">
        <f t="shared" si="83"/>
        <v>-7.7236853260431726E-4</v>
      </c>
    </row>
    <row r="1249" spans="1:13" x14ac:dyDescent="0.2">
      <c r="A1249" s="1" t="s">
        <v>6</v>
      </c>
      <c r="B1249" s="1" t="s">
        <v>52</v>
      </c>
      <c r="C1249" s="2">
        <v>0</v>
      </c>
      <c r="D1249" s="2">
        <v>0</v>
      </c>
      <c r="E1249" s="3" t="str">
        <f t="shared" si="80"/>
        <v/>
      </c>
      <c r="F1249" s="2">
        <v>1979.19874</v>
      </c>
      <c r="G1249" s="2">
        <v>1728.82007</v>
      </c>
      <c r="H1249" s="3">
        <f t="shared" si="81"/>
        <v>-0.12650506739914358</v>
      </c>
      <c r="I1249" s="2">
        <v>1379.0338200000001</v>
      </c>
      <c r="J1249" s="3">
        <f t="shared" si="82"/>
        <v>0.25364588230330698</v>
      </c>
      <c r="K1249" s="2">
        <v>6852.5107500000004</v>
      </c>
      <c r="L1249" s="2">
        <v>6568.60131</v>
      </c>
      <c r="M1249" s="3">
        <f t="shared" si="83"/>
        <v>-4.1431447590213555E-2</v>
      </c>
    </row>
    <row r="1250" spans="1:13" x14ac:dyDescent="0.2">
      <c r="A1250" s="1" t="s">
        <v>5</v>
      </c>
      <c r="B1250" s="1" t="s">
        <v>52</v>
      </c>
      <c r="C1250" s="2">
        <v>0</v>
      </c>
      <c r="D1250" s="2">
        <v>0</v>
      </c>
      <c r="E1250" s="3" t="str">
        <f t="shared" si="80"/>
        <v/>
      </c>
      <c r="F1250" s="2">
        <v>0</v>
      </c>
      <c r="G1250" s="2">
        <v>0</v>
      </c>
      <c r="H1250" s="3" t="str">
        <f t="shared" si="81"/>
        <v/>
      </c>
      <c r="I1250" s="2">
        <v>0</v>
      </c>
      <c r="J1250" s="3" t="str">
        <f t="shared" si="82"/>
        <v/>
      </c>
      <c r="K1250" s="2">
        <v>0</v>
      </c>
      <c r="L1250" s="2">
        <v>0</v>
      </c>
      <c r="M1250" s="3" t="str">
        <f t="shared" si="83"/>
        <v/>
      </c>
    </row>
    <row r="1251" spans="1:13" x14ac:dyDescent="0.2">
      <c r="A1251" s="1" t="s">
        <v>4</v>
      </c>
      <c r="B1251" s="1" t="s">
        <v>52</v>
      </c>
      <c r="C1251" s="2">
        <v>113.75126</v>
      </c>
      <c r="D1251" s="2">
        <v>0</v>
      </c>
      <c r="E1251" s="3">
        <f t="shared" si="80"/>
        <v>-1</v>
      </c>
      <c r="F1251" s="2">
        <v>33528.685570000001</v>
      </c>
      <c r="G1251" s="2">
        <v>31078.362359999999</v>
      </c>
      <c r="H1251" s="3">
        <f t="shared" si="81"/>
        <v>-7.3081397864055986E-2</v>
      </c>
      <c r="I1251" s="2">
        <v>39293.991900000001</v>
      </c>
      <c r="J1251" s="3">
        <f t="shared" si="82"/>
        <v>-0.20908106157572659</v>
      </c>
      <c r="K1251" s="2">
        <v>133969.36332999999</v>
      </c>
      <c r="L1251" s="2">
        <v>136689.85983</v>
      </c>
      <c r="M1251" s="3">
        <f t="shared" si="83"/>
        <v>2.0306855480821673E-2</v>
      </c>
    </row>
    <row r="1252" spans="1:13" x14ac:dyDescent="0.2">
      <c r="A1252" s="1" t="s">
        <v>3</v>
      </c>
      <c r="B1252" s="1" t="s">
        <v>52</v>
      </c>
      <c r="C1252" s="2">
        <v>11</v>
      </c>
      <c r="D1252" s="2">
        <v>0</v>
      </c>
      <c r="E1252" s="3">
        <f t="shared" si="80"/>
        <v>-1</v>
      </c>
      <c r="F1252" s="2">
        <v>742.48296000000005</v>
      </c>
      <c r="G1252" s="2">
        <v>2673.8022000000001</v>
      </c>
      <c r="H1252" s="3">
        <f t="shared" si="81"/>
        <v>2.6011630489136071</v>
      </c>
      <c r="I1252" s="2">
        <v>3735.19083</v>
      </c>
      <c r="J1252" s="3">
        <f t="shared" si="82"/>
        <v>-0.28415914428661193</v>
      </c>
      <c r="K1252" s="2">
        <v>3217.13409</v>
      </c>
      <c r="L1252" s="2">
        <v>14256.993689999999</v>
      </c>
      <c r="M1252" s="3">
        <f t="shared" si="83"/>
        <v>3.4315820513406079</v>
      </c>
    </row>
    <row r="1253" spans="1:13" x14ac:dyDescent="0.2">
      <c r="A1253" s="1" t="s">
        <v>26</v>
      </c>
      <c r="B1253" s="1" t="s">
        <v>52</v>
      </c>
      <c r="C1253" s="2">
        <v>0</v>
      </c>
      <c r="D1253" s="2">
        <v>0</v>
      </c>
      <c r="E1253" s="3" t="str">
        <f t="shared" si="80"/>
        <v/>
      </c>
      <c r="F1253" s="2">
        <v>264.19526999999999</v>
      </c>
      <c r="G1253" s="2">
        <v>287.23698000000002</v>
      </c>
      <c r="H1253" s="3">
        <f t="shared" si="81"/>
        <v>8.7214695403138753E-2</v>
      </c>
      <c r="I1253" s="2">
        <v>302.80694999999997</v>
      </c>
      <c r="J1253" s="3">
        <f t="shared" si="82"/>
        <v>-5.1418799997820286E-2</v>
      </c>
      <c r="K1253" s="2">
        <v>724.29674</v>
      </c>
      <c r="L1253" s="2">
        <v>759.59893</v>
      </c>
      <c r="M1253" s="3">
        <f t="shared" si="83"/>
        <v>4.8739954290005549E-2</v>
      </c>
    </row>
    <row r="1254" spans="1:13" x14ac:dyDescent="0.2">
      <c r="A1254" s="1" t="s">
        <v>2</v>
      </c>
      <c r="B1254" s="1" t="s">
        <v>52</v>
      </c>
      <c r="C1254" s="2">
        <v>0</v>
      </c>
      <c r="D1254" s="2">
        <v>0</v>
      </c>
      <c r="E1254" s="3" t="str">
        <f t="shared" si="80"/>
        <v/>
      </c>
      <c r="F1254" s="2">
        <v>188.52930000000001</v>
      </c>
      <c r="G1254" s="2">
        <v>93.474789999999999</v>
      </c>
      <c r="H1254" s="3">
        <f t="shared" si="81"/>
        <v>-0.50418958750708776</v>
      </c>
      <c r="I1254" s="2">
        <v>141.0599</v>
      </c>
      <c r="J1254" s="3">
        <f t="shared" si="82"/>
        <v>-0.33733974006787193</v>
      </c>
      <c r="K1254" s="2">
        <v>494.75218000000001</v>
      </c>
      <c r="L1254" s="2">
        <v>370.52577000000002</v>
      </c>
      <c r="M1254" s="3">
        <f t="shared" si="83"/>
        <v>-0.25108815083947678</v>
      </c>
    </row>
    <row r="1255" spans="1:13" x14ac:dyDescent="0.2">
      <c r="A1255" s="1" t="s">
        <v>25</v>
      </c>
      <c r="B1255" s="1" t="s">
        <v>52</v>
      </c>
      <c r="C1255" s="2">
        <v>75.800780000000003</v>
      </c>
      <c r="D1255" s="2">
        <v>0</v>
      </c>
      <c r="E1255" s="3">
        <f t="shared" si="80"/>
        <v>-1</v>
      </c>
      <c r="F1255" s="2">
        <v>1005.24522</v>
      </c>
      <c r="G1255" s="2">
        <v>914.28431</v>
      </c>
      <c r="H1255" s="3">
        <f t="shared" si="81"/>
        <v>-9.0486289504564832E-2</v>
      </c>
      <c r="I1255" s="2">
        <v>830.41250000000002</v>
      </c>
      <c r="J1255" s="3">
        <f t="shared" si="82"/>
        <v>0.10100017762256708</v>
      </c>
      <c r="K1255" s="2">
        <v>4152.6406800000004</v>
      </c>
      <c r="L1255" s="2">
        <v>6047.6257699999996</v>
      </c>
      <c r="M1255" s="3">
        <f t="shared" si="83"/>
        <v>0.45633254500603671</v>
      </c>
    </row>
    <row r="1256" spans="1:13" x14ac:dyDescent="0.2">
      <c r="A1256" s="1" t="s">
        <v>29</v>
      </c>
      <c r="B1256" s="1" t="s">
        <v>52</v>
      </c>
      <c r="C1256" s="2">
        <v>0</v>
      </c>
      <c r="D1256" s="2">
        <v>0</v>
      </c>
      <c r="E1256" s="3" t="str">
        <f t="shared" si="80"/>
        <v/>
      </c>
      <c r="F1256" s="2">
        <v>1456.6907699999999</v>
      </c>
      <c r="G1256" s="2">
        <v>1195.46388</v>
      </c>
      <c r="H1256" s="3">
        <f t="shared" si="81"/>
        <v>-0.17932899375754263</v>
      </c>
      <c r="I1256" s="2">
        <v>1629.2842499999999</v>
      </c>
      <c r="J1256" s="3">
        <f t="shared" si="82"/>
        <v>-0.26626438572643163</v>
      </c>
      <c r="K1256" s="2">
        <v>4966.5279</v>
      </c>
      <c r="L1256" s="2">
        <v>5034.0584699999999</v>
      </c>
      <c r="M1256" s="3">
        <f t="shared" si="83"/>
        <v>1.359713895898973E-2</v>
      </c>
    </row>
    <row r="1257" spans="1:13" x14ac:dyDescent="0.2">
      <c r="A1257" s="6" t="s">
        <v>0</v>
      </c>
      <c r="B1257" s="6" t="s">
        <v>52</v>
      </c>
      <c r="C1257" s="5">
        <v>423.65687000000003</v>
      </c>
      <c r="D1257" s="5">
        <v>0</v>
      </c>
      <c r="E1257" s="4">
        <f t="shared" si="80"/>
        <v>-1</v>
      </c>
      <c r="F1257" s="5">
        <v>307987.73619000003</v>
      </c>
      <c r="G1257" s="5">
        <v>282537.64491999999</v>
      </c>
      <c r="H1257" s="4">
        <f t="shared" si="81"/>
        <v>-8.2633456724067966E-2</v>
      </c>
      <c r="I1257" s="5">
        <v>334318.12940999999</v>
      </c>
      <c r="J1257" s="4">
        <f t="shared" si="82"/>
        <v>-0.15488386639809659</v>
      </c>
      <c r="K1257" s="5">
        <v>1163173.8054299999</v>
      </c>
      <c r="L1257" s="5">
        <v>1068219.7913299999</v>
      </c>
      <c r="M1257" s="4">
        <f t="shared" si="83"/>
        <v>-8.163355610032641E-2</v>
      </c>
    </row>
    <row r="1258" spans="1:13" x14ac:dyDescent="0.2">
      <c r="A1258" s="1" t="s">
        <v>22</v>
      </c>
      <c r="B1258" s="1" t="s">
        <v>51</v>
      </c>
      <c r="C1258" s="2">
        <v>0.74</v>
      </c>
      <c r="D1258" s="2">
        <v>0</v>
      </c>
      <c r="E1258" s="3">
        <f t="shared" si="80"/>
        <v>-1</v>
      </c>
      <c r="F1258" s="2">
        <v>4760.0075299999999</v>
      </c>
      <c r="G1258" s="2">
        <v>5039.1770399999996</v>
      </c>
      <c r="H1258" s="3">
        <f t="shared" si="81"/>
        <v>5.86489639439709E-2</v>
      </c>
      <c r="I1258" s="2">
        <v>6594.8662899999999</v>
      </c>
      <c r="J1258" s="3">
        <f t="shared" si="82"/>
        <v>-0.23589397898164211</v>
      </c>
      <c r="K1258" s="2">
        <v>19580.596740000001</v>
      </c>
      <c r="L1258" s="2">
        <v>22819.121220000001</v>
      </c>
      <c r="M1258" s="3">
        <f t="shared" si="83"/>
        <v>0.16539457520128664</v>
      </c>
    </row>
    <row r="1259" spans="1:13" x14ac:dyDescent="0.2">
      <c r="A1259" s="1" t="s">
        <v>21</v>
      </c>
      <c r="B1259" s="1" t="s">
        <v>51</v>
      </c>
      <c r="C1259" s="2">
        <v>19.993359999999999</v>
      </c>
      <c r="D1259" s="2">
        <v>0</v>
      </c>
      <c r="E1259" s="3">
        <f t="shared" si="80"/>
        <v>-1</v>
      </c>
      <c r="F1259" s="2">
        <v>645.95948999999996</v>
      </c>
      <c r="G1259" s="2">
        <v>1098.3599899999999</v>
      </c>
      <c r="H1259" s="3">
        <f t="shared" si="81"/>
        <v>0.70035429001902272</v>
      </c>
      <c r="I1259" s="2">
        <v>2994.7675399999998</v>
      </c>
      <c r="J1259" s="3">
        <f t="shared" si="82"/>
        <v>-0.63324031821181026</v>
      </c>
      <c r="K1259" s="2">
        <v>1771.54105</v>
      </c>
      <c r="L1259" s="2">
        <v>5540.6640399999997</v>
      </c>
      <c r="M1259" s="3">
        <f t="shared" si="83"/>
        <v>2.1275956264180271</v>
      </c>
    </row>
    <row r="1260" spans="1:13" x14ac:dyDescent="0.2">
      <c r="A1260" s="1" t="s">
        <v>20</v>
      </c>
      <c r="B1260" s="1" t="s">
        <v>51</v>
      </c>
      <c r="C1260" s="2">
        <v>0.32075999999999999</v>
      </c>
      <c r="D1260" s="2">
        <v>0</v>
      </c>
      <c r="E1260" s="3">
        <f t="shared" si="80"/>
        <v>-1</v>
      </c>
      <c r="F1260" s="2">
        <v>627.67822999999999</v>
      </c>
      <c r="G1260" s="2">
        <v>574.24284999999998</v>
      </c>
      <c r="H1260" s="3">
        <f t="shared" si="81"/>
        <v>-8.5131803918068072E-2</v>
      </c>
      <c r="I1260" s="2">
        <v>942.17643999999996</v>
      </c>
      <c r="J1260" s="3">
        <f t="shared" si="82"/>
        <v>-0.39051453037819539</v>
      </c>
      <c r="K1260" s="2">
        <v>3750.68291</v>
      </c>
      <c r="L1260" s="2">
        <v>4619.3440899999996</v>
      </c>
      <c r="M1260" s="3">
        <f t="shared" si="83"/>
        <v>0.23160080466519628</v>
      </c>
    </row>
    <row r="1261" spans="1:13" x14ac:dyDescent="0.2">
      <c r="A1261" s="1" t="s">
        <v>19</v>
      </c>
      <c r="B1261" s="1" t="s">
        <v>51</v>
      </c>
      <c r="C1261" s="2">
        <v>34.897289999999998</v>
      </c>
      <c r="D1261" s="2">
        <v>0</v>
      </c>
      <c r="E1261" s="3">
        <f t="shared" si="80"/>
        <v>-1</v>
      </c>
      <c r="F1261" s="2">
        <v>2339.5463599999998</v>
      </c>
      <c r="G1261" s="2">
        <v>1833.23649</v>
      </c>
      <c r="H1261" s="3">
        <f t="shared" si="81"/>
        <v>-0.21641369397783583</v>
      </c>
      <c r="I1261" s="2">
        <v>1603.19443</v>
      </c>
      <c r="J1261" s="3">
        <f t="shared" si="82"/>
        <v>0.1434898074090738</v>
      </c>
      <c r="K1261" s="2">
        <v>5280.6518400000004</v>
      </c>
      <c r="L1261" s="2">
        <v>7808.3860199999999</v>
      </c>
      <c r="M1261" s="3">
        <f t="shared" si="83"/>
        <v>0.47867843906179575</v>
      </c>
    </row>
    <row r="1262" spans="1:13" x14ac:dyDescent="0.2">
      <c r="A1262" s="1" t="s">
        <v>18</v>
      </c>
      <c r="B1262" s="1" t="s">
        <v>51</v>
      </c>
      <c r="C1262" s="2">
        <v>0</v>
      </c>
      <c r="D1262" s="2">
        <v>0</v>
      </c>
      <c r="E1262" s="3" t="str">
        <f t="shared" si="80"/>
        <v/>
      </c>
      <c r="F1262" s="2">
        <v>17.45814</v>
      </c>
      <c r="G1262" s="2">
        <v>24.722560000000001</v>
      </c>
      <c r="H1262" s="3">
        <f t="shared" si="81"/>
        <v>0.41610503753549932</v>
      </c>
      <c r="I1262" s="2">
        <v>21.045269999999999</v>
      </c>
      <c r="J1262" s="3">
        <f t="shared" si="82"/>
        <v>0.17473237454306845</v>
      </c>
      <c r="K1262" s="2">
        <v>54.368079999999999</v>
      </c>
      <c r="L1262" s="2">
        <v>65.675229999999999</v>
      </c>
      <c r="M1262" s="3">
        <f t="shared" si="83"/>
        <v>0.20797405389338741</v>
      </c>
    </row>
    <row r="1263" spans="1:13" x14ac:dyDescent="0.2">
      <c r="A1263" s="1" t="s">
        <v>17</v>
      </c>
      <c r="B1263" s="1" t="s">
        <v>51</v>
      </c>
      <c r="C1263" s="2">
        <v>0</v>
      </c>
      <c r="D1263" s="2">
        <v>0</v>
      </c>
      <c r="E1263" s="3" t="str">
        <f t="shared" si="80"/>
        <v/>
      </c>
      <c r="F1263" s="2">
        <v>476.47719000000001</v>
      </c>
      <c r="G1263" s="2">
        <v>1171.89247</v>
      </c>
      <c r="H1263" s="3">
        <f t="shared" si="81"/>
        <v>1.4594933285263876</v>
      </c>
      <c r="I1263" s="2">
        <v>2054.8798499999998</v>
      </c>
      <c r="J1263" s="3">
        <f t="shared" si="82"/>
        <v>-0.42970268067011308</v>
      </c>
      <c r="K1263" s="2">
        <v>1047.9076299999999</v>
      </c>
      <c r="L1263" s="2">
        <v>4440.1900900000001</v>
      </c>
      <c r="M1263" s="3">
        <f t="shared" si="83"/>
        <v>3.2371960685122607</v>
      </c>
    </row>
    <row r="1264" spans="1:13" x14ac:dyDescent="0.2">
      <c r="A1264" s="1" t="s">
        <v>16</v>
      </c>
      <c r="B1264" s="1" t="s">
        <v>51</v>
      </c>
      <c r="C1264" s="2">
        <v>0</v>
      </c>
      <c r="D1264" s="2">
        <v>0</v>
      </c>
      <c r="E1264" s="3" t="str">
        <f t="shared" si="80"/>
        <v/>
      </c>
      <c r="F1264" s="2">
        <v>0</v>
      </c>
      <c r="G1264" s="2">
        <v>0</v>
      </c>
      <c r="H1264" s="3" t="str">
        <f t="shared" si="81"/>
        <v/>
      </c>
      <c r="I1264" s="2">
        <v>0</v>
      </c>
      <c r="J1264" s="3" t="str">
        <f t="shared" si="82"/>
        <v/>
      </c>
      <c r="K1264" s="2">
        <v>10.15188</v>
      </c>
      <c r="L1264" s="2">
        <v>0</v>
      </c>
      <c r="M1264" s="3">
        <f t="shared" si="83"/>
        <v>-1</v>
      </c>
    </row>
    <row r="1265" spans="1:13" x14ac:dyDescent="0.2">
      <c r="A1265" s="1" t="s">
        <v>15</v>
      </c>
      <c r="B1265" s="1" t="s">
        <v>51</v>
      </c>
      <c r="C1265" s="2">
        <v>0</v>
      </c>
      <c r="D1265" s="2">
        <v>0</v>
      </c>
      <c r="E1265" s="3" t="str">
        <f t="shared" si="80"/>
        <v/>
      </c>
      <c r="F1265" s="2">
        <v>0</v>
      </c>
      <c r="G1265" s="2">
        <v>0</v>
      </c>
      <c r="H1265" s="3" t="str">
        <f t="shared" si="81"/>
        <v/>
      </c>
      <c r="I1265" s="2">
        <v>0</v>
      </c>
      <c r="J1265" s="3" t="str">
        <f t="shared" si="82"/>
        <v/>
      </c>
      <c r="K1265" s="2">
        <v>0</v>
      </c>
      <c r="L1265" s="2">
        <v>0.35258</v>
      </c>
      <c r="M1265" s="3" t="str">
        <f t="shared" si="83"/>
        <v/>
      </c>
    </row>
    <row r="1266" spans="1:13" x14ac:dyDescent="0.2">
      <c r="A1266" s="1" t="s">
        <v>14</v>
      </c>
      <c r="B1266" s="1" t="s">
        <v>51</v>
      </c>
      <c r="C1266" s="2">
        <v>0</v>
      </c>
      <c r="D1266" s="2">
        <v>0</v>
      </c>
      <c r="E1266" s="3" t="str">
        <f t="shared" si="80"/>
        <v/>
      </c>
      <c r="F1266" s="2">
        <v>32.325429999999997</v>
      </c>
      <c r="G1266" s="2">
        <v>56.69388</v>
      </c>
      <c r="H1266" s="3">
        <f t="shared" si="81"/>
        <v>0.75384766730094555</v>
      </c>
      <c r="I1266" s="2">
        <v>45.335889999999999</v>
      </c>
      <c r="J1266" s="3">
        <f t="shared" si="82"/>
        <v>0.25052976791676529</v>
      </c>
      <c r="K1266" s="2">
        <v>200.61143000000001</v>
      </c>
      <c r="L1266" s="2">
        <v>219.28004999999999</v>
      </c>
      <c r="M1266" s="3">
        <f t="shared" si="83"/>
        <v>9.3058605883024503E-2</v>
      </c>
    </row>
    <row r="1267" spans="1:13" x14ac:dyDescent="0.2">
      <c r="A1267" s="1" t="s">
        <v>13</v>
      </c>
      <c r="B1267" s="1" t="s">
        <v>51</v>
      </c>
      <c r="C1267" s="2">
        <v>576.37108000000001</v>
      </c>
      <c r="D1267" s="2">
        <v>0</v>
      </c>
      <c r="E1267" s="3">
        <f t="shared" si="80"/>
        <v>-1</v>
      </c>
      <c r="F1267" s="2">
        <v>30520.404060000001</v>
      </c>
      <c r="G1267" s="2">
        <v>15178.60752</v>
      </c>
      <c r="H1267" s="3">
        <f t="shared" si="81"/>
        <v>-0.50267344134237524</v>
      </c>
      <c r="I1267" s="2">
        <v>16336.081260000001</v>
      </c>
      <c r="J1267" s="3">
        <f t="shared" si="82"/>
        <v>-7.0853818708294103E-2</v>
      </c>
      <c r="K1267" s="2">
        <v>104157.18059</v>
      </c>
      <c r="L1267" s="2">
        <v>48113.478790000001</v>
      </c>
      <c r="M1267" s="3">
        <f t="shared" si="83"/>
        <v>-0.53806853721020054</v>
      </c>
    </row>
    <row r="1268" spans="1:13" x14ac:dyDescent="0.2">
      <c r="A1268" s="1" t="s">
        <v>12</v>
      </c>
      <c r="B1268" s="1" t="s">
        <v>51</v>
      </c>
      <c r="C1268" s="2">
        <v>161.07764</v>
      </c>
      <c r="D1268" s="2">
        <v>175</v>
      </c>
      <c r="E1268" s="3">
        <f t="shared" si="80"/>
        <v>8.6432604798530654E-2</v>
      </c>
      <c r="F1268" s="2">
        <v>30210.325659999999</v>
      </c>
      <c r="G1268" s="2">
        <v>39231.15307</v>
      </c>
      <c r="H1268" s="3">
        <f t="shared" si="81"/>
        <v>0.29860079998886047</v>
      </c>
      <c r="I1268" s="2">
        <v>56729.673470000002</v>
      </c>
      <c r="J1268" s="3">
        <f t="shared" si="82"/>
        <v>-0.30845445301661456</v>
      </c>
      <c r="K1268" s="2">
        <v>131737.50789000001</v>
      </c>
      <c r="L1268" s="2">
        <v>188568.20241</v>
      </c>
      <c r="M1268" s="3">
        <f t="shared" si="83"/>
        <v>0.43139342340871711</v>
      </c>
    </row>
    <row r="1269" spans="1:13" x14ac:dyDescent="0.2">
      <c r="A1269" s="1" t="s">
        <v>11</v>
      </c>
      <c r="B1269" s="1" t="s">
        <v>51</v>
      </c>
      <c r="C1269" s="2">
        <v>0</v>
      </c>
      <c r="D1269" s="2">
        <v>0</v>
      </c>
      <c r="E1269" s="3" t="str">
        <f t="shared" si="80"/>
        <v/>
      </c>
      <c r="F1269" s="2">
        <v>695.29949999999997</v>
      </c>
      <c r="G1269" s="2">
        <v>341.08013999999997</v>
      </c>
      <c r="H1269" s="3">
        <f t="shared" si="81"/>
        <v>-0.50944860452222396</v>
      </c>
      <c r="I1269" s="2">
        <v>399.97152</v>
      </c>
      <c r="J1269" s="3">
        <f t="shared" si="82"/>
        <v>-0.14723893341205896</v>
      </c>
      <c r="K1269" s="2">
        <v>2424.7722399999998</v>
      </c>
      <c r="L1269" s="2">
        <v>1557.05466</v>
      </c>
      <c r="M1269" s="3">
        <f t="shared" si="83"/>
        <v>-0.3578552928336064</v>
      </c>
    </row>
    <row r="1270" spans="1:13" x14ac:dyDescent="0.2">
      <c r="A1270" s="1" t="s">
        <v>10</v>
      </c>
      <c r="B1270" s="1" t="s">
        <v>51</v>
      </c>
      <c r="C1270" s="2">
        <v>5.8314000000000004</v>
      </c>
      <c r="D1270" s="2">
        <v>0</v>
      </c>
      <c r="E1270" s="3">
        <f t="shared" si="80"/>
        <v>-1</v>
      </c>
      <c r="F1270" s="2">
        <v>2486.3121700000002</v>
      </c>
      <c r="G1270" s="2">
        <v>3440.3693699999999</v>
      </c>
      <c r="H1270" s="3">
        <f t="shared" si="81"/>
        <v>0.38372381855814974</v>
      </c>
      <c r="I1270" s="2">
        <v>2891.8140199999998</v>
      </c>
      <c r="J1270" s="3">
        <f t="shared" si="82"/>
        <v>0.18969247199375561</v>
      </c>
      <c r="K1270" s="2">
        <v>10753.699790000001</v>
      </c>
      <c r="L1270" s="2">
        <v>12982.63787</v>
      </c>
      <c r="M1270" s="3">
        <f t="shared" si="83"/>
        <v>0.20727174121716851</v>
      </c>
    </row>
    <row r="1271" spans="1:13" x14ac:dyDescent="0.2">
      <c r="A1271" s="1" t="s">
        <v>27</v>
      </c>
      <c r="B1271" s="1" t="s">
        <v>51</v>
      </c>
      <c r="C1271" s="2">
        <v>38.624630000000003</v>
      </c>
      <c r="D1271" s="2">
        <v>0</v>
      </c>
      <c r="E1271" s="3">
        <f t="shared" si="80"/>
        <v>-1</v>
      </c>
      <c r="F1271" s="2">
        <v>157.17670000000001</v>
      </c>
      <c r="G1271" s="2">
        <v>203.0428</v>
      </c>
      <c r="H1271" s="3">
        <f t="shared" si="81"/>
        <v>0.29181233605235368</v>
      </c>
      <c r="I1271" s="2">
        <v>241.38923</v>
      </c>
      <c r="J1271" s="3">
        <f t="shared" si="82"/>
        <v>-0.15885725307628673</v>
      </c>
      <c r="K1271" s="2">
        <v>509.00634000000002</v>
      </c>
      <c r="L1271" s="2">
        <v>749.33428000000004</v>
      </c>
      <c r="M1271" s="3">
        <f t="shared" si="83"/>
        <v>0.47215117202665891</v>
      </c>
    </row>
    <row r="1272" spans="1:13" x14ac:dyDescent="0.2">
      <c r="A1272" s="1" t="s">
        <v>9</v>
      </c>
      <c r="B1272" s="1" t="s">
        <v>51</v>
      </c>
      <c r="C1272" s="2">
        <v>0</v>
      </c>
      <c r="D1272" s="2">
        <v>0</v>
      </c>
      <c r="E1272" s="3" t="str">
        <f t="shared" si="80"/>
        <v/>
      </c>
      <c r="F1272" s="2">
        <v>512.33896000000004</v>
      </c>
      <c r="G1272" s="2">
        <v>449.59492</v>
      </c>
      <c r="H1272" s="3">
        <f t="shared" si="81"/>
        <v>-0.12246587688744193</v>
      </c>
      <c r="I1272" s="2">
        <v>319.19488000000001</v>
      </c>
      <c r="J1272" s="3">
        <f t="shared" si="82"/>
        <v>0.40852798140120528</v>
      </c>
      <c r="K1272" s="2">
        <v>2429.89849</v>
      </c>
      <c r="L1272" s="2">
        <v>1452.4796799999999</v>
      </c>
      <c r="M1272" s="3">
        <f t="shared" si="83"/>
        <v>-0.4022467662836402</v>
      </c>
    </row>
    <row r="1273" spans="1:13" x14ac:dyDescent="0.2">
      <c r="A1273" s="1" t="s">
        <v>8</v>
      </c>
      <c r="B1273" s="1" t="s">
        <v>51</v>
      </c>
      <c r="C1273" s="2">
        <v>23.71</v>
      </c>
      <c r="D1273" s="2">
        <v>0</v>
      </c>
      <c r="E1273" s="3">
        <f t="shared" si="80"/>
        <v>-1</v>
      </c>
      <c r="F1273" s="2">
        <v>590.62235999999996</v>
      </c>
      <c r="G1273" s="2">
        <v>1047.2244800000001</v>
      </c>
      <c r="H1273" s="3">
        <f t="shared" si="81"/>
        <v>0.77308641007089562</v>
      </c>
      <c r="I1273" s="2">
        <v>1119.28952</v>
      </c>
      <c r="J1273" s="3">
        <f t="shared" si="82"/>
        <v>-6.4384628563304958E-2</v>
      </c>
      <c r="K1273" s="2">
        <v>1717.7221300000001</v>
      </c>
      <c r="L1273" s="2">
        <v>4720.92778</v>
      </c>
      <c r="M1273" s="3">
        <f t="shared" si="83"/>
        <v>1.7483652318084761</v>
      </c>
    </row>
    <row r="1274" spans="1:13" x14ac:dyDescent="0.2">
      <c r="A1274" s="1" t="s">
        <v>7</v>
      </c>
      <c r="B1274" s="1" t="s">
        <v>51</v>
      </c>
      <c r="C1274" s="2">
        <v>0</v>
      </c>
      <c r="D1274" s="2">
        <v>0</v>
      </c>
      <c r="E1274" s="3" t="str">
        <f t="shared" si="80"/>
        <v/>
      </c>
      <c r="F1274" s="2">
        <v>450.73707000000002</v>
      </c>
      <c r="G1274" s="2">
        <v>144.19686999999999</v>
      </c>
      <c r="H1274" s="3">
        <f t="shared" si="81"/>
        <v>-0.68008650808330451</v>
      </c>
      <c r="I1274" s="2">
        <v>221.53632999999999</v>
      </c>
      <c r="J1274" s="3">
        <f t="shared" si="82"/>
        <v>-0.34910508809096907</v>
      </c>
      <c r="K1274" s="2">
        <v>1900.0125800000001</v>
      </c>
      <c r="L1274" s="2">
        <v>467.52512999999999</v>
      </c>
      <c r="M1274" s="3">
        <f t="shared" si="83"/>
        <v>-0.75393577130947209</v>
      </c>
    </row>
    <row r="1275" spans="1:13" x14ac:dyDescent="0.2">
      <c r="A1275" s="1" t="s">
        <v>6</v>
      </c>
      <c r="B1275" s="1" t="s">
        <v>51</v>
      </c>
      <c r="C1275" s="2">
        <v>118.59486</v>
      </c>
      <c r="D1275" s="2">
        <v>0</v>
      </c>
      <c r="E1275" s="3">
        <f t="shared" si="80"/>
        <v>-1</v>
      </c>
      <c r="F1275" s="2">
        <v>2965.7462599999999</v>
      </c>
      <c r="G1275" s="2">
        <v>3464.1572799999999</v>
      </c>
      <c r="H1275" s="3">
        <f t="shared" si="81"/>
        <v>0.16805585384098243</v>
      </c>
      <c r="I1275" s="2">
        <v>2999.2592100000002</v>
      </c>
      <c r="J1275" s="3">
        <f t="shared" si="82"/>
        <v>0.15500429854477282</v>
      </c>
      <c r="K1275" s="2">
        <v>12024.571379999999</v>
      </c>
      <c r="L1275" s="2">
        <v>12119.437320000001</v>
      </c>
      <c r="M1275" s="3">
        <f t="shared" si="83"/>
        <v>7.8893406677087441E-3</v>
      </c>
    </row>
    <row r="1276" spans="1:13" x14ac:dyDescent="0.2">
      <c r="A1276" s="1" t="s">
        <v>5</v>
      </c>
      <c r="B1276" s="1" t="s">
        <v>51</v>
      </c>
      <c r="C1276" s="2">
        <v>1.7909999999999999E-2</v>
      </c>
      <c r="D1276" s="2">
        <v>0</v>
      </c>
      <c r="E1276" s="3">
        <f t="shared" si="80"/>
        <v>-1</v>
      </c>
      <c r="F1276" s="2">
        <v>9.5450400000000002</v>
      </c>
      <c r="G1276" s="2">
        <v>73.558120000000002</v>
      </c>
      <c r="H1276" s="3">
        <f t="shared" si="81"/>
        <v>6.7064234408656223</v>
      </c>
      <c r="I1276" s="2">
        <v>223.21231</v>
      </c>
      <c r="J1276" s="3">
        <f t="shared" si="82"/>
        <v>-0.67045670554639214</v>
      </c>
      <c r="K1276" s="2">
        <v>34.401780000000002</v>
      </c>
      <c r="L1276" s="2">
        <v>317.95254999999997</v>
      </c>
      <c r="M1276" s="3">
        <f t="shared" si="83"/>
        <v>8.2423284492837272</v>
      </c>
    </row>
    <row r="1277" spans="1:13" x14ac:dyDescent="0.2">
      <c r="A1277" s="1" t="s">
        <v>4</v>
      </c>
      <c r="B1277" s="1" t="s">
        <v>51</v>
      </c>
      <c r="C1277" s="2">
        <v>0</v>
      </c>
      <c r="D1277" s="2">
        <v>0</v>
      </c>
      <c r="E1277" s="3" t="str">
        <f t="shared" si="80"/>
        <v/>
      </c>
      <c r="F1277" s="2">
        <v>411.28627</v>
      </c>
      <c r="G1277" s="2">
        <v>1007.70098</v>
      </c>
      <c r="H1277" s="3">
        <f t="shared" si="81"/>
        <v>1.4501206422475517</v>
      </c>
      <c r="I1277" s="2">
        <v>1039.55961</v>
      </c>
      <c r="J1277" s="3">
        <f t="shared" si="82"/>
        <v>-3.0646275301134507E-2</v>
      </c>
      <c r="K1277" s="2">
        <v>6092.6929200000004</v>
      </c>
      <c r="L1277" s="2">
        <v>4235.9431400000003</v>
      </c>
      <c r="M1277" s="3">
        <f t="shared" si="83"/>
        <v>-0.30475026468263233</v>
      </c>
    </row>
    <row r="1278" spans="1:13" x14ac:dyDescent="0.2">
      <c r="A1278" s="1" t="s">
        <v>3</v>
      </c>
      <c r="B1278" s="1" t="s">
        <v>51</v>
      </c>
      <c r="C1278" s="2">
        <v>0</v>
      </c>
      <c r="D1278" s="2">
        <v>0</v>
      </c>
      <c r="E1278" s="3" t="str">
        <f t="shared" si="80"/>
        <v/>
      </c>
      <c r="F1278" s="2">
        <v>0</v>
      </c>
      <c r="G1278" s="2">
        <v>0</v>
      </c>
      <c r="H1278" s="3" t="str">
        <f t="shared" si="81"/>
        <v/>
      </c>
      <c r="I1278" s="2">
        <v>0</v>
      </c>
      <c r="J1278" s="3" t="str">
        <f t="shared" si="82"/>
        <v/>
      </c>
      <c r="K1278" s="2">
        <v>24.232340000000001</v>
      </c>
      <c r="L1278" s="2">
        <v>0</v>
      </c>
      <c r="M1278" s="3">
        <f t="shared" si="83"/>
        <v>-1</v>
      </c>
    </row>
    <row r="1279" spans="1:13" x14ac:dyDescent="0.2">
      <c r="A1279" s="1" t="s">
        <v>26</v>
      </c>
      <c r="B1279" s="1" t="s">
        <v>51</v>
      </c>
      <c r="C1279" s="2">
        <v>0</v>
      </c>
      <c r="D1279" s="2">
        <v>0</v>
      </c>
      <c r="E1279" s="3" t="str">
        <f t="shared" si="80"/>
        <v/>
      </c>
      <c r="F1279" s="2">
        <v>25.732099999999999</v>
      </c>
      <c r="G1279" s="2">
        <v>4.6792999999999996</v>
      </c>
      <c r="H1279" s="3">
        <f t="shared" si="81"/>
        <v>-0.81815320164308392</v>
      </c>
      <c r="I1279" s="2">
        <v>11.87224</v>
      </c>
      <c r="J1279" s="3">
        <f t="shared" si="82"/>
        <v>-0.60586207825987348</v>
      </c>
      <c r="K1279" s="2">
        <v>41.1554</v>
      </c>
      <c r="L1279" s="2">
        <v>23.800899999999999</v>
      </c>
      <c r="M1279" s="3">
        <f t="shared" si="83"/>
        <v>-0.42168220938200096</v>
      </c>
    </row>
    <row r="1280" spans="1:13" x14ac:dyDescent="0.2">
      <c r="A1280" s="1" t="s">
        <v>2</v>
      </c>
      <c r="B1280" s="1" t="s">
        <v>51</v>
      </c>
      <c r="C1280" s="2">
        <v>28.37069</v>
      </c>
      <c r="D1280" s="2">
        <v>0</v>
      </c>
      <c r="E1280" s="3">
        <f t="shared" si="80"/>
        <v>-1</v>
      </c>
      <c r="F1280" s="2">
        <v>1449.06393</v>
      </c>
      <c r="G1280" s="2">
        <v>931.40160000000003</v>
      </c>
      <c r="H1280" s="3">
        <f t="shared" si="81"/>
        <v>-0.3572391247085972</v>
      </c>
      <c r="I1280" s="2">
        <v>1333.0377699999999</v>
      </c>
      <c r="J1280" s="3">
        <f t="shared" si="82"/>
        <v>-0.30129391607561118</v>
      </c>
      <c r="K1280" s="2">
        <v>5952.3309600000002</v>
      </c>
      <c r="L1280" s="2">
        <v>6013.7645700000003</v>
      </c>
      <c r="M1280" s="3">
        <f t="shared" si="83"/>
        <v>1.0320933162627721E-2</v>
      </c>
    </row>
    <row r="1281" spans="1:13" x14ac:dyDescent="0.2">
      <c r="A1281" s="1" t="s">
        <v>33</v>
      </c>
      <c r="B1281" s="1" t="s">
        <v>51</v>
      </c>
      <c r="C1281" s="2">
        <v>0</v>
      </c>
      <c r="D1281" s="2">
        <v>0</v>
      </c>
      <c r="E1281" s="3" t="str">
        <f t="shared" si="80"/>
        <v/>
      </c>
      <c r="F1281" s="2">
        <v>0</v>
      </c>
      <c r="G1281" s="2">
        <v>0</v>
      </c>
      <c r="H1281" s="3" t="str">
        <f t="shared" si="81"/>
        <v/>
      </c>
      <c r="I1281" s="2">
        <v>0</v>
      </c>
      <c r="J1281" s="3" t="str">
        <f t="shared" si="82"/>
        <v/>
      </c>
      <c r="K1281" s="2">
        <v>0</v>
      </c>
      <c r="L1281" s="2">
        <v>0</v>
      </c>
      <c r="M1281" s="3" t="str">
        <f t="shared" si="83"/>
        <v/>
      </c>
    </row>
    <row r="1282" spans="1:13" x14ac:dyDescent="0.2">
      <c r="A1282" s="1" t="s">
        <v>25</v>
      </c>
      <c r="B1282" s="1" t="s">
        <v>51</v>
      </c>
      <c r="C1282" s="2">
        <v>13.98</v>
      </c>
      <c r="D1282" s="2">
        <v>0</v>
      </c>
      <c r="E1282" s="3">
        <f t="shared" si="80"/>
        <v>-1</v>
      </c>
      <c r="F1282" s="2">
        <v>220.60400000000001</v>
      </c>
      <c r="G1282" s="2">
        <v>60.99</v>
      </c>
      <c r="H1282" s="3">
        <f t="shared" si="81"/>
        <v>-0.72353175826367611</v>
      </c>
      <c r="I1282" s="2">
        <v>162.96299999999999</v>
      </c>
      <c r="J1282" s="3">
        <f t="shared" si="82"/>
        <v>-0.62574326687653015</v>
      </c>
      <c r="K1282" s="2">
        <v>765.75545</v>
      </c>
      <c r="L1282" s="2">
        <v>678.77919999999995</v>
      </c>
      <c r="M1282" s="3">
        <f t="shared" si="83"/>
        <v>-0.11358228008693905</v>
      </c>
    </row>
    <row r="1283" spans="1:13" x14ac:dyDescent="0.2">
      <c r="A1283" s="1" t="s">
        <v>29</v>
      </c>
      <c r="B1283" s="1" t="s">
        <v>51</v>
      </c>
      <c r="C1283" s="2">
        <v>0</v>
      </c>
      <c r="D1283" s="2">
        <v>0</v>
      </c>
      <c r="E1283" s="3" t="str">
        <f t="shared" si="80"/>
        <v/>
      </c>
      <c r="F1283" s="2">
        <v>0</v>
      </c>
      <c r="G1283" s="2">
        <v>0</v>
      </c>
      <c r="H1283" s="3" t="str">
        <f t="shared" si="81"/>
        <v/>
      </c>
      <c r="I1283" s="2">
        <v>66.565700000000007</v>
      </c>
      <c r="J1283" s="3">
        <f t="shared" si="82"/>
        <v>-1</v>
      </c>
      <c r="K1283" s="2">
        <v>0</v>
      </c>
      <c r="L1283" s="2">
        <v>149.63354000000001</v>
      </c>
      <c r="M1283" s="3" t="str">
        <f t="shared" si="83"/>
        <v/>
      </c>
    </row>
    <row r="1284" spans="1:13" x14ac:dyDescent="0.2">
      <c r="A1284" s="6" t="s">
        <v>0</v>
      </c>
      <c r="B1284" s="6" t="s">
        <v>51</v>
      </c>
      <c r="C1284" s="5">
        <v>1022.52962</v>
      </c>
      <c r="D1284" s="5">
        <v>175</v>
      </c>
      <c r="E1284" s="4">
        <f t="shared" si="80"/>
        <v>-0.82885581348733939</v>
      </c>
      <c r="F1284" s="5">
        <v>79604.64645</v>
      </c>
      <c r="G1284" s="5">
        <v>75376.081730000005</v>
      </c>
      <c r="H1284" s="4">
        <f t="shared" si="81"/>
        <v>-5.3119571640280694E-2</v>
      </c>
      <c r="I1284" s="5">
        <v>98351.68578</v>
      </c>
      <c r="J1284" s="4">
        <f t="shared" si="82"/>
        <v>-0.23360661149615114</v>
      </c>
      <c r="K1284" s="5">
        <v>312281.51433999999</v>
      </c>
      <c r="L1284" s="5">
        <v>327664.15905000002</v>
      </c>
      <c r="M1284" s="4">
        <f t="shared" si="83"/>
        <v>4.9258902636330815E-2</v>
      </c>
    </row>
    <row r="1285" spans="1:13" x14ac:dyDescent="0.2">
      <c r="A1285" s="1" t="s">
        <v>22</v>
      </c>
      <c r="B1285" s="1" t="s">
        <v>50</v>
      </c>
      <c r="C1285" s="2">
        <v>35.941989999999997</v>
      </c>
      <c r="D1285" s="2">
        <v>0</v>
      </c>
      <c r="E1285" s="3">
        <f t="shared" si="80"/>
        <v>-1</v>
      </c>
      <c r="F1285" s="2">
        <v>6175.4979499999999</v>
      </c>
      <c r="G1285" s="2">
        <v>6156.3390900000004</v>
      </c>
      <c r="H1285" s="3">
        <f t="shared" si="81"/>
        <v>-3.1023992162445557E-3</v>
      </c>
      <c r="I1285" s="2">
        <v>5448.1491699999997</v>
      </c>
      <c r="J1285" s="3">
        <f t="shared" si="82"/>
        <v>0.12998724849525378</v>
      </c>
      <c r="K1285" s="2">
        <v>17659.823700000001</v>
      </c>
      <c r="L1285" s="2">
        <v>20904.75618</v>
      </c>
      <c r="M1285" s="3">
        <f t="shared" si="83"/>
        <v>0.18374659538645344</v>
      </c>
    </row>
    <row r="1286" spans="1:13" x14ac:dyDescent="0.2">
      <c r="A1286" s="1" t="s">
        <v>21</v>
      </c>
      <c r="B1286" s="1" t="s">
        <v>50</v>
      </c>
      <c r="C1286" s="2">
        <v>0.1012</v>
      </c>
      <c r="D1286" s="2">
        <v>4.335</v>
      </c>
      <c r="E1286" s="3">
        <f t="shared" si="80"/>
        <v>41.835968379446641</v>
      </c>
      <c r="F1286" s="2">
        <v>512.03975000000003</v>
      </c>
      <c r="G1286" s="2">
        <v>464.49218999999999</v>
      </c>
      <c r="H1286" s="3">
        <f t="shared" si="81"/>
        <v>-9.2859118847706701E-2</v>
      </c>
      <c r="I1286" s="2">
        <v>1606.43687</v>
      </c>
      <c r="J1286" s="3">
        <f t="shared" si="82"/>
        <v>-0.71085562173383132</v>
      </c>
      <c r="K1286" s="2">
        <v>3031.8276000000001</v>
      </c>
      <c r="L1286" s="2">
        <v>2797.9337</v>
      </c>
      <c r="M1286" s="3">
        <f t="shared" si="83"/>
        <v>-7.7146174142619484E-2</v>
      </c>
    </row>
    <row r="1287" spans="1:13" x14ac:dyDescent="0.2">
      <c r="A1287" s="1" t="s">
        <v>20</v>
      </c>
      <c r="B1287" s="1" t="s">
        <v>50</v>
      </c>
      <c r="C1287" s="2">
        <v>3.3804500000000002</v>
      </c>
      <c r="D1287" s="2">
        <v>0</v>
      </c>
      <c r="E1287" s="3">
        <f t="shared" si="80"/>
        <v>-1</v>
      </c>
      <c r="F1287" s="2">
        <v>710.91661999999997</v>
      </c>
      <c r="G1287" s="2">
        <v>854.06428000000005</v>
      </c>
      <c r="H1287" s="3">
        <f t="shared" si="81"/>
        <v>0.2013564684983733</v>
      </c>
      <c r="I1287" s="2">
        <v>1117.38122</v>
      </c>
      <c r="J1287" s="3">
        <f t="shared" si="82"/>
        <v>-0.23565541937424006</v>
      </c>
      <c r="K1287" s="2">
        <v>2175.6995400000001</v>
      </c>
      <c r="L1287" s="2">
        <v>3885.5673700000002</v>
      </c>
      <c r="M1287" s="3">
        <f t="shared" si="83"/>
        <v>0.78589336375003338</v>
      </c>
    </row>
    <row r="1288" spans="1:13" x14ac:dyDescent="0.2">
      <c r="A1288" s="1" t="s">
        <v>19</v>
      </c>
      <c r="B1288" s="1" t="s">
        <v>50</v>
      </c>
      <c r="C1288" s="2">
        <v>2.59971</v>
      </c>
      <c r="D1288" s="2">
        <v>0</v>
      </c>
      <c r="E1288" s="3">
        <f t="shared" si="80"/>
        <v>-1</v>
      </c>
      <c r="F1288" s="2">
        <v>164.00645</v>
      </c>
      <c r="G1288" s="2">
        <v>173.33668</v>
      </c>
      <c r="H1288" s="3">
        <f t="shared" si="81"/>
        <v>5.688940892263683E-2</v>
      </c>
      <c r="I1288" s="2">
        <v>241.07819000000001</v>
      </c>
      <c r="J1288" s="3">
        <f t="shared" si="82"/>
        <v>-0.28099393810779816</v>
      </c>
      <c r="K1288" s="2">
        <v>871.15876000000003</v>
      </c>
      <c r="L1288" s="2">
        <v>566.41714000000002</v>
      </c>
      <c r="M1288" s="3">
        <f t="shared" si="83"/>
        <v>-0.34981180697763981</v>
      </c>
    </row>
    <row r="1289" spans="1:13" x14ac:dyDescent="0.2">
      <c r="A1289" s="1" t="s">
        <v>18</v>
      </c>
      <c r="B1289" s="1" t="s">
        <v>50</v>
      </c>
      <c r="C1289" s="2">
        <v>0</v>
      </c>
      <c r="D1289" s="2">
        <v>0</v>
      </c>
      <c r="E1289" s="3" t="str">
        <f t="shared" si="80"/>
        <v/>
      </c>
      <c r="F1289" s="2">
        <v>48.062100000000001</v>
      </c>
      <c r="G1289" s="2">
        <v>57.400170000000003</v>
      </c>
      <c r="H1289" s="3">
        <f t="shared" si="81"/>
        <v>0.19429176003545412</v>
      </c>
      <c r="I1289" s="2">
        <v>44.764710000000001</v>
      </c>
      <c r="J1289" s="3">
        <f t="shared" si="82"/>
        <v>0.28226386365509804</v>
      </c>
      <c r="K1289" s="2">
        <v>66.97166</v>
      </c>
      <c r="L1289" s="2">
        <v>118.50517000000001</v>
      </c>
      <c r="M1289" s="3">
        <f t="shared" si="83"/>
        <v>0.76948234521885839</v>
      </c>
    </row>
    <row r="1290" spans="1:13" x14ac:dyDescent="0.2">
      <c r="A1290" s="1" t="s">
        <v>17</v>
      </c>
      <c r="B1290" s="1" t="s">
        <v>50</v>
      </c>
      <c r="C1290" s="2">
        <v>1.19981</v>
      </c>
      <c r="D1290" s="2">
        <v>0</v>
      </c>
      <c r="E1290" s="3">
        <f t="shared" si="80"/>
        <v>-1</v>
      </c>
      <c r="F1290" s="2">
        <v>255.07715999999999</v>
      </c>
      <c r="G1290" s="2">
        <v>277.26978000000003</v>
      </c>
      <c r="H1290" s="3">
        <f t="shared" si="81"/>
        <v>8.700355610043653E-2</v>
      </c>
      <c r="I1290" s="2">
        <v>841.11769000000004</v>
      </c>
      <c r="J1290" s="3">
        <f t="shared" si="82"/>
        <v>-0.67035554798520525</v>
      </c>
      <c r="K1290" s="2">
        <v>1252.4206300000001</v>
      </c>
      <c r="L1290" s="2">
        <v>1867.6295</v>
      </c>
      <c r="M1290" s="3">
        <f t="shared" si="83"/>
        <v>0.49121585453283356</v>
      </c>
    </row>
    <row r="1291" spans="1:13" x14ac:dyDescent="0.2">
      <c r="A1291" s="1" t="s">
        <v>16</v>
      </c>
      <c r="B1291" s="1" t="s">
        <v>50</v>
      </c>
      <c r="C1291" s="2">
        <v>0</v>
      </c>
      <c r="D1291" s="2">
        <v>0</v>
      </c>
      <c r="E1291" s="3" t="str">
        <f t="shared" si="80"/>
        <v/>
      </c>
      <c r="F1291" s="2">
        <v>452.64209</v>
      </c>
      <c r="G1291" s="2">
        <v>1431.23848</v>
      </c>
      <c r="H1291" s="3">
        <f t="shared" si="81"/>
        <v>2.1619650748784762</v>
      </c>
      <c r="I1291" s="2">
        <v>1097.81666</v>
      </c>
      <c r="J1291" s="3">
        <f t="shared" si="82"/>
        <v>0.30371357271987476</v>
      </c>
      <c r="K1291" s="2">
        <v>2157.7232199999999</v>
      </c>
      <c r="L1291" s="2">
        <v>3919.6223199999999</v>
      </c>
      <c r="M1291" s="3">
        <f t="shared" si="83"/>
        <v>0.81655472938739582</v>
      </c>
    </row>
    <row r="1292" spans="1:13" x14ac:dyDescent="0.2">
      <c r="A1292" s="1" t="s">
        <v>15</v>
      </c>
      <c r="B1292" s="1" t="s">
        <v>50</v>
      </c>
      <c r="C1292" s="2">
        <v>0</v>
      </c>
      <c r="D1292" s="2">
        <v>0</v>
      </c>
      <c r="E1292" s="3" t="str">
        <f t="shared" si="80"/>
        <v/>
      </c>
      <c r="F1292" s="2">
        <v>1.81799</v>
      </c>
      <c r="G1292" s="2">
        <v>1.25105</v>
      </c>
      <c r="H1292" s="3">
        <f t="shared" si="81"/>
        <v>-0.31184990016446734</v>
      </c>
      <c r="I1292" s="2">
        <v>0.10833</v>
      </c>
      <c r="J1292" s="3">
        <f t="shared" si="82"/>
        <v>10.548509184897997</v>
      </c>
      <c r="K1292" s="2">
        <v>5.8204500000000001</v>
      </c>
      <c r="L1292" s="2">
        <v>43.309690000000003</v>
      </c>
      <c r="M1292" s="3">
        <f t="shared" si="83"/>
        <v>6.4409521600563533</v>
      </c>
    </row>
    <row r="1293" spans="1:13" x14ac:dyDescent="0.2">
      <c r="A1293" s="1" t="s">
        <v>14</v>
      </c>
      <c r="B1293" s="1" t="s">
        <v>50</v>
      </c>
      <c r="C1293" s="2">
        <v>0</v>
      </c>
      <c r="D1293" s="2">
        <v>0</v>
      </c>
      <c r="E1293" s="3" t="str">
        <f t="shared" si="80"/>
        <v/>
      </c>
      <c r="F1293" s="2">
        <v>132.25557000000001</v>
      </c>
      <c r="G1293" s="2">
        <v>236.07444000000001</v>
      </c>
      <c r="H1293" s="3">
        <f t="shared" si="81"/>
        <v>0.78498674951837577</v>
      </c>
      <c r="I1293" s="2">
        <v>259.65922999999998</v>
      </c>
      <c r="J1293" s="3">
        <f t="shared" si="82"/>
        <v>-9.0829777166018588E-2</v>
      </c>
      <c r="K1293" s="2">
        <v>701.10744999999997</v>
      </c>
      <c r="L1293" s="2">
        <v>654.50118999999995</v>
      </c>
      <c r="M1293" s="3">
        <f t="shared" si="83"/>
        <v>-6.6475202909340059E-2</v>
      </c>
    </row>
    <row r="1294" spans="1:13" x14ac:dyDescent="0.2">
      <c r="A1294" s="1" t="s">
        <v>13</v>
      </c>
      <c r="B1294" s="1" t="s">
        <v>50</v>
      </c>
      <c r="C1294" s="2">
        <v>0</v>
      </c>
      <c r="D1294" s="2">
        <v>0</v>
      </c>
      <c r="E1294" s="3" t="str">
        <f t="shared" si="80"/>
        <v/>
      </c>
      <c r="F1294" s="2">
        <v>3365.5492399999998</v>
      </c>
      <c r="G1294" s="2">
        <v>2799.1116200000001</v>
      </c>
      <c r="H1294" s="3">
        <f t="shared" si="81"/>
        <v>-0.16830465983614606</v>
      </c>
      <c r="I1294" s="2">
        <v>2395.4393399999999</v>
      </c>
      <c r="J1294" s="3">
        <f t="shared" si="82"/>
        <v>0.1685170119983086</v>
      </c>
      <c r="K1294" s="2">
        <v>9084.3916399999998</v>
      </c>
      <c r="L1294" s="2">
        <v>7838.7002199999997</v>
      </c>
      <c r="M1294" s="3">
        <f t="shared" si="83"/>
        <v>-0.13712436334371869</v>
      </c>
    </row>
    <row r="1295" spans="1:13" x14ac:dyDescent="0.2">
      <c r="A1295" s="1" t="s">
        <v>12</v>
      </c>
      <c r="B1295" s="1" t="s">
        <v>50</v>
      </c>
      <c r="C1295" s="2">
        <v>25.79372</v>
      </c>
      <c r="D1295" s="2">
        <v>0</v>
      </c>
      <c r="E1295" s="3">
        <f t="shared" si="80"/>
        <v>-1</v>
      </c>
      <c r="F1295" s="2">
        <v>40706.764909999998</v>
      </c>
      <c r="G1295" s="2">
        <v>38946.813320000001</v>
      </c>
      <c r="H1295" s="3">
        <f t="shared" si="81"/>
        <v>-4.3234867567863322E-2</v>
      </c>
      <c r="I1295" s="2">
        <v>53775.334009999999</v>
      </c>
      <c r="J1295" s="3">
        <f t="shared" si="82"/>
        <v>-0.27574948557720724</v>
      </c>
      <c r="K1295" s="2">
        <v>146833.06432999999</v>
      </c>
      <c r="L1295" s="2">
        <v>177382.91156000001</v>
      </c>
      <c r="M1295" s="3">
        <f t="shared" si="83"/>
        <v>0.20805836457475779</v>
      </c>
    </row>
    <row r="1296" spans="1:13" x14ac:dyDescent="0.2">
      <c r="A1296" s="1" t="s">
        <v>11</v>
      </c>
      <c r="B1296" s="1" t="s">
        <v>50</v>
      </c>
      <c r="C1296" s="2">
        <v>1.4023300000000001</v>
      </c>
      <c r="D1296" s="2">
        <v>0</v>
      </c>
      <c r="E1296" s="3">
        <f t="shared" si="80"/>
        <v>-1</v>
      </c>
      <c r="F1296" s="2">
        <v>774.96992</v>
      </c>
      <c r="G1296" s="2">
        <v>3256.59674</v>
      </c>
      <c r="H1296" s="3">
        <f t="shared" si="81"/>
        <v>3.2022234101679716</v>
      </c>
      <c r="I1296" s="2">
        <v>1364.87753</v>
      </c>
      <c r="J1296" s="3">
        <f t="shared" si="82"/>
        <v>1.3859992332059274</v>
      </c>
      <c r="K1296" s="2">
        <v>7533.3456299999998</v>
      </c>
      <c r="L1296" s="2">
        <v>9309.1747899999991</v>
      </c>
      <c r="M1296" s="3">
        <f t="shared" si="83"/>
        <v>0.23572914973237458</v>
      </c>
    </row>
    <row r="1297" spans="1:13" x14ac:dyDescent="0.2">
      <c r="A1297" s="1" t="s">
        <v>10</v>
      </c>
      <c r="B1297" s="1" t="s">
        <v>50</v>
      </c>
      <c r="C1297" s="2">
        <v>8.9242000000000008</v>
      </c>
      <c r="D1297" s="2">
        <v>0</v>
      </c>
      <c r="E1297" s="3">
        <f t="shared" si="80"/>
        <v>-1</v>
      </c>
      <c r="F1297" s="2">
        <v>8224.0763999999999</v>
      </c>
      <c r="G1297" s="2">
        <v>8127.1574199999995</v>
      </c>
      <c r="H1297" s="3">
        <f t="shared" si="81"/>
        <v>-1.1784785948729781E-2</v>
      </c>
      <c r="I1297" s="2">
        <v>9400.6824199999992</v>
      </c>
      <c r="J1297" s="3">
        <f t="shared" si="82"/>
        <v>-0.13547154803257355</v>
      </c>
      <c r="K1297" s="2">
        <v>31699.816040000002</v>
      </c>
      <c r="L1297" s="2">
        <v>31827.126749999999</v>
      </c>
      <c r="M1297" s="3">
        <f t="shared" si="83"/>
        <v>4.0161340317985683E-3</v>
      </c>
    </row>
    <row r="1298" spans="1:13" x14ac:dyDescent="0.2">
      <c r="A1298" s="1" t="s">
        <v>27</v>
      </c>
      <c r="B1298" s="1" t="s">
        <v>50</v>
      </c>
      <c r="C1298" s="2">
        <v>0</v>
      </c>
      <c r="D1298" s="2">
        <v>0</v>
      </c>
      <c r="E1298" s="3" t="str">
        <f t="shared" si="80"/>
        <v/>
      </c>
      <c r="F1298" s="2">
        <v>1090.1903600000001</v>
      </c>
      <c r="G1298" s="2">
        <v>1403.7677200000001</v>
      </c>
      <c r="H1298" s="3">
        <f t="shared" si="81"/>
        <v>0.28763541809340532</v>
      </c>
      <c r="I1298" s="2">
        <v>1494.37814</v>
      </c>
      <c r="J1298" s="3">
        <f t="shared" si="82"/>
        <v>-6.0634197981509486E-2</v>
      </c>
      <c r="K1298" s="2">
        <v>3965.1951399999998</v>
      </c>
      <c r="L1298" s="2">
        <v>5677.3879800000004</v>
      </c>
      <c r="M1298" s="3">
        <f t="shared" si="83"/>
        <v>0.43180544198891568</v>
      </c>
    </row>
    <row r="1299" spans="1:13" x14ac:dyDescent="0.2">
      <c r="A1299" s="1" t="s">
        <v>9</v>
      </c>
      <c r="B1299" s="1" t="s">
        <v>50</v>
      </c>
      <c r="C1299" s="2">
        <v>9.4242500000000007</v>
      </c>
      <c r="D1299" s="2">
        <v>0</v>
      </c>
      <c r="E1299" s="3">
        <f t="shared" si="80"/>
        <v>-1</v>
      </c>
      <c r="F1299" s="2">
        <v>1820.4443900000001</v>
      </c>
      <c r="G1299" s="2">
        <v>2151.8846600000002</v>
      </c>
      <c r="H1299" s="3">
        <f t="shared" si="81"/>
        <v>0.18206558344800627</v>
      </c>
      <c r="I1299" s="2">
        <v>2973.2251999999999</v>
      </c>
      <c r="J1299" s="3">
        <f t="shared" si="82"/>
        <v>-0.27624565404598334</v>
      </c>
      <c r="K1299" s="2">
        <v>8389.5878100000009</v>
      </c>
      <c r="L1299" s="2">
        <v>8919.9932100000005</v>
      </c>
      <c r="M1299" s="3">
        <f t="shared" si="83"/>
        <v>6.3221866438751828E-2</v>
      </c>
    </row>
    <row r="1300" spans="1:13" x14ac:dyDescent="0.2">
      <c r="A1300" s="1" t="s">
        <v>8</v>
      </c>
      <c r="B1300" s="1" t="s">
        <v>50</v>
      </c>
      <c r="C1300" s="2">
        <v>64.987080000000006</v>
      </c>
      <c r="D1300" s="2">
        <v>0</v>
      </c>
      <c r="E1300" s="3">
        <f t="shared" si="80"/>
        <v>-1</v>
      </c>
      <c r="F1300" s="2">
        <v>9550.3386399999999</v>
      </c>
      <c r="G1300" s="2">
        <v>8314.7921700000006</v>
      </c>
      <c r="H1300" s="3">
        <f t="shared" si="81"/>
        <v>-0.12937200622657707</v>
      </c>
      <c r="I1300" s="2">
        <v>7734.6778299999996</v>
      </c>
      <c r="J1300" s="3">
        <f t="shared" si="82"/>
        <v>7.5001745741748671E-2</v>
      </c>
      <c r="K1300" s="2">
        <v>25355.416539999998</v>
      </c>
      <c r="L1300" s="2">
        <v>28321.34016</v>
      </c>
      <c r="M1300" s="3">
        <f t="shared" si="83"/>
        <v>0.11697396551624561</v>
      </c>
    </row>
    <row r="1301" spans="1:13" x14ac:dyDescent="0.2">
      <c r="A1301" s="1" t="s">
        <v>7</v>
      </c>
      <c r="B1301" s="1" t="s">
        <v>50</v>
      </c>
      <c r="C1301" s="2">
        <v>0</v>
      </c>
      <c r="D1301" s="2">
        <v>0</v>
      </c>
      <c r="E1301" s="3" t="str">
        <f t="shared" si="80"/>
        <v/>
      </c>
      <c r="F1301" s="2">
        <v>1824.2302999999999</v>
      </c>
      <c r="G1301" s="2">
        <v>1725.0884699999999</v>
      </c>
      <c r="H1301" s="3">
        <f t="shared" si="81"/>
        <v>-5.4347211533543827E-2</v>
      </c>
      <c r="I1301" s="2">
        <v>2164.1941299999999</v>
      </c>
      <c r="J1301" s="3">
        <f t="shared" si="82"/>
        <v>-0.20289568939917602</v>
      </c>
      <c r="K1301" s="2">
        <v>6453.8111799999997</v>
      </c>
      <c r="L1301" s="2">
        <v>6650.2248</v>
      </c>
      <c r="M1301" s="3">
        <f t="shared" si="83"/>
        <v>3.0433741323061092E-2</v>
      </c>
    </row>
    <row r="1302" spans="1:13" x14ac:dyDescent="0.2">
      <c r="A1302" s="1" t="s">
        <v>6</v>
      </c>
      <c r="B1302" s="1" t="s">
        <v>50</v>
      </c>
      <c r="C1302" s="2">
        <v>5.9207200000000002</v>
      </c>
      <c r="D1302" s="2">
        <v>0</v>
      </c>
      <c r="E1302" s="3">
        <f t="shared" si="80"/>
        <v>-1</v>
      </c>
      <c r="F1302" s="2">
        <v>3640.4239400000001</v>
      </c>
      <c r="G1302" s="2">
        <v>4182.2570599999999</v>
      </c>
      <c r="H1302" s="3">
        <f t="shared" si="81"/>
        <v>0.148837918036546</v>
      </c>
      <c r="I1302" s="2">
        <v>4312.5609000000004</v>
      </c>
      <c r="J1302" s="3">
        <f t="shared" si="82"/>
        <v>-3.0214956500672407E-2</v>
      </c>
      <c r="K1302" s="2">
        <v>13384.14393</v>
      </c>
      <c r="L1302" s="2">
        <v>16330.426670000001</v>
      </c>
      <c r="M1302" s="3">
        <f t="shared" si="83"/>
        <v>0.22013232638630176</v>
      </c>
    </row>
    <row r="1303" spans="1:13" x14ac:dyDescent="0.2">
      <c r="A1303" s="1" t="s">
        <v>5</v>
      </c>
      <c r="B1303" s="1" t="s">
        <v>50</v>
      </c>
      <c r="C1303" s="2">
        <v>0</v>
      </c>
      <c r="D1303" s="2">
        <v>0</v>
      </c>
      <c r="E1303" s="3" t="str">
        <f t="shared" si="80"/>
        <v/>
      </c>
      <c r="F1303" s="2">
        <v>22.51454</v>
      </c>
      <c r="G1303" s="2">
        <v>3.7345600000000001</v>
      </c>
      <c r="H1303" s="3">
        <f t="shared" si="81"/>
        <v>-0.834126746538015</v>
      </c>
      <c r="I1303" s="2">
        <v>2.75204</v>
      </c>
      <c r="J1303" s="3">
        <f t="shared" si="82"/>
        <v>0.35701515966337705</v>
      </c>
      <c r="K1303" s="2">
        <v>52.224519999999998</v>
      </c>
      <c r="L1303" s="2">
        <v>7.2512299999999996</v>
      </c>
      <c r="M1303" s="3">
        <f t="shared" si="83"/>
        <v>-0.86115276885263858</v>
      </c>
    </row>
    <row r="1304" spans="1:13" x14ac:dyDescent="0.2">
      <c r="A1304" s="1" t="s">
        <v>4</v>
      </c>
      <c r="B1304" s="1" t="s">
        <v>50</v>
      </c>
      <c r="C1304" s="2">
        <v>0.43647999999999998</v>
      </c>
      <c r="D1304" s="2">
        <v>0</v>
      </c>
      <c r="E1304" s="3">
        <f t="shared" ref="E1304:E1365" si="84">IF(C1304=0,"",(D1304/C1304-1))</f>
        <v>-1</v>
      </c>
      <c r="F1304" s="2">
        <v>1815.0054299999999</v>
      </c>
      <c r="G1304" s="2">
        <v>2719.0492100000001</v>
      </c>
      <c r="H1304" s="3">
        <f t="shared" ref="H1304:H1365" si="85">IF(F1304=0,"",(G1304/F1304-1))</f>
        <v>0.49809425639018623</v>
      </c>
      <c r="I1304" s="2">
        <v>4769.9700700000003</v>
      </c>
      <c r="J1304" s="3">
        <f t="shared" ref="J1304:J1365" si="86">IF(I1304=0,"",(G1304/I1304-1))</f>
        <v>-0.42996514231796845</v>
      </c>
      <c r="K1304" s="2">
        <v>6636.7624800000003</v>
      </c>
      <c r="L1304" s="2">
        <v>12523.72611</v>
      </c>
      <c r="M1304" s="3">
        <f t="shared" ref="M1304:M1365" si="87">IF(K1304=0,"",(L1304/K1304-1))</f>
        <v>0.88702340150645242</v>
      </c>
    </row>
    <row r="1305" spans="1:13" x14ac:dyDescent="0.2">
      <c r="A1305" s="1" t="s">
        <v>3</v>
      </c>
      <c r="B1305" s="1" t="s">
        <v>50</v>
      </c>
      <c r="C1305" s="2">
        <v>0</v>
      </c>
      <c r="D1305" s="2">
        <v>0</v>
      </c>
      <c r="E1305" s="3" t="str">
        <f t="shared" si="84"/>
        <v/>
      </c>
      <c r="F1305" s="2">
        <v>2413.8626100000001</v>
      </c>
      <c r="G1305" s="2">
        <v>5241.8058899999996</v>
      </c>
      <c r="H1305" s="3">
        <f t="shared" si="85"/>
        <v>1.1715427664708717</v>
      </c>
      <c r="I1305" s="2">
        <v>7216.5298000000003</v>
      </c>
      <c r="J1305" s="3">
        <f t="shared" si="86"/>
        <v>-0.27363898781378282</v>
      </c>
      <c r="K1305" s="2">
        <v>13851.808150000001</v>
      </c>
      <c r="L1305" s="2">
        <v>21966.706770000001</v>
      </c>
      <c r="M1305" s="3">
        <f t="shared" si="87"/>
        <v>0.58583677539599766</v>
      </c>
    </row>
    <row r="1306" spans="1:13" x14ac:dyDescent="0.2">
      <c r="A1306" s="1" t="s">
        <v>26</v>
      </c>
      <c r="B1306" s="1" t="s">
        <v>50</v>
      </c>
      <c r="C1306" s="2">
        <v>0</v>
      </c>
      <c r="D1306" s="2">
        <v>0</v>
      </c>
      <c r="E1306" s="3" t="str">
        <f t="shared" si="84"/>
        <v/>
      </c>
      <c r="F1306" s="2">
        <v>1139.8016500000001</v>
      </c>
      <c r="G1306" s="2">
        <v>216.29071999999999</v>
      </c>
      <c r="H1306" s="3">
        <f t="shared" si="85"/>
        <v>-0.81023828137114906</v>
      </c>
      <c r="I1306" s="2">
        <v>383.5813</v>
      </c>
      <c r="J1306" s="3">
        <f t="shared" si="86"/>
        <v>-0.43612809070723735</v>
      </c>
      <c r="K1306" s="2">
        <v>1893.5753299999999</v>
      </c>
      <c r="L1306" s="2">
        <v>803.90239999999994</v>
      </c>
      <c r="M1306" s="3">
        <f t="shared" si="87"/>
        <v>-0.57545792487695757</v>
      </c>
    </row>
    <row r="1307" spans="1:13" x14ac:dyDescent="0.2">
      <c r="A1307" s="1" t="s">
        <v>2</v>
      </c>
      <c r="B1307" s="1" t="s">
        <v>50</v>
      </c>
      <c r="C1307" s="2">
        <v>4.326E-2</v>
      </c>
      <c r="D1307" s="2">
        <v>0</v>
      </c>
      <c r="E1307" s="3">
        <f t="shared" si="84"/>
        <v>-1</v>
      </c>
      <c r="F1307" s="2">
        <v>920.83047999999997</v>
      </c>
      <c r="G1307" s="2">
        <v>1364.6873000000001</v>
      </c>
      <c r="H1307" s="3">
        <f t="shared" si="85"/>
        <v>0.4820179497099184</v>
      </c>
      <c r="I1307" s="2">
        <v>1435.1022399999999</v>
      </c>
      <c r="J1307" s="3">
        <f t="shared" si="86"/>
        <v>-4.9066148764425277E-2</v>
      </c>
      <c r="K1307" s="2">
        <v>3607.9620399999999</v>
      </c>
      <c r="L1307" s="2">
        <v>6597.5205100000003</v>
      </c>
      <c r="M1307" s="3">
        <f t="shared" si="87"/>
        <v>0.82860031143786661</v>
      </c>
    </row>
    <row r="1308" spans="1:13" x14ac:dyDescent="0.2">
      <c r="A1308" s="1" t="s">
        <v>33</v>
      </c>
      <c r="B1308" s="1" t="s">
        <v>50</v>
      </c>
      <c r="C1308" s="2">
        <v>0</v>
      </c>
      <c r="D1308" s="2">
        <v>0</v>
      </c>
      <c r="E1308" s="3" t="str">
        <f t="shared" si="84"/>
        <v/>
      </c>
      <c r="F1308" s="2">
        <v>1031.58591</v>
      </c>
      <c r="G1308" s="2">
        <v>0</v>
      </c>
      <c r="H1308" s="3">
        <f t="shared" si="85"/>
        <v>-1</v>
      </c>
      <c r="I1308" s="2">
        <v>426.2</v>
      </c>
      <c r="J1308" s="3">
        <f t="shared" si="86"/>
        <v>-1</v>
      </c>
      <c r="K1308" s="2">
        <v>2060.7907500000001</v>
      </c>
      <c r="L1308" s="2">
        <v>3248.8627999999999</v>
      </c>
      <c r="M1308" s="3">
        <f t="shared" si="87"/>
        <v>0.5765127051351524</v>
      </c>
    </row>
    <row r="1309" spans="1:13" x14ac:dyDescent="0.2">
      <c r="A1309" s="1" t="s">
        <v>25</v>
      </c>
      <c r="B1309" s="1" t="s">
        <v>50</v>
      </c>
      <c r="C1309" s="2">
        <v>1154.2613200000001</v>
      </c>
      <c r="D1309" s="2">
        <v>183.50966</v>
      </c>
      <c r="E1309" s="3">
        <f t="shared" si="84"/>
        <v>-0.84101549898596617</v>
      </c>
      <c r="F1309" s="2">
        <v>31921.31306</v>
      </c>
      <c r="G1309" s="2">
        <v>21437.66301</v>
      </c>
      <c r="H1309" s="3">
        <f t="shared" si="85"/>
        <v>-0.32842164200121404</v>
      </c>
      <c r="I1309" s="2">
        <v>27791.475859999999</v>
      </c>
      <c r="J1309" s="3">
        <f t="shared" si="86"/>
        <v>-0.22862452077059281</v>
      </c>
      <c r="K1309" s="2">
        <v>136767.58481999999</v>
      </c>
      <c r="L1309" s="2">
        <v>132102.13826000001</v>
      </c>
      <c r="M1309" s="3">
        <f t="shared" si="87"/>
        <v>-3.4112224516797518E-2</v>
      </c>
    </row>
    <row r="1310" spans="1:13" x14ac:dyDescent="0.2">
      <c r="A1310" s="1" t="s">
        <v>29</v>
      </c>
      <c r="B1310" s="1" t="s">
        <v>50</v>
      </c>
      <c r="C1310" s="2">
        <v>3.05836</v>
      </c>
      <c r="D1310" s="2">
        <v>0</v>
      </c>
      <c r="E1310" s="3">
        <f t="shared" si="84"/>
        <v>-1</v>
      </c>
      <c r="F1310" s="2">
        <v>134.97720000000001</v>
      </c>
      <c r="G1310" s="2">
        <v>274.22296</v>
      </c>
      <c r="H1310" s="3">
        <f t="shared" si="85"/>
        <v>1.0316243039565198</v>
      </c>
      <c r="I1310" s="2">
        <v>165.74261999999999</v>
      </c>
      <c r="J1310" s="3">
        <f t="shared" si="86"/>
        <v>0.65451083131182575</v>
      </c>
      <c r="K1310" s="2">
        <v>342.89141999999998</v>
      </c>
      <c r="L1310" s="2">
        <v>1556.68013</v>
      </c>
      <c r="M1310" s="3">
        <f t="shared" si="87"/>
        <v>3.5398631730126118</v>
      </c>
    </row>
    <row r="1311" spans="1:13" x14ac:dyDescent="0.2">
      <c r="A1311" s="6" t="s">
        <v>0</v>
      </c>
      <c r="B1311" s="6" t="s">
        <v>50</v>
      </c>
      <c r="C1311" s="5">
        <v>1317.47488</v>
      </c>
      <c r="D1311" s="5">
        <v>187.84466</v>
      </c>
      <c r="E1311" s="4">
        <f t="shared" si="84"/>
        <v>-0.85742068949352568</v>
      </c>
      <c r="F1311" s="5">
        <v>118849.19465999999</v>
      </c>
      <c r="G1311" s="5">
        <v>111824.65505</v>
      </c>
      <c r="H1311" s="4">
        <f t="shared" si="85"/>
        <v>-5.9104646271231132E-2</v>
      </c>
      <c r="I1311" s="5">
        <v>138488.98118</v>
      </c>
      <c r="J1311" s="4">
        <f t="shared" si="86"/>
        <v>-0.19253752827702042</v>
      </c>
      <c r="K1311" s="5">
        <v>445877.64211999997</v>
      </c>
      <c r="L1311" s="5">
        <v>505919.97777</v>
      </c>
      <c r="M1311" s="4">
        <f t="shared" si="87"/>
        <v>0.13466101454317969</v>
      </c>
    </row>
    <row r="1312" spans="1:13" x14ac:dyDescent="0.2">
      <c r="A1312" s="1" t="s">
        <v>22</v>
      </c>
      <c r="B1312" s="1" t="s">
        <v>49</v>
      </c>
      <c r="C1312" s="2">
        <v>0</v>
      </c>
      <c r="D1312" s="2">
        <v>0</v>
      </c>
      <c r="E1312" s="3" t="str">
        <f t="shared" si="84"/>
        <v/>
      </c>
      <c r="F1312" s="2">
        <v>0.50209000000000004</v>
      </c>
      <c r="G1312" s="2">
        <v>127.65826</v>
      </c>
      <c r="H1312" s="3">
        <f t="shared" si="85"/>
        <v>253.25373936943575</v>
      </c>
      <c r="I1312" s="2">
        <v>51.083150000000003</v>
      </c>
      <c r="J1312" s="3">
        <f t="shared" si="86"/>
        <v>1.4990287403967844</v>
      </c>
      <c r="K1312" s="2">
        <v>765.09029999999996</v>
      </c>
      <c r="L1312" s="2">
        <v>250.45543000000001</v>
      </c>
      <c r="M1312" s="3">
        <f t="shared" si="87"/>
        <v>-0.67264592166441006</v>
      </c>
    </row>
    <row r="1313" spans="1:13" x14ac:dyDescent="0.2">
      <c r="A1313" s="1" t="s">
        <v>21</v>
      </c>
      <c r="B1313" s="1" t="s">
        <v>49</v>
      </c>
      <c r="C1313" s="2">
        <v>0</v>
      </c>
      <c r="D1313" s="2">
        <v>0</v>
      </c>
      <c r="E1313" s="3" t="str">
        <f t="shared" si="84"/>
        <v/>
      </c>
      <c r="F1313" s="2">
        <v>7.5575400000000004</v>
      </c>
      <c r="G1313" s="2">
        <v>11.24324</v>
      </c>
      <c r="H1313" s="3">
        <f t="shared" si="85"/>
        <v>0.48768514622482972</v>
      </c>
      <c r="I1313" s="2">
        <v>30.957940000000001</v>
      </c>
      <c r="J1313" s="3">
        <f t="shared" si="86"/>
        <v>-0.63682208829140441</v>
      </c>
      <c r="K1313" s="2">
        <v>150.45105000000001</v>
      </c>
      <c r="L1313" s="2">
        <v>99.223320000000001</v>
      </c>
      <c r="M1313" s="3">
        <f t="shared" si="87"/>
        <v>-0.34049433353904812</v>
      </c>
    </row>
    <row r="1314" spans="1:13" x14ac:dyDescent="0.2">
      <c r="A1314" s="1" t="s">
        <v>20</v>
      </c>
      <c r="B1314" s="1" t="s">
        <v>49</v>
      </c>
      <c r="C1314" s="2">
        <v>0</v>
      </c>
      <c r="D1314" s="2">
        <v>0</v>
      </c>
      <c r="E1314" s="3" t="str">
        <f t="shared" si="84"/>
        <v/>
      </c>
      <c r="F1314" s="2">
        <v>61.458399999999997</v>
      </c>
      <c r="G1314" s="2">
        <v>42.60915</v>
      </c>
      <c r="H1314" s="3">
        <f t="shared" si="85"/>
        <v>-0.30669932832615232</v>
      </c>
      <c r="I1314" s="2">
        <v>74.141819999999996</v>
      </c>
      <c r="J1314" s="3">
        <f t="shared" si="86"/>
        <v>-0.42530207647991369</v>
      </c>
      <c r="K1314" s="2">
        <v>150.64920000000001</v>
      </c>
      <c r="L1314" s="2">
        <v>151.48495</v>
      </c>
      <c r="M1314" s="3">
        <f t="shared" si="87"/>
        <v>5.5476564097252101E-3</v>
      </c>
    </row>
    <row r="1315" spans="1:13" x14ac:dyDescent="0.2">
      <c r="A1315" s="1" t="s">
        <v>19</v>
      </c>
      <c r="B1315" s="1" t="s">
        <v>49</v>
      </c>
      <c r="C1315" s="2">
        <v>0</v>
      </c>
      <c r="D1315" s="2">
        <v>0</v>
      </c>
      <c r="E1315" s="3" t="str">
        <f t="shared" si="84"/>
        <v/>
      </c>
      <c r="F1315" s="2">
        <v>33.8705</v>
      </c>
      <c r="G1315" s="2">
        <v>12.325049999999999</v>
      </c>
      <c r="H1315" s="3">
        <f t="shared" si="85"/>
        <v>-0.6361125463161158</v>
      </c>
      <c r="I1315" s="2">
        <v>7.6310500000000001</v>
      </c>
      <c r="J1315" s="3">
        <f t="shared" si="86"/>
        <v>0.61511849614404301</v>
      </c>
      <c r="K1315" s="2">
        <v>55.221559999999997</v>
      </c>
      <c r="L1315" s="2">
        <v>30.250699999999998</v>
      </c>
      <c r="M1315" s="3">
        <f t="shared" si="87"/>
        <v>-0.45219403435904382</v>
      </c>
    </row>
    <row r="1316" spans="1:13" x14ac:dyDescent="0.2">
      <c r="A1316" s="1" t="s">
        <v>18</v>
      </c>
      <c r="B1316" s="1" t="s">
        <v>49</v>
      </c>
      <c r="C1316" s="2">
        <v>0</v>
      </c>
      <c r="D1316" s="2">
        <v>0</v>
      </c>
      <c r="E1316" s="3" t="str">
        <f t="shared" si="84"/>
        <v/>
      </c>
      <c r="F1316" s="2">
        <v>15.300789999999999</v>
      </c>
      <c r="G1316" s="2">
        <v>105.42082000000001</v>
      </c>
      <c r="H1316" s="3">
        <f t="shared" si="85"/>
        <v>5.8898939205099872</v>
      </c>
      <c r="I1316" s="2">
        <v>64.085470000000001</v>
      </c>
      <c r="J1316" s="3">
        <f t="shared" si="86"/>
        <v>0.64500346178314683</v>
      </c>
      <c r="K1316" s="2">
        <v>55.957769999999996</v>
      </c>
      <c r="L1316" s="2">
        <v>275.25564000000003</v>
      </c>
      <c r="M1316" s="3">
        <f t="shared" si="87"/>
        <v>3.918988730251403</v>
      </c>
    </row>
    <row r="1317" spans="1:13" x14ac:dyDescent="0.2">
      <c r="A1317" s="1" t="s">
        <v>17</v>
      </c>
      <c r="B1317" s="1" t="s">
        <v>49</v>
      </c>
      <c r="C1317" s="2">
        <v>0</v>
      </c>
      <c r="D1317" s="2">
        <v>0</v>
      </c>
      <c r="E1317" s="3" t="str">
        <f t="shared" si="84"/>
        <v/>
      </c>
      <c r="F1317" s="2">
        <v>19.194289999999999</v>
      </c>
      <c r="G1317" s="2">
        <v>65.795900000000003</v>
      </c>
      <c r="H1317" s="3">
        <f t="shared" si="85"/>
        <v>2.4278892316412852</v>
      </c>
      <c r="I1317" s="2">
        <v>73.312970000000007</v>
      </c>
      <c r="J1317" s="3">
        <f t="shared" si="86"/>
        <v>-0.10253397181972035</v>
      </c>
      <c r="K1317" s="2">
        <v>167.60875999999999</v>
      </c>
      <c r="L1317" s="2">
        <v>272.54216000000002</v>
      </c>
      <c r="M1317" s="3">
        <f t="shared" si="87"/>
        <v>0.62606154952760251</v>
      </c>
    </row>
    <row r="1318" spans="1:13" x14ac:dyDescent="0.2">
      <c r="A1318" s="1" t="s">
        <v>15</v>
      </c>
      <c r="B1318" s="1" t="s">
        <v>49</v>
      </c>
      <c r="C1318" s="2">
        <v>0</v>
      </c>
      <c r="D1318" s="2">
        <v>0</v>
      </c>
      <c r="E1318" s="3" t="str">
        <f t="shared" si="84"/>
        <v/>
      </c>
      <c r="F1318" s="2">
        <v>1069.45461</v>
      </c>
      <c r="G1318" s="2">
        <v>3950.9730500000001</v>
      </c>
      <c r="H1318" s="3">
        <f t="shared" si="85"/>
        <v>2.6943812416685922</v>
      </c>
      <c r="I1318" s="2">
        <v>3002.11771</v>
      </c>
      <c r="J1318" s="3">
        <f t="shared" si="86"/>
        <v>0.31606200411109131</v>
      </c>
      <c r="K1318" s="2">
        <v>1600.0474999999999</v>
      </c>
      <c r="L1318" s="2">
        <v>7253.2707600000003</v>
      </c>
      <c r="M1318" s="3">
        <f t="shared" si="87"/>
        <v>3.5331596468229858</v>
      </c>
    </row>
    <row r="1319" spans="1:13" x14ac:dyDescent="0.2">
      <c r="A1319" s="1" t="s">
        <v>14</v>
      </c>
      <c r="B1319" s="1" t="s">
        <v>49</v>
      </c>
      <c r="C1319" s="2">
        <v>0</v>
      </c>
      <c r="D1319" s="2">
        <v>0</v>
      </c>
      <c r="E1319" s="3" t="str">
        <f t="shared" si="84"/>
        <v/>
      </c>
      <c r="F1319" s="2">
        <v>0</v>
      </c>
      <c r="G1319" s="2">
        <v>0</v>
      </c>
      <c r="H1319" s="3" t="str">
        <f t="shared" si="85"/>
        <v/>
      </c>
      <c r="I1319" s="2">
        <v>8.8090000000000002E-2</v>
      </c>
      <c r="J1319" s="3">
        <f t="shared" si="86"/>
        <v>-1</v>
      </c>
      <c r="K1319" s="2">
        <v>0.27081</v>
      </c>
      <c r="L1319" s="2">
        <v>11.01493</v>
      </c>
      <c r="M1319" s="3">
        <f t="shared" si="87"/>
        <v>39.674014992060854</v>
      </c>
    </row>
    <row r="1320" spans="1:13" x14ac:dyDescent="0.2">
      <c r="A1320" s="1" t="s">
        <v>13</v>
      </c>
      <c r="B1320" s="1" t="s">
        <v>49</v>
      </c>
      <c r="C1320" s="2">
        <v>0</v>
      </c>
      <c r="D1320" s="2">
        <v>0</v>
      </c>
      <c r="E1320" s="3" t="str">
        <f t="shared" si="84"/>
        <v/>
      </c>
      <c r="F1320" s="2">
        <v>219.17571000000001</v>
      </c>
      <c r="G1320" s="2">
        <v>338.17477000000002</v>
      </c>
      <c r="H1320" s="3">
        <f t="shared" si="85"/>
        <v>0.54293908754761189</v>
      </c>
      <c r="I1320" s="2">
        <v>347.99074000000002</v>
      </c>
      <c r="J1320" s="3">
        <f t="shared" si="86"/>
        <v>-2.8207560925328057E-2</v>
      </c>
      <c r="K1320" s="2">
        <v>1051.9418599999999</v>
      </c>
      <c r="L1320" s="2">
        <v>1190.7447999999999</v>
      </c>
      <c r="M1320" s="3">
        <f t="shared" si="87"/>
        <v>0.13194925050325512</v>
      </c>
    </row>
    <row r="1321" spans="1:13" x14ac:dyDescent="0.2">
      <c r="A1321" s="1" t="s">
        <v>12</v>
      </c>
      <c r="B1321" s="1" t="s">
        <v>49</v>
      </c>
      <c r="C1321" s="2">
        <v>0</v>
      </c>
      <c r="D1321" s="2">
        <v>0</v>
      </c>
      <c r="E1321" s="3" t="str">
        <f t="shared" si="84"/>
        <v/>
      </c>
      <c r="F1321" s="2">
        <v>900.13509999999997</v>
      </c>
      <c r="G1321" s="2">
        <v>350.81817000000001</v>
      </c>
      <c r="H1321" s="3">
        <f t="shared" si="85"/>
        <v>-0.61026053755708443</v>
      </c>
      <c r="I1321" s="2">
        <v>467.11982</v>
      </c>
      <c r="J1321" s="3">
        <f t="shared" si="86"/>
        <v>-0.24897605500875553</v>
      </c>
      <c r="K1321" s="2">
        <v>4209.4752399999998</v>
      </c>
      <c r="L1321" s="2">
        <v>1567.99074</v>
      </c>
      <c r="M1321" s="3">
        <f t="shared" si="87"/>
        <v>-0.62750921418889249</v>
      </c>
    </row>
    <row r="1322" spans="1:13" x14ac:dyDescent="0.2">
      <c r="A1322" s="1" t="s">
        <v>11</v>
      </c>
      <c r="B1322" s="1" t="s">
        <v>49</v>
      </c>
      <c r="C1322" s="2">
        <v>0</v>
      </c>
      <c r="D1322" s="2">
        <v>0</v>
      </c>
      <c r="E1322" s="3" t="str">
        <f t="shared" si="84"/>
        <v/>
      </c>
      <c r="F1322" s="2">
        <v>96.402820000000006</v>
      </c>
      <c r="G1322" s="2">
        <v>88.899630000000002</v>
      </c>
      <c r="H1322" s="3">
        <f t="shared" si="85"/>
        <v>-7.7831644344014017E-2</v>
      </c>
      <c r="I1322" s="2">
        <v>118.01416999999999</v>
      </c>
      <c r="J1322" s="3">
        <f t="shared" si="86"/>
        <v>-0.24670376447167308</v>
      </c>
      <c r="K1322" s="2">
        <v>230.61726999999999</v>
      </c>
      <c r="L1322" s="2">
        <v>306.14841999999999</v>
      </c>
      <c r="M1322" s="3">
        <f t="shared" si="87"/>
        <v>0.3275173190628784</v>
      </c>
    </row>
    <row r="1323" spans="1:13" x14ac:dyDescent="0.2">
      <c r="A1323" s="1" t="s">
        <v>10</v>
      </c>
      <c r="B1323" s="1" t="s">
        <v>49</v>
      </c>
      <c r="C1323" s="2">
        <v>0</v>
      </c>
      <c r="D1323" s="2">
        <v>0</v>
      </c>
      <c r="E1323" s="3" t="str">
        <f t="shared" si="84"/>
        <v/>
      </c>
      <c r="F1323" s="2">
        <v>88.210740000000001</v>
      </c>
      <c r="G1323" s="2">
        <v>50.353270000000002</v>
      </c>
      <c r="H1323" s="3">
        <f t="shared" si="85"/>
        <v>-0.42917075630473112</v>
      </c>
      <c r="I1323" s="2">
        <v>30.957609999999999</v>
      </c>
      <c r="J1323" s="3">
        <f t="shared" si="86"/>
        <v>0.62652317152390014</v>
      </c>
      <c r="K1323" s="2">
        <v>258.3888</v>
      </c>
      <c r="L1323" s="2">
        <v>201.88124999999999</v>
      </c>
      <c r="M1323" s="3">
        <f t="shared" si="87"/>
        <v>-0.21869194794820834</v>
      </c>
    </row>
    <row r="1324" spans="1:13" x14ac:dyDescent="0.2">
      <c r="A1324" s="1" t="s">
        <v>27</v>
      </c>
      <c r="B1324" s="1" t="s">
        <v>49</v>
      </c>
      <c r="C1324" s="2">
        <v>0</v>
      </c>
      <c r="D1324" s="2">
        <v>0</v>
      </c>
      <c r="E1324" s="3" t="str">
        <f t="shared" si="84"/>
        <v/>
      </c>
      <c r="F1324" s="2">
        <v>10.42712</v>
      </c>
      <c r="G1324" s="2">
        <v>0</v>
      </c>
      <c r="H1324" s="3">
        <f t="shared" si="85"/>
        <v>-1</v>
      </c>
      <c r="I1324" s="2">
        <v>5.0746000000000002</v>
      </c>
      <c r="J1324" s="3">
        <f t="shared" si="86"/>
        <v>-1</v>
      </c>
      <c r="K1324" s="2">
        <v>21.77412</v>
      </c>
      <c r="L1324" s="2">
        <v>5.0746000000000002</v>
      </c>
      <c r="M1324" s="3">
        <f t="shared" si="87"/>
        <v>-0.76694350908326037</v>
      </c>
    </row>
    <row r="1325" spans="1:13" x14ac:dyDescent="0.2">
      <c r="A1325" s="1" t="s">
        <v>9</v>
      </c>
      <c r="B1325" s="1" t="s">
        <v>49</v>
      </c>
      <c r="C1325" s="2">
        <v>0</v>
      </c>
      <c r="D1325" s="2">
        <v>0</v>
      </c>
      <c r="E1325" s="3" t="str">
        <f t="shared" si="84"/>
        <v/>
      </c>
      <c r="F1325" s="2">
        <v>3408.6329000000001</v>
      </c>
      <c r="G1325" s="2">
        <v>4265.6123100000004</v>
      </c>
      <c r="H1325" s="3">
        <f t="shared" si="85"/>
        <v>0.25141440429094031</v>
      </c>
      <c r="I1325" s="2">
        <v>4321.1754700000001</v>
      </c>
      <c r="J1325" s="3">
        <f t="shared" si="86"/>
        <v>-1.2858343843185738E-2</v>
      </c>
      <c r="K1325" s="2">
        <v>13436.732910000001</v>
      </c>
      <c r="L1325" s="2">
        <v>16202.49829</v>
      </c>
      <c r="M1325" s="3">
        <f t="shared" si="87"/>
        <v>0.20583615068672212</v>
      </c>
    </row>
    <row r="1326" spans="1:13" x14ac:dyDescent="0.2">
      <c r="A1326" s="1" t="s">
        <v>8</v>
      </c>
      <c r="B1326" s="1" t="s">
        <v>49</v>
      </c>
      <c r="C1326" s="2">
        <v>0</v>
      </c>
      <c r="D1326" s="2">
        <v>0</v>
      </c>
      <c r="E1326" s="3" t="str">
        <f t="shared" si="84"/>
        <v/>
      </c>
      <c r="F1326" s="2">
        <v>286.42326000000003</v>
      </c>
      <c r="G1326" s="2">
        <v>657.49766</v>
      </c>
      <c r="H1326" s="3">
        <f t="shared" si="85"/>
        <v>1.2955456201427213</v>
      </c>
      <c r="I1326" s="2">
        <v>224.58611999999999</v>
      </c>
      <c r="J1326" s="3">
        <f t="shared" si="86"/>
        <v>1.9275970393896116</v>
      </c>
      <c r="K1326" s="2">
        <v>849.67229999999995</v>
      </c>
      <c r="L1326" s="2">
        <v>1217.8915500000001</v>
      </c>
      <c r="M1326" s="3">
        <f t="shared" si="87"/>
        <v>0.43336619306054835</v>
      </c>
    </row>
    <row r="1327" spans="1:13" x14ac:dyDescent="0.2">
      <c r="A1327" s="1" t="s">
        <v>7</v>
      </c>
      <c r="B1327" s="1" t="s">
        <v>49</v>
      </c>
      <c r="C1327" s="2">
        <v>0</v>
      </c>
      <c r="D1327" s="2">
        <v>0</v>
      </c>
      <c r="E1327" s="3" t="str">
        <f t="shared" si="84"/>
        <v/>
      </c>
      <c r="F1327" s="2">
        <v>155.11395999999999</v>
      </c>
      <c r="G1327" s="2">
        <v>245.00139999999999</v>
      </c>
      <c r="H1327" s="3">
        <f t="shared" si="85"/>
        <v>0.57949290960014177</v>
      </c>
      <c r="I1327" s="2">
        <v>136.24447000000001</v>
      </c>
      <c r="J1327" s="3">
        <f t="shared" si="86"/>
        <v>0.79824839863225261</v>
      </c>
      <c r="K1327" s="2">
        <v>833.43844999999999</v>
      </c>
      <c r="L1327" s="2">
        <v>825.55849999999998</v>
      </c>
      <c r="M1327" s="3">
        <f t="shared" si="87"/>
        <v>-9.4547473781657621E-3</v>
      </c>
    </row>
    <row r="1328" spans="1:13" x14ac:dyDescent="0.2">
      <c r="A1328" s="1" t="s">
        <v>6</v>
      </c>
      <c r="B1328" s="1" t="s">
        <v>49</v>
      </c>
      <c r="C1328" s="2">
        <v>0</v>
      </c>
      <c r="D1328" s="2">
        <v>0</v>
      </c>
      <c r="E1328" s="3" t="str">
        <f t="shared" si="84"/>
        <v/>
      </c>
      <c r="F1328" s="2">
        <v>334.58902</v>
      </c>
      <c r="G1328" s="2">
        <v>483.9796</v>
      </c>
      <c r="H1328" s="3">
        <f t="shared" si="85"/>
        <v>0.44648978618604995</v>
      </c>
      <c r="I1328" s="2">
        <v>488.57220000000001</v>
      </c>
      <c r="J1328" s="3">
        <f t="shared" si="86"/>
        <v>-9.4000436373580243E-3</v>
      </c>
      <c r="K1328" s="2">
        <v>1450.90607</v>
      </c>
      <c r="L1328" s="2">
        <v>1498.36259</v>
      </c>
      <c r="M1328" s="3">
        <f t="shared" si="87"/>
        <v>3.2708195920635896E-2</v>
      </c>
    </row>
    <row r="1329" spans="1:13" x14ac:dyDescent="0.2">
      <c r="A1329" s="1" t="s">
        <v>5</v>
      </c>
      <c r="B1329" s="1" t="s">
        <v>49</v>
      </c>
      <c r="C1329" s="2">
        <v>0</v>
      </c>
      <c r="D1329" s="2">
        <v>0</v>
      </c>
      <c r="E1329" s="3" t="str">
        <f t="shared" si="84"/>
        <v/>
      </c>
      <c r="F1329" s="2">
        <v>471.59147000000002</v>
      </c>
      <c r="G1329" s="2">
        <v>239.9913</v>
      </c>
      <c r="H1329" s="3">
        <f t="shared" si="85"/>
        <v>-0.49110339082256937</v>
      </c>
      <c r="I1329" s="2">
        <v>688.46752000000004</v>
      </c>
      <c r="J1329" s="3">
        <f t="shared" si="86"/>
        <v>-0.65141231353949713</v>
      </c>
      <c r="K1329" s="2">
        <v>1079.9597900000001</v>
      </c>
      <c r="L1329" s="2">
        <v>1279.4244799999999</v>
      </c>
      <c r="M1329" s="3">
        <f t="shared" si="87"/>
        <v>0.18469640429853396</v>
      </c>
    </row>
    <row r="1330" spans="1:13" x14ac:dyDescent="0.2">
      <c r="A1330" s="1" t="s">
        <v>4</v>
      </c>
      <c r="B1330" s="1" t="s">
        <v>49</v>
      </c>
      <c r="C1330" s="2">
        <v>0</v>
      </c>
      <c r="D1330" s="2">
        <v>0</v>
      </c>
      <c r="E1330" s="3" t="str">
        <f t="shared" si="84"/>
        <v/>
      </c>
      <c r="F1330" s="2">
        <v>246.37119000000001</v>
      </c>
      <c r="G1330" s="2">
        <v>308.07229000000001</v>
      </c>
      <c r="H1330" s="3">
        <f t="shared" si="85"/>
        <v>0.25043959076546241</v>
      </c>
      <c r="I1330" s="2">
        <v>0</v>
      </c>
      <c r="J1330" s="3" t="str">
        <f t="shared" si="86"/>
        <v/>
      </c>
      <c r="K1330" s="2">
        <v>976.83780000000002</v>
      </c>
      <c r="L1330" s="2">
        <v>1352.7508499999999</v>
      </c>
      <c r="M1330" s="3">
        <f t="shared" si="87"/>
        <v>0.38482647784514468</v>
      </c>
    </row>
    <row r="1331" spans="1:13" x14ac:dyDescent="0.2">
      <c r="A1331" s="1" t="s">
        <v>3</v>
      </c>
      <c r="B1331" s="1" t="s">
        <v>49</v>
      </c>
      <c r="C1331" s="2">
        <v>349.69387999999998</v>
      </c>
      <c r="D1331" s="2">
        <v>0</v>
      </c>
      <c r="E1331" s="3">
        <f t="shared" si="84"/>
        <v>-1</v>
      </c>
      <c r="F1331" s="2">
        <v>22139.508600000001</v>
      </c>
      <c r="G1331" s="2">
        <v>21288.427199999998</v>
      </c>
      <c r="H1331" s="3">
        <f t="shared" si="85"/>
        <v>-3.8441747528217607E-2</v>
      </c>
      <c r="I1331" s="2">
        <v>24293.65899</v>
      </c>
      <c r="J1331" s="3">
        <f t="shared" si="86"/>
        <v>-0.12370437039710835</v>
      </c>
      <c r="K1331" s="2">
        <v>87897.867750000005</v>
      </c>
      <c r="L1331" s="2">
        <v>90694.345969999995</v>
      </c>
      <c r="M1331" s="3">
        <f t="shared" si="87"/>
        <v>3.1815085980854141E-2</v>
      </c>
    </row>
    <row r="1332" spans="1:13" x14ac:dyDescent="0.2">
      <c r="A1332" s="1" t="s">
        <v>26</v>
      </c>
      <c r="B1332" s="1" t="s">
        <v>49</v>
      </c>
      <c r="C1332" s="2">
        <v>0</v>
      </c>
      <c r="D1332" s="2">
        <v>0</v>
      </c>
      <c r="E1332" s="3" t="str">
        <f t="shared" si="84"/>
        <v/>
      </c>
      <c r="F1332" s="2">
        <v>0</v>
      </c>
      <c r="G1332" s="2">
        <v>0</v>
      </c>
      <c r="H1332" s="3" t="str">
        <f t="shared" si="85"/>
        <v/>
      </c>
      <c r="I1332" s="2">
        <v>0</v>
      </c>
      <c r="J1332" s="3" t="str">
        <f t="shared" si="86"/>
        <v/>
      </c>
      <c r="K1332" s="2">
        <v>34.847459999999998</v>
      </c>
      <c r="L1332" s="2">
        <v>0</v>
      </c>
      <c r="M1332" s="3">
        <f t="shared" si="87"/>
        <v>-1</v>
      </c>
    </row>
    <row r="1333" spans="1:13" x14ac:dyDescent="0.2">
      <c r="A1333" s="1" t="s">
        <v>2</v>
      </c>
      <c r="B1333" s="1" t="s">
        <v>49</v>
      </c>
      <c r="C1333" s="2">
        <v>0</v>
      </c>
      <c r="D1333" s="2">
        <v>0</v>
      </c>
      <c r="E1333" s="3" t="str">
        <f t="shared" si="84"/>
        <v/>
      </c>
      <c r="F1333" s="2">
        <v>68.25461</v>
      </c>
      <c r="G1333" s="2">
        <v>129.81383</v>
      </c>
      <c r="H1333" s="3">
        <f t="shared" si="85"/>
        <v>0.90190567347758632</v>
      </c>
      <c r="I1333" s="2">
        <v>12.04518</v>
      </c>
      <c r="J1333" s="3">
        <f t="shared" si="86"/>
        <v>9.7772428473464075</v>
      </c>
      <c r="K1333" s="2">
        <v>281.80804999999998</v>
      </c>
      <c r="L1333" s="2">
        <v>157.24316999999999</v>
      </c>
      <c r="M1333" s="3">
        <f t="shared" si="87"/>
        <v>-0.44202030424609939</v>
      </c>
    </row>
    <row r="1334" spans="1:13" x14ac:dyDescent="0.2">
      <c r="A1334" s="1" t="s">
        <v>25</v>
      </c>
      <c r="B1334" s="1" t="s">
        <v>49</v>
      </c>
      <c r="C1334" s="2">
        <v>57.62</v>
      </c>
      <c r="D1334" s="2">
        <v>59.3491</v>
      </c>
      <c r="E1334" s="3">
        <f t="shared" si="84"/>
        <v>3.0008677542519901E-2</v>
      </c>
      <c r="F1334" s="2">
        <v>2864.9224599999998</v>
      </c>
      <c r="G1334" s="2">
        <v>2166.2885000000001</v>
      </c>
      <c r="H1334" s="3">
        <f t="shared" si="85"/>
        <v>-0.24385789484857456</v>
      </c>
      <c r="I1334" s="2">
        <v>2358.7384400000001</v>
      </c>
      <c r="J1334" s="3">
        <f t="shared" si="86"/>
        <v>-8.159019954751745E-2</v>
      </c>
      <c r="K1334" s="2">
        <v>10265.73949</v>
      </c>
      <c r="L1334" s="2">
        <v>7722.0502699999997</v>
      </c>
      <c r="M1334" s="3">
        <f t="shared" si="87"/>
        <v>-0.24778431426959968</v>
      </c>
    </row>
    <row r="1335" spans="1:13" x14ac:dyDescent="0.2">
      <c r="A1335" s="1" t="s">
        <v>29</v>
      </c>
      <c r="B1335" s="1" t="s">
        <v>49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0</v>
      </c>
      <c r="H1335" s="3" t="str">
        <f t="shared" si="85"/>
        <v/>
      </c>
      <c r="I1335" s="2">
        <v>31.054549999999999</v>
      </c>
      <c r="J1335" s="3">
        <f t="shared" si="86"/>
        <v>-1</v>
      </c>
      <c r="K1335" s="2">
        <v>122.03172000000001</v>
      </c>
      <c r="L1335" s="2">
        <v>31.821529999999999</v>
      </c>
      <c r="M1335" s="3">
        <f t="shared" si="87"/>
        <v>-0.73923558563298131</v>
      </c>
    </row>
    <row r="1336" spans="1:13" x14ac:dyDescent="0.2">
      <c r="A1336" s="6" t="s">
        <v>0</v>
      </c>
      <c r="B1336" s="6" t="s">
        <v>49</v>
      </c>
      <c r="C1336" s="5">
        <v>407.31387999999998</v>
      </c>
      <c r="D1336" s="5">
        <v>59.3491</v>
      </c>
      <c r="E1336" s="4">
        <f t="shared" si="84"/>
        <v>-0.85429148645756925</v>
      </c>
      <c r="F1336" s="5">
        <v>32504.893230000001</v>
      </c>
      <c r="G1336" s="5">
        <v>34928.955399999999</v>
      </c>
      <c r="H1336" s="4">
        <f t="shared" si="85"/>
        <v>7.4575300181658033E-2</v>
      </c>
      <c r="I1336" s="5">
        <v>36878.46256</v>
      </c>
      <c r="J1336" s="4">
        <f t="shared" si="86"/>
        <v>-5.2863026945014879E-2</v>
      </c>
      <c r="K1336" s="5">
        <v>125956.3757</v>
      </c>
      <c r="L1336" s="5">
        <v>132652.74379000001</v>
      </c>
      <c r="M1336" s="4">
        <f t="shared" si="87"/>
        <v>5.3164185241001638E-2</v>
      </c>
    </row>
    <row r="1337" spans="1:13" x14ac:dyDescent="0.2">
      <c r="A1337" s="1" t="s">
        <v>22</v>
      </c>
      <c r="B1337" s="1" t="s">
        <v>48</v>
      </c>
      <c r="C1337" s="2">
        <v>0</v>
      </c>
      <c r="D1337" s="2">
        <v>0</v>
      </c>
      <c r="E1337" s="3" t="str">
        <f t="shared" si="84"/>
        <v/>
      </c>
      <c r="F1337" s="2">
        <v>0</v>
      </c>
      <c r="G1337" s="2">
        <v>0.16200000000000001</v>
      </c>
      <c r="H1337" s="3" t="str">
        <f t="shared" si="85"/>
        <v/>
      </c>
      <c r="I1337" s="2">
        <v>0</v>
      </c>
      <c r="J1337" s="3" t="str">
        <f t="shared" si="86"/>
        <v/>
      </c>
      <c r="K1337" s="2">
        <v>1.95842</v>
      </c>
      <c r="L1337" s="2">
        <v>0.16200000000000001</v>
      </c>
      <c r="M1337" s="3">
        <f t="shared" si="87"/>
        <v>-0.9172802565333279</v>
      </c>
    </row>
    <row r="1338" spans="1:13" x14ac:dyDescent="0.2">
      <c r="A1338" s="1" t="s">
        <v>21</v>
      </c>
      <c r="B1338" s="1" t="s">
        <v>48</v>
      </c>
      <c r="C1338" s="2">
        <v>0</v>
      </c>
      <c r="D1338" s="2">
        <v>0</v>
      </c>
      <c r="E1338" s="3" t="str">
        <f t="shared" si="84"/>
        <v/>
      </c>
      <c r="F1338" s="2">
        <v>0</v>
      </c>
      <c r="G1338" s="2">
        <v>1.996</v>
      </c>
      <c r="H1338" s="3" t="str">
        <f t="shared" si="85"/>
        <v/>
      </c>
      <c r="I1338" s="2">
        <v>0</v>
      </c>
      <c r="J1338" s="3" t="str">
        <f t="shared" si="86"/>
        <v/>
      </c>
      <c r="K1338" s="2">
        <v>4.0182000000000002</v>
      </c>
      <c r="L1338" s="2">
        <v>1.996</v>
      </c>
      <c r="M1338" s="3">
        <f t="shared" si="87"/>
        <v>-0.50326016624359171</v>
      </c>
    </row>
    <row r="1339" spans="1:13" x14ac:dyDescent="0.2">
      <c r="A1339" s="1" t="s">
        <v>20</v>
      </c>
      <c r="B1339" s="1" t="s">
        <v>48</v>
      </c>
      <c r="C1339" s="2">
        <v>0</v>
      </c>
      <c r="D1339" s="2">
        <v>0</v>
      </c>
      <c r="E1339" s="3" t="str">
        <f t="shared" si="84"/>
        <v/>
      </c>
      <c r="F1339" s="2">
        <v>0</v>
      </c>
      <c r="G1339" s="2">
        <v>1.034</v>
      </c>
      <c r="H1339" s="3" t="str">
        <f t="shared" si="85"/>
        <v/>
      </c>
      <c r="I1339" s="2">
        <v>0</v>
      </c>
      <c r="J1339" s="3" t="str">
        <f t="shared" si="86"/>
        <v/>
      </c>
      <c r="K1339" s="2">
        <v>0</v>
      </c>
      <c r="L1339" s="2">
        <v>1.034</v>
      </c>
      <c r="M1339" s="3" t="str">
        <f t="shared" si="87"/>
        <v/>
      </c>
    </row>
    <row r="1340" spans="1:13" x14ac:dyDescent="0.2">
      <c r="A1340" s="1" t="s">
        <v>19</v>
      </c>
      <c r="B1340" s="1" t="s">
        <v>48</v>
      </c>
      <c r="C1340" s="2">
        <v>0</v>
      </c>
      <c r="D1340" s="2">
        <v>0</v>
      </c>
      <c r="E1340" s="3" t="str">
        <f t="shared" si="84"/>
        <v/>
      </c>
      <c r="F1340" s="2">
        <v>0</v>
      </c>
      <c r="G1340" s="2">
        <v>10.9664</v>
      </c>
      <c r="H1340" s="3" t="str">
        <f t="shared" si="85"/>
        <v/>
      </c>
      <c r="I1340" s="2">
        <v>0</v>
      </c>
      <c r="J1340" s="3" t="str">
        <f t="shared" si="86"/>
        <v/>
      </c>
      <c r="K1340" s="2">
        <v>0</v>
      </c>
      <c r="L1340" s="2">
        <v>10.9664</v>
      </c>
      <c r="M1340" s="3" t="str">
        <f t="shared" si="87"/>
        <v/>
      </c>
    </row>
    <row r="1341" spans="1:13" x14ac:dyDescent="0.2">
      <c r="A1341" s="1" t="s">
        <v>17</v>
      </c>
      <c r="B1341" s="1" t="s">
        <v>48</v>
      </c>
      <c r="C1341" s="2">
        <v>0</v>
      </c>
      <c r="D1341" s="2">
        <v>0</v>
      </c>
      <c r="E1341" s="3" t="str">
        <f t="shared" si="84"/>
        <v/>
      </c>
      <c r="F1341" s="2">
        <v>0</v>
      </c>
      <c r="G1341" s="2">
        <v>28.19078</v>
      </c>
      <c r="H1341" s="3" t="str">
        <f t="shared" si="85"/>
        <v/>
      </c>
      <c r="I1341" s="2">
        <v>0</v>
      </c>
      <c r="J1341" s="3" t="str">
        <f t="shared" si="86"/>
        <v/>
      </c>
      <c r="K1341" s="2">
        <v>0</v>
      </c>
      <c r="L1341" s="2">
        <v>28.329930000000001</v>
      </c>
      <c r="M1341" s="3" t="str">
        <f t="shared" si="87"/>
        <v/>
      </c>
    </row>
    <row r="1342" spans="1:13" x14ac:dyDescent="0.2">
      <c r="A1342" s="1" t="s">
        <v>13</v>
      </c>
      <c r="B1342" s="1" t="s">
        <v>48</v>
      </c>
      <c r="C1342" s="2">
        <v>0</v>
      </c>
      <c r="D1342" s="2">
        <v>0</v>
      </c>
      <c r="E1342" s="3" t="str">
        <f t="shared" si="84"/>
        <v/>
      </c>
      <c r="F1342" s="2">
        <v>0</v>
      </c>
      <c r="G1342" s="2">
        <v>32.519399999999997</v>
      </c>
      <c r="H1342" s="3" t="str">
        <f t="shared" si="85"/>
        <v/>
      </c>
      <c r="I1342" s="2">
        <v>0</v>
      </c>
      <c r="J1342" s="3" t="str">
        <f t="shared" si="86"/>
        <v/>
      </c>
      <c r="K1342" s="2">
        <v>0</v>
      </c>
      <c r="L1342" s="2">
        <v>32.519399999999997</v>
      </c>
      <c r="M1342" s="3" t="str">
        <f t="shared" si="87"/>
        <v/>
      </c>
    </row>
    <row r="1343" spans="1:13" x14ac:dyDescent="0.2">
      <c r="A1343" s="1" t="s">
        <v>10</v>
      </c>
      <c r="B1343" s="1" t="s">
        <v>48</v>
      </c>
      <c r="C1343" s="2">
        <v>0</v>
      </c>
      <c r="D1343" s="2">
        <v>0</v>
      </c>
      <c r="E1343" s="3" t="str">
        <f t="shared" si="84"/>
        <v/>
      </c>
      <c r="F1343" s="2">
        <v>0</v>
      </c>
      <c r="G1343" s="2">
        <v>0.63644000000000001</v>
      </c>
      <c r="H1343" s="3" t="str">
        <f t="shared" si="85"/>
        <v/>
      </c>
      <c r="I1343" s="2">
        <v>0</v>
      </c>
      <c r="J1343" s="3" t="str">
        <f t="shared" si="86"/>
        <v/>
      </c>
      <c r="K1343" s="2">
        <v>0</v>
      </c>
      <c r="L1343" s="2">
        <v>0.63644000000000001</v>
      </c>
      <c r="M1343" s="3" t="str">
        <f t="shared" si="87"/>
        <v/>
      </c>
    </row>
    <row r="1344" spans="1:13" x14ac:dyDescent="0.2">
      <c r="A1344" s="1" t="s">
        <v>9</v>
      </c>
      <c r="B1344" s="1" t="s">
        <v>48</v>
      </c>
      <c r="C1344" s="2">
        <v>0</v>
      </c>
      <c r="D1344" s="2">
        <v>0</v>
      </c>
      <c r="E1344" s="3" t="str">
        <f t="shared" si="84"/>
        <v/>
      </c>
      <c r="F1344" s="2">
        <v>15.664</v>
      </c>
      <c r="G1344" s="2">
        <v>524.22135000000003</v>
      </c>
      <c r="H1344" s="3">
        <f t="shared" si="85"/>
        <v>32.466633682328911</v>
      </c>
      <c r="I1344" s="2">
        <v>1004.32552</v>
      </c>
      <c r="J1344" s="3">
        <f t="shared" si="86"/>
        <v>-0.47803641393081397</v>
      </c>
      <c r="K1344" s="2">
        <v>65.634479999999996</v>
      </c>
      <c r="L1344" s="2">
        <v>1890.11394</v>
      </c>
      <c r="M1344" s="3">
        <f t="shared" si="87"/>
        <v>27.797576212990489</v>
      </c>
    </row>
    <row r="1345" spans="1:13" x14ac:dyDescent="0.2">
      <c r="A1345" s="1" t="s">
        <v>8</v>
      </c>
      <c r="B1345" s="1" t="s">
        <v>48</v>
      </c>
      <c r="C1345" s="2">
        <v>0</v>
      </c>
      <c r="D1345" s="2">
        <v>0</v>
      </c>
      <c r="E1345" s="3" t="str">
        <f t="shared" si="84"/>
        <v/>
      </c>
      <c r="F1345" s="2">
        <v>0</v>
      </c>
      <c r="G1345" s="2">
        <v>0</v>
      </c>
      <c r="H1345" s="3" t="str">
        <f t="shared" si="85"/>
        <v/>
      </c>
      <c r="I1345" s="2">
        <v>0</v>
      </c>
      <c r="J1345" s="3" t="str">
        <f t="shared" si="86"/>
        <v/>
      </c>
      <c r="K1345" s="2">
        <v>108.08465</v>
      </c>
      <c r="L1345" s="2">
        <v>107.68688</v>
      </c>
      <c r="M1345" s="3">
        <f t="shared" si="87"/>
        <v>-3.6801710511159547E-3</v>
      </c>
    </row>
    <row r="1346" spans="1:13" x14ac:dyDescent="0.2">
      <c r="A1346" s="1" t="s">
        <v>6</v>
      </c>
      <c r="B1346" s="1" t="s">
        <v>48</v>
      </c>
      <c r="C1346" s="2">
        <v>0</v>
      </c>
      <c r="D1346" s="2">
        <v>0</v>
      </c>
      <c r="E1346" s="3" t="str">
        <f t="shared" si="84"/>
        <v/>
      </c>
      <c r="F1346" s="2">
        <v>0</v>
      </c>
      <c r="G1346" s="2">
        <v>0.27650000000000002</v>
      </c>
      <c r="H1346" s="3" t="str">
        <f t="shared" si="85"/>
        <v/>
      </c>
      <c r="I1346" s="2">
        <v>0</v>
      </c>
      <c r="J1346" s="3" t="str">
        <f t="shared" si="86"/>
        <v/>
      </c>
      <c r="K1346" s="2">
        <v>0</v>
      </c>
      <c r="L1346" s="2">
        <v>0.41269</v>
      </c>
      <c r="M1346" s="3" t="str">
        <f t="shared" si="87"/>
        <v/>
      </c>
    </row>
    <row r="1347" spans="1:13" x14ac:dyDescent="0.2">
      <c r="A1347" s="1" t="s">
        <v>5</v>
      </c>
      <c r="B1347" s="1" t="s">
        <v>48</v>
      </c>
      <c r="C1347" s="2">
        <v>0</v>
      </c>
      <c r="D1347" s="2">
        <v>0</v>
      </c>
      <c r="E1347" s="3" t="str">
        <f t="shared" si="84"/>
        <v/>
      </c>
      <c r="F1347" s="2">
        <v>0</v>
      </c>
      <c r="G1347" s="2">
        <v>1.6E-2</v>
      </c>
      <c r="H1347" s="3" t="str">
        <f t="shared" si="85"/>
        <v/>
      </c>
      <c r="I1347" s="2">
        <v>0</v>
      </c>
      <c r="J1347" s="3" t="str">
        <f t="shared" si="86"/>
        <v/>
      </c>
      <c r="K1347" s="2">
        <v>0</v>
      </c>
      <c r="L1347" s="2">
        <v>1.6E-2</v>
      </c>
      <c r="M1347" s="3" t="str">
        <f t="shared" si="87"/>
        <v/>
      </c>
    </row>
    <row r="1348" spans="1:13" x14ac:dyDescent="0.2">
      <c r="A1348" s="1" t="s">
        <v>4</v>
      </c>
      <c r="B1348" s="1" t="s">
        <v>48</v>
      </c>
      <c r="C1348" s="2">
        <v>0</v>
      </c>
      <c r="D1348" s="2">
        <v>0</v>
      </c>
      <c r="E1348" s="3" t="str">
        <f t="shared" si="84"/>
        <v/>
      </c>
      <c r="F1348" s="2">
        <v>0</v>
      </c>
      <c r="G1348" s="2">
        <v>0</v>
      </c>
      <c r="H1348" s="3" t="str">
        <f t="shared" si="85"/>
        <v/>
      </c>
      <c r="I1348" s="2">
        <v>0.14785999999999999</v>
      </c>
      <c r="J1348" s="3">
        <f t="shared" si="86"/>
        <v>-1</v>
      </c>
      <c r="K1348" s="2">
        <v>0</v>
      </c>
      <c r="L1348" s="2">
        <v>0.14785999999999999</v>
      </c>
      <c r="M1348" s="3" t="str">
        <f t="shared" si="87"/>
        <v/>
      </c>
    </row>
    <row r="1349" spans="1:13" x14ac:dyDescent="0.2">
      <c r="A1349" s="1" t="s">
        <v>2</v>
      </c>
      <c r="B1349" s="1" t="s">
        <v>48</v>
      </c>
      <c r="C1349" s="2">
        <v>0</v>
      </c>
      <c r="D1349" s="2">
        <v>0</v>
      </c>
      <c r="E1349" s="3" t="str">
        <f t="shared" si="84"/>
        <v/>
      </c>
      <c r="F1349" s="2">
        <v>0</v>
      </c>
      <c r="G1349" s="2">
        <v>8.0000000000000004E-4</v>
      </c>
      <c r="H1349" s="3" t="str">
        <f t="shared" si="85"/>
        <v/>
      </c>
      <c r="I1349" s="2">
        <v>0</v>
      </c>
      <c r="J1349" s="3" t="str">
        <f t="shared" si="86"/>
        <v/>
      </c>
      <c r="K1349" s="2">
        <v>0</v>
      </c>
      <c r="L1349" s="2">
        <v>8.0000000000000004E-4</v>
      </c>
      <c r="M1349" s="3" t="str">
        <f t="shared" si="87"/>
        <v/>
      </c>
    </row>
    <row r="1350" spans="1:13" x14ac:dyDescent="0.2">
      <c r="A1350" s="6" t="s">
        <v>0</v>
      </c>
      <c r="B1350" s="6" t="s">
        <v>48</v>
      </c>
      <c r="C1350" s="5">
        <v>0</v>
      </c>
      <c r="D1350" s="5">
        <v>0</v>
      </c>
      <c r="E1350" s="4" t="str">
        <f t="shared" si="84"/>
        <v/>
      </c>
      <c r="F1350" s="5">
        <v>15.664</v>
      </c>
      <c r="G1350" s="5">
        <v>600.01967000000002</v>
      </c>
      <c r="H1350" s="4">
        <f t="shared" si="85"/>
        <v>37.305647982635342</v>
      </c>
      <c r="I1350" s="5">
        <v>1004.47338</v>
      </c>
      <c r="J1350" s="4">
        <f t="shared" si="86"/>
        <v>-0.40265249239357637</v>
      </c>
      <c r="K1350" s="5">
        <v>179.69575</v>
      </c>
      <c r="L1350" s="5">
        <v>2074.02234</v>
      </c>
      <c r="M1350" s="4">
        <f t="shared" si="87"/>
        <v>10.541855274818687</v>
      </c>
    </row>
    <row r="1351" spans="1:13" x14ac:dyDescent="0.2">
      <c r="A1351" s="1" t="s">
        <v>22</v>
      </c>
      <c r="B1351" s="1" t="s">
        <v>47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0</v>
      </c>
      <c r="H1351" s="3" t="str">
        <f t="shared" si="85"/>
        <v/>
      </c>
      <c r="I1351" s="2">
        <v>29.283999999999999</v>
      </c>
      <c r="J1351" s="3">
        <f t="shared" si="86"/>
        <v>-1</v>
      </c>
      <c r="K1351" s="2">
        <v>0.01</v>
      </c>
      <c r="L1351" s="2">
        <v>45.40719</v>
      </c>
      <c r="M1351" s="3">
        <f t="shared" si="87"/>
        <v>4539.7190000000001</v>
      </c>
    </row>
    <row r="1352" spans="1:13" x14ac:dyDescent="0.2">
      <c r="A1352" s="1" t="s">
        <v>21</v>
      </c>
      <c r="B1352" s="1" t="s">
        <v>47</v>
      </c>
      <c r="C1352" s="2">
        <v>0</v>
      </c>
      <c r="D1352" s="2">
        <v>0</v>
      </c>
      <c r="E1352" s="3" t="str">
        <f t="shared" si="84"/>
        <v/>
      </c>
      <c r="F1352" s="2">
        <v>31.72824</v>
      </c>
      <c r="G1352" s="2">
        <v>15.60074</v>
      </c>
      <c r="H1352" s="3">
        <f t="shared" si="85"/>
        <v>-0.50830112228097113</v>
      </c>
      <c r="I1352" s="2">
        <v>22.052779999999998</v>
      </c>
      <c r="J1352" s="3">
        <f t="shared" si="86"/>
        <v>-0.29257263710062853</v>
      </c>
      <c r="K1352" s="2">
        <v>110.40345000000001</v>
      </c>
      <c r="L1352" s="2">
        <v>79.120850000000004</v>
      </c>
      <c r="M1352" s="3">
        <f t="shared" si="87"/>
        <v>-0.28334802943205128</v>
      </c>
    </row>
    <row r="1353" spans="1:13" x14ac:dyDescent="0.2">
      <c r="A1353" s="1" t="s">
        <v>20</v>
      </c>
      <c r="B1353" s="1" t="s">
        <v>47</v>
      </c>
      <c r="C1353" s="2">
        <v>0</v>
      </c>
      <c r="D1353" s="2">
        <v>0</v>
      </c>
      <c r="E1353" s="3" t="str">
        <f t="shared" si="84"/>
        <v/>
      </c>
      <c r="F1353" s="2">
        <v>33.099179999999997</v>
      </c>
      <c r="G1353" s="2">
        <v>22.810079999999999</v>
      </c>
      <c r="H1353" s="3">
        <f t="shared" si="85"/>
        <v>-0.31085664357848131</v>
      </c>
      <c r="I1353" s="2">
        <v>28.263069999999999</v>
      </c>
      <c r="J1353" s="3">
        <f t="shared" si="86"/>
        <v>-0.19293693147984281</v>
      </c>
      <c r="K1353" s="2">
        <v>57.484290000000001</v>
      </c>
      <c r="L1353" s="2">
        <v>95.560339999999997</v>
      </c>
      <c r="M1353" s="3">
        <f t="shared" si="87"/>
        <v>0.66237314577600226</v>
      </c>
    </row>
    <row r="1354" spans="1:13" x14ac:dyDescent="0.2">
      <c r="A1354" s="1" t="s">
        <v>19</v>
      </c>
      <c r="B1354" s="1" t="s">
        <v>47</v>
      </c>
      <c r="C1354" s="2">
        <v>0</v>
      </c>
      <c r="D1354" s="2">
        <v>0</v>
      </c>
      <c r="E1354" s="3" t="str">
        <f t="shared" si="84"/>
        <v/>
      </c>
      <c r="F1354" s="2">
        <v>0.85177999999999998</v>
      </c>
      <c r="G1354" s="2">
        <v>5.0063199999999997</v>
      </c>
      <c r="H1354" s="3">
        <f t="shared" si="85"/>
        <v>4.8774801004954327</v>
      </c>
      <c r="I1354" s="2">
        <v>35.930999999999997</v>
      </c>
      <c r="J1354" s="3">
        <f t="shared" si="86"/>
        <v>-0.86066850352063673</v>
      </c>
      <c r="K1354" s="2">
        <v>33.722639999999998</v>
      </c>
      <c r="L1354" s="2">
        <v>42.194519999999997</v>
      </c>
      <c r="M1354" s="3">
        <f t="shared" si="87"/>
        <v>0.25122232423084312</v>
      </c>
    </row>
    <row r="1355" spans="1:13" x14ac:dyDescent="0.2">
      <c r="A1355" s="1" t="s">
        <v>18</v>
      </c>
      <c r="B1355" s="1" t="s">
        <v>47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4.0129999999999999E-2</v>
      </c>
      <c r="L1355" s="2">
        <v>0</v>
      </c>
      <c r="M1355" s="3">
        <f t="shared" si="87"/>
        <v>-1</v>
      </c>
    </row>
    <row r="1356" spans="1:13" x14ac:dyDescent="0.2">
      <c r="A1356" s="1" t="s">
        <v>17</v>
      </c>
      <c r="B1356" s="1" t="s">
        <v>47</v>
      </c>
      <c r="C1356" s="2">
        <v>0</v>
      </c>
      <c r="D1356" s="2">
        <v>0</v>
      </c>
      <c r="E1356" s="3" t="str">
        <f t="shared" si="84"/>
        <v/>
      </c>
      <c r="F1356" s="2">
        <v>8.7859300000000005</v>
      </c>
      <c r="G1356" s="2">
        <v>39.054470000000002</v>
      </c>
      <c r="H1356" s="3">
        <f t="shared" si="85"/>
        <v>3.4451150874181788</v>
      </c>
      <c r="I1356" s="2">
        <v>67.121539999999996</v>
      </c>
      <c r="J1356" s="3">
        <f t="shared" si="86"/>
        <v>-0.41815295060274238</v>
      </c>
      <c r="K1356" s="2">
        <v>262.57362999999998</v>
      </c>
      <c r="L1356" s="2">
        <v>242.73295999999999</v>
      </c>
      <c r="M1356" s="3">
        <f t="shared" si="87"/>
        <v>-7.5562309893800084E-2</v>
      </c>
    </row>
    <row r="1357" spans="1:13" x14ac:dyDescent="0.2">
      <c r="A1357" s="1" t="s">
        <v>16</v>
      </c>
      <c r="B1357" s="1" t="s">
        <v>47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0</v>
      </c>
      <c r="L1357" s="2">
        <v>0</v>
      </c>
      <c r="M1357" s="3" t="str">
        <f t="shared" si="87"/>
        <v/>
      </c>
    </row>
    <row r="1358" spans="1:13" x14ac:dyDescent="0.2">
      <c r="A1358" s="1" t="s">
        <v>15</v>
      </c>
      <c r="B1358" s="1" t="s">
        <v>47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0</v>
      </c>
      <c r="L1358" s="2">
        <v>0</v>
      </c>
      <c r="M1358" s="3" t="str">
        <f t="shared" si="87"/>
        <v/>
      </c>
    </row>
    <row r="1359" spans="1:13" x14ac:dyDescent="0.2">
      <c r="A1359" s="1" t="s">
        <v>14</v>
      </c>
      <c r="B1359" s="1" t="s">
        <v>47</v>
      </c>
      <c r="C1359" s="2">
        <v>0</v>
      </c>
      <c r="D1359" s="2">
        <v>0</v>
      </c>
      <c r="E1359" s="3" t="str">
        <f t="shared" si="84"/>
        <v/>
      </c>
      <c r="F1359" s="2">
        <v>68.707589999999996</v>
      </c>
      <c r="G1359" s="2">
        <v>93.448580000000007</v>
      </c>
      <c r="H1359" s="3">
        <f t="shared" si="85"/>
        <v>0.36009107581855249</v>
      </c>
      <c r="I1359" s="2">
        <v>90.412540000000007</v>
      </c>
      <c r="J1359" s="3">
        <f t="shared" si="86"/>
        <v>3.3579855183805352E-2</v>
      </c>
      <c r="K1359" s="2">
        <v>450.01319999999998</v>
      </c>
      <c r="L1359" s="2">
        <v>347.57511</v>
      </c>
      <c r="M1359" s="3">
        <f t="shared" si="87"/>
        <v>-0.22763352274999926</v>
      </c>
    </row>
    <row r="1360" spans="1:13" x14ac:dyDescent="0.2">
      <c r="A1360" s="1" t="s">
        <v>13</v>
      </c>
      <c r="B1360" s="1" t="s">
        <v>47</v>
      </c>
      <c r="C1360" s="2">
        <v>0</v>
      </c>
      <c r="D1360" s="2">
        <v>0</v>
      </c>
      <c r="E1360" s="3" t="str">
        <f t="shared" si="84"/>
        <v/>
      </c>
      <c r="F1360" s="2">
        <v>298.14069000000001</v>
      </c>
      <c r="G1360" s="2">
        <v>353.34026999999998</v>
      </c>
      <c r="H1360" s="3">
        <f t="shared" si="85"/>
        <v>0.18514607985914289</v>
      </c>
      <c r="I1360" s="2">
        <v>530.45574999999997</v>
      </c>
      <c r="J1360" s="3">
        <f t="shared" si="86"/>
        <v>-0.33389303443312657</v>
      </c>
      <c r="K1360" s="2">
        <v>1596.2791199999999</v>
      </c>
      <c r="L1360" s="2">
        <v>1472.8257599999999</v>
      </c>
      <c r="M1360" s="3">
        <f t="shared" si="87"/>
        <v>-7.7338203859986576E-2</v>
      </c>
    </row>
    <row r="1361" spans="1:13" x14ac:dyDescent="0.2">
      <c r="A1361" s="1" t="s">
        <v>12</v>
      </c>
      <c r="B1361" s="1" t="s">
        <v>47</v>
      </c>
      <c r="C1361" s="2">
        <v>0</v>
      </c>
      <c r="D1361" s="2">
        <v>0</v>
      </c>
      <c r="E1361" s="3" t="str">
        <f t="shared" si="84"/>
        <v/>
      </c>
      <c r="F1361" s="2">
        <v>396.42984999999999</v>
      </c>
      <c r="G1361" s="2">
        <v>105.48296999999999</v>
      </c>
      <c r="H1361" s="3">
        <f t="shared" si="85"/>
        <v>-0.73391769060780865</v>
      </c>
      <c r="I1361" s="2">
        <v>314.83735999999999</v>
      </c>
      <c r="J1361" s="3">
        <f t="shared" si="86"/>
        <v>-0.66496044179763159</v>
      </c>
      <c r="K1361" s="2">
        <v>2322.7359200000001</v>
      </c>
      <c r="L1361" s="2">
        <v>1022.9775100000001</v>
      </c>
      <c r="M1361" s="3">
        <f t="shared" si="87"/>
        <v>-0.55958079384246151</v>
      </c>
    </row>
    <row r="1362" spans="1:13" x14ac:dyDescent="0.2">
      <c r="A1362" s="1" t="s">
        <v>11</v>
      </c>
      <c r="B1362" s="1" t="s">
        <v>47</v>
      </c>
      <c r="C1362" s="2">
        <v>0</v>
      </c>
      <c r="D1362" s="2">
        <v>0</v>
      </c>
      <c r="E1362" s="3" t="str">
        <f t="shared" si="84"/>
        <v/>
      </c>
      <c r="F1362" s="2">
        <v>111.03453</v>
      </c>
      <c r="G1362" s="2">
        <v>388.69736</v>
      </c>
      <c r="H1362" s="3">
        <f t="shared" si="85"/>
        <v>2.5006890198931808</v>
      </c>
      <c r="I1362" s="2">
        <v>207.39392000000001</v>
      </c>
      <c r="J1362" s="3">
        <f t="shared" si="86"/>
        <v>0.87419843358956717</v>
      </c>
      <c r="K1362" s="2">
        <v>388.69378</v>
      </c>
      <c r="L1362" s="2">
        <v>1048.14751</v>
      </c>
      <c r="M1362" s="3">
        <f t="shared" si="87"/>
        <v>1.6965893562793828</v>
      </c>
    </row>
    <row r="1363" spans="1:13" x14ac:dyDescent="0.2">
      <c r="A1363" s="1" t="s">
        <v>10</v>
      </c>
      <c r="B1363" s="1" t="s">
        <v>47</v>
      </c>
      <c r="C1363" s="2">
        <v>0</v>
      </c>
      <c r="D1363" s="2">
        <v>0</v>
      </c>
      <c r="E1363" s="3" t="str">
        <f t="shared" si="84"/>
        <v/>
      </c>
      <c r="F1363" s="2">
        <v>543.77527999999995</v>
      </c>
      <c r="G1363" s="2">
        <v>643.77440000000001</v>
      </c>
      <c r="H1363" s="3">
        <f t="shared" si="85"/>
        <v>0.18389787781452682</v>
      </c>
      <c r="I1363" s="2">
        <v>96.207710000000006</v>
      </c>
      <c r="J1363" s="3">
        <f t="shared" si="86"/>
        <v>5.6915052858029771</v>
      </c>
      <c r="K1363" s="2">
        <v>1214.38176</v>
      </c>
      <c r="L1363" s="2">
        <v>2071.7081199999998</v>
      </c>
      <c r="M1363" s="3">
        <f t="shared" si="87"/>
        <v>0.70597763260212321</v>
      </c>
    </row>
    <row r="1364" spans="1:13" x14ac:dyDescent="0.2">
      <c r="A1364" s="1" t="s">
        <v>27</v>
      </c>
      <c r="B1364" s="1" t="s">
        <v>47</v>
      </c>
      <c r="C1364" s="2">
        <v>0</v>
      </c>
      <c r="D1364" s="2">
        <v>0</v>
      </c>
      <c r="E1364" s="3" t="str">
        <f t="shared" si="84"/>
        <v/>
      </c>
      <c r="F1364" s="2">
        <v>28.176839999999999</v>
      </c>
      <c r="G1364" s="2">
        <v>33.347299999999997</v>
      </c>
      <c r="H1364" s="3">
        <f t="shared" si="85"/>
        <v>0.18350034993278164</v>
      </c>
      <c r="I1364" s="2">
        <v>6.7138600000000004</v>
      </c>
      <c r="J1364" s="3">
        <f t="shared" si="86"/>
        <v>3.9669340736923315</v>
      </c>
      <c r="K1364" s="2">
        <v>41.576219999999999</v>
      </c>
      <c r="L1364" s="2">
        <v>197.56401</v>
      </c>
      <c r="M1364" s="3">
        <f t="shared" si="87"/>
        <v>3.7518511783899546</v>
      </c>
    </row>
    <row r="1365" spans="1:13" x14ac:dyDescent="0.2">
      <c r="A1365" s="1" t="s">
        <v>9</v>
      </c>
      <c r="B1365" s="1" t="s">
        <v>47</v>
      </c>
      <c r="C1365" s="2">
        <v>0</v>
      </c>
      <c r="D1365" s="2">
        <v>0</v>
      </c>
      <c r="E1365" s="3" t="str">
        <f t="shared" si="84"/>
        <v/>
      </c>
      <c r="F1365" s="2">
        <v>345.11700000000002</v>
      </c>
      <c r="G1365" s="2">
        <v>2071.00972</v>
      </c>
      <c r="H1365" s="3">
        <f t="shared" si="85"/>
        <v>5.0008916396468441</v>
      </c>
      <c r="I1365" s="2">
        <v>173.74033</v>
      </c>
      <c r="J1365" s="3">
        <f t="shared" si="86"/>
        <v>10.920143814622662</v>
      </c>
      <c r="K1365" s="2">
        <v>1671.5358100000001</v>
      </c>
      <c r="L1365" s="2">
        <v>3677.73522</v>
      </c>
      <c r="M1365" s="3">
        <f t="shared" si="87"/>
        <v>1.2002132398228427</v>
      </c>
    </row>
    <row r="1366" spans="1:13" x14ac:dyDescent="0.2">
      <c r="A1366" s="1" t="s">
        <v>8</v>
      </c>
      <c r="B1366" s="1" t="s">
        <v>47</v>
      </c>
      <c r="C1366" s="2">
        <v>0</v>
      </c>
      <c r="D1366" s="2">
        <v>0</v>
      </c>
      <c r="E1366" s="3" t="str">
        <f t="shared" ref="E1366:E1427" si="88">IF(C1366=0,"",(D1366/C1366-1))</f>
        <v/>
      </c>
      <c r="F1366" s="2">
        <v>205.02331000000001</v>
      </c>
      <c r="G1366" s="2">
        <v>156.29132000000001</v>
      </c>
      <c r="H1366" s="3">
        <f t="shared" ref="H1366:H1427" si="89">IF(F1366=0,"",(G1366/F1366-1))</f>
        <v>-0.23768999729835594</v>
      </c>
      <c r="I1366" s="2">
        <v>454.04289</v>
      </c>
      <c r="J1366" s="3">
        <f t="shared" ref="J1366:J1427" si="90">IF(I1366=0,"",(G1366/I1366-1))</f>
        <v>-0.65577851026364486</v>
      </c>
      <c r="K1366" s="2">
        <v>1161.25135</v>
      </c>
      <c r="L1366" s="2">
        <v>1137.3490899999999</v>
      </c>
      <c r="M1366" s="3">
        <f t="shared" ref="M1366:M1427" si="91">IF(K1366=0,"",(L1366/K1366-1))</f>
        <v>-2.0583192432887198E-2</v>
      </c>
    </row>
    <row r="1367" spans="1:13" x14ac:dyDescent="0.2">
      <c r="A1367" s="1" t="s">
        <v>7</v>
      </c>
      <c r="B1367" s="1" t="s">
        <v>47</v>
      </c>
      <c r="C1367" s="2">
        <v>0</v>
      </c>
      <c r="D1367" s="2">
        <v>0</v>
      </c>
      <c r="E1367" s="3" t="str">
        <f t="shared" si="88"/>
        <v/>
      </c>
      <c r="F1367" s="2">
        <v>248.65665999999999</v>
      </c>
      <c r="G1367" s="2">
        <v>291.17721999999998</v>
      </c>
      <c r="H1367" s="3">
        <f t="shared" si="89"/>
        <v>0.17100109041921496</v>
      </c>
      <c r="I1367" s="2">
        <v>1667.2190900000001</v>
      </c>
      <c r="J1367" s="3">
        <f t="shared" si="90"/>
        <v>-0.82535155592538234</v>
      </c>
      <c r="K1367" s="2">
        <v>964.28101000000004</v>
      </c>
      <c r="L1367" s="2">
        <v>2919.6990000000001</v>
      </c>
      <c r="M1367" s="3">
        <f t="shared" si="91"/>
        <v>2.0278507714260599</v>
      </c>
    </row>
    <row r="1368" spans="1:13" x14ac:dyDescent="0.2">
      <c r="A1368" s="1" t="s">
        <v>6</v>
      </c>
      <c r="B1368" s="1" t="s">
        <v>47</v>
      </c>
      <c r="C1368" s="2">
        <v>0</v>
      </c>
      <c r="D1368" s="2">
        <v>0</v>
      </c>
      <c r="E1368" s="3" t="str">
        <f t="shared" si="88"/>
        <v/>
      </c>
      <c r="F1368" s="2">
        <v>24.114989999999999</v>
      </c>
      <c r="G1368" s="2">
        <v>22.296040000000001</v>
      </c>
      <c r="H1368" s="3">
        <f t="shared" si="89"/>
        <v>-7.5428188027446774E-2</v>
      </c>
      <c r="I1368" s="2">
        <v>20.02037</v>
      </c>
      <c r="J1368" s="3">
        <f t="shared" si="90"/>
        <v>0.11366772941758829</v>
      </c>
      <c r="K1368" s="2">
        <v>121.65719</v>
      </c>
      <c r="L1368" s="2">
        <v>83.747190000000003</v>
      </c>
      <c r="M1368" s="3">
        <f t="shared" si="91"/>
        <v>-0.31161331278488347</v>
      </c>
    </row>
    <row r="1369" spans="1:13" x14ac:dyDescent="0.2">
      <c r="A1369" s="1" t="s">
        <v>5</v>
      </c>
      <c r="B1369" s="1" t="s">
        <v>47</v>
      </c>
      <c r="C1369" s="2">
        <v>0</v>
      </c>
      <c r="D1369" s="2">
        <v>0</v>
      </c>
      <c r="E1369" s="3" t="str">
        <f t="shared" si="88"/>
        <v/>
      </c>
      <c r="F1369" s="2">
        <v>6.232E-2</v>
      </c>
      <c r="G1369" s="2">
        <v>0</v>
      </c>
      <c r="H1369" s="3">
        <f t="shared" si="89"/>
        <v>-1</v>
      </c>
      <c r="I1369" s="2">
        <v>5.5497500000000004</v>
      </c>
      <c r="J1369" s="3">
        <f t="shared" si="90"/>
        <v>-1</v>
      </c>
      <c r="K1369" s="2">
        <v>2.11334</v>
      </c>
      <c r="L1369" s="2">
        <v>5.5497500000000004</v>
      </c>
      <c r="M1369" s="3">
        <f t="shared" si="91"/>
        <v>1.6260563846801745</v>
      </c>
    </row>
    <row r="1370" spans="1:13" x14ac:dyDescent="0.2">
      <c r="A1370" s="1" t="s">
        <v>4</v>
      </c>
      <c r="B1370" s="1" t="s">
        <v>47</v>
      </c>
      <c r="C1370" s="2">
        <v>0</v>
      </c>
      <c r="D1370" s="2">
        <v>0</v>
      </c>
      <c r="E1370" s="3" t="str">
        <f t="shared" si="88"/>
        <v/>
      </c>
      <c r="F1370" s="2">
        <v>42.275329999999997</v>
      </c>
      <c r="G1370" s="2">
        <v>132.02269999999999</v>
      </c>
      <c r="H1370" s="3">
        <f t="shared" si="89"/>
        <v>2.1229253562302173</v>
      </c>
      <c r="I1370" s="2">
        <v>117.30085</v>
      </c>
      <c r="J1370" s="3">
        <f t="shared" si="90"/>
        <v>0.12550505814748991</v>
      </c>
      <c r="K1370" s="2">
        <v>185.04866999999999</v>
      </c>
      <c r="L1370" s="2">
        <v>645.69349999999997</v>
      </c>
      <c r="M1370" s="3">
        <f t="shared" si="91"/>
        <v>2.4893171618039731</v>
      </c>
    </row>
    <row r="1371" spans="1:13" x14ac:dyDescent="0.2">
      <c r="A1371" s="1" t="s">
        <v>3</v>
      </c>
      <c r="B1371" s="1" t="s">
        <v>47</v>
      </c>
      <c r="C1371" s="2">
        <v>0</v>
      </c>
      <c r="D1371" s="2">
        <v>0</v>
      </c>
      <c r="E1371" s="3" t="str">
        <f t="shared" si="88"/>
        <v/>
      </c>
      <c r="F1371" s="2">
        <v>99.341369999999998</v>
      </c>
      <c r="G1371" s="2">
        <v>287.84885000000003</v>
      </c>
      <c r="H1371" s="3">
        <f t="shared" si="89"/>
        <v>1.8975727836247884</v>
      </c>
      <c r="I1371" s="2">
        <v>281.51647000000003</v>
      </c>
      <c r="J1371" s="3">
        <f t="shared" si="90"/>
        <v>2.24938171468263E-2</v>
      </c>
      <c r="K1371" s="2">
        <v>602.26067999999998</v>
      </c>
      <c r="L1371" s="2">
        <v>1198.8235299999999</v>
      </c>
      <c r="M1371" s="3">
        <f t="shared" si="91"/>
        <v>0.99053926283216742</v>
      </c>
    </row>
    <row r="1372" spans="1:13" x14ac:dyDescent="0.2">
      <c r="A1372" s="1" t="s">
        <v>2</v>
      </c>
      <c r="B1372" s="1" t="s">
        <v>47</v>
      </c>
      <c r="C1372" s="2">
        <v>0</v>
      </c>
      <c r="D1372" s="2">
        <v>0</v>
      </c>
      <c r="E1372" s="3" t="str">
        <f t="shared" si="88"/>
        <v/>
      </c>
      <c r="F1372" s="2">
        <v>3.6444800000000002</v>
      </c>
      <c r="G1372" s="2">
        <v>9.1165199999999995</v>
      </c>
      <c r="H1372" s="3">
        <f t="shared" si="89"/>
        <v>1.5014597418561766</v>
      </c>
      <c r="I1372" s="2">
        <v>11.941839999999999</v>
      </c>
      <c r="J1372" s="3">
        <f t="shared" si="90"/>
        <v>-0.23659000623019566</v>
      </c>
      <c r="K1372" s="2">
        <v>19.053139999999999</v>
      </c>
      <c r="L1372" s="2">
        <v>29.00825</v>
      </c>
      <c r="M1372" s="3">
        <f t="shared" si="91"/>
        <v>0.52249183074285921</v>
      </c>
    </row>
    <row r="1373" spans="1:13" x14ac:dyDescent="0.2">
      <c r="A1373" s="1" t="s">
        <v>25</v>
      </c>
      <c r="B1373" s="1" t="s">
        <v>47</v>
      </c>
      <c r="C1373" s="2">
        <v>7.2024999999999997</v>
      </c>
      <c r="D1373" s="2">
        <v>0</v>
      </c>
      <c r="E1373" s="3">
        <f t="shared" si="88"/>
        <v>-1</v>
      </c>
      <c r="F1373" s="2">
        <v>106.06497</v>
      </c>
      <c r="G1373" s="2">
        <v>355.60284000000001</v>
      </c>
      <c r="H1373" s="3">
        <f t="shared" si="89"/>
        <v>2.3526888283662362</v>
      </c>
      <c r="I1373" s="2">
        <v>116.19893999999999</v>
      </c>
      <c r="J1373" s="3">
        <f t="shared" si="90"/>
        <v>2.0602933210922583</v>
      </c>
      <c r="K1373" s="2">
        <v>387.03093999999999</v>
      </c>
      <c r="L1373" s="2">
        <v>630.12815000000001</v>
      </c>
      <c r="M1373" s="3">
        <f t="shared" si="91"/>
        <v>0.62810794919910018</v>
      </c>
    </row>
    <row r="1374" spans="1:13" x14ac:dyDescent="0.2">
      <c r="A1374" s="1" t="s">
        <v>29</v>
      </c>
      <c r="B1374" s="1" t="s">
        <v>47</v>
      </c>
      <c r="C1374" s="2">
        <v>0</v>
      </c>
      <c r="D1374" s="2">
        <v>0</v>
      </c>
      <c r="E1374" s="3" t="str">
        <f t="shared" si="88"/>
        <v/>
      </c>
      <c r="F1374" s="2">
        <v>24.264949999999999</v>
      </c>
      <c r="G1374" s="2">
        <v>5.2182399999999998</v>
      </c>
      <c r="H1374" s="3">
        <f t="shared" si="89"/>
        <v>-0.78494742416530838</v>
      </c>
      <c r="I1374" s="2">
        <v>8.3557500000000005</v>
      </c>
      <c r="J1374" s="3">
        <f t="shared" si="90"/>
        <v>-0.37549112886335767</v>
      </c>
      <c r="K1374" s="2">
        <v>43.484610000000004</v>
      </c>
      <c r="L1374" s="2">
        <v>14.836460000000001</v>
      </c>
      <c r="M1374" s="3">
        <f t="shared" si="91"/>
        <v>-0.65881124379406875</v>
      </c>
    </row>
    <row r="1375" spans="1:13" x14ac:dyDescent="0.2">
      <c r="A1375" s="6" t="s">
        <v>0</v>
      </c>
      <c r="B1375" s="6" t="s">
        <v>47</v>
      </c>
      <c r="C1375" s="5">
        <v>7.2024999999999997</v>
      </c>
      <c r="D1375" s="5">
        <v>0</v>
      </c>
      <c r="E1375" s="4">
        <f t="shared" si="88"/>
        <v>-1</v>
      </c>
      <c r="F1375" s="5">
        <v>2619.29529</v>
      </c>
      <c r="G1375" s="5">
        <v>5031.1459400000003</v>
      </c>
      <c r="H1375" s="4">
        <f t="shared" si="89"/>
        <v>0.92080135416881559</v>
      </c>
      <c r="I1375" s="5">
        <v>4284.5598099999997</v>
      </c>
      <c r="J1375" s="4">
        <f t="shared" si="90"/>
        <v>0.17425036949128292</v>
      </c>
      <c r="K1375" s="5">
        <v>11635.630880000001</v>
      </c>
      <c r="L1375" s="5">
        <v>17008.384020000001</v>
      </c>
      <c r="M1375" s="4">
        <f t="shared" si="91"/>
        <v>0.46175004994658275</v>
      </c>
    </row>
    <row r="1376" spans="1:13" x14ac:dyDescent="0.2">
      <c r="A1376" s="1" t="s">
        <v>22</v>
      </c>
      <c r="B1376" s="1" t="s">
        <v>46</v>
      </c>
      <c r="C1376" s="2">
        <v>0</v>
      </c>
      <c r="D1376" s="2">
        <v>0</v>
      </c>
      <c r="E1376" s="3" t="str">
        <f t="shared" si="88"/>
        <v/>
      </c>
      <c r="F1376" s="2">
        <v>25.9665</v>
      </c>
      <c r="G1376" s="2">
        <v>40.638570000000001</v>
      </c>
      <c r="H1376" s="3">
        <f t="shared" si="89"/>
        <v>0.56503841488071171</v>
      </c>
      <c r="I1376" s="2">
        <v>55.619500000000002</v>
      </c>
      <c r="J1376" s="3">
        <f t="shared" si="90"/>
        <v>-0.26934672192306652</v>
      </c>
      <c r="K1376" s="2">
        <v>116.08116</v>
      </c>
      <c r="L1376" s="2">
        <v>104.6623</v>
      </c>
      <c r="M1376" s="3">
        <f t="shared" si="91"/>
        <v>-9.8369623459999889E-2</v>
      </c>
    </row>
    <row r="1377" spans="1:13" x14ac:dyDescent="0.2">
      <c r="A1377" s="1" t="s">
        <v>21</v>
      </c>
      <c r="B1377" s="1" t="s">
        <v>46</v>
      </c>
      <c r="C1377" s="2">
        <v>0</v>
      </c>
      <c r="D1377" s="2">
        <v>0</v>
      </c>
      <c r="E1377" s="3" t="str">
        <f t="shared" si="88"/>
        <v/>
      </c>
      <c r="F1377" s="2">
        <v>0.37215999999999999</v>
      </c>
      <c r="G1377" s="2">
        <v>116.02858999999999</v>
      </c>
      <c r="H1377" s="3">
        <f t="shared" si="89"/>
        <v>310.77071689595874</v>
      </c>
      <c r="I1377" s="2">
        <v>99.005809999999997</v>
      </c>
      <c r="J1377" s="3">
        <f t="shared" si="90"/>
        <v>0.17193718227243426</v>
      </c>
      <c r="K1377" s="2">
        <v>175.25415000000001</v>
      </c>
      <c r="L1377" s="2">
        <v>380.85946999999999</v>
      </c>
      <c r="M1377" s="3">
        <f t="shared" si="91"/>
        <v>1.1731837448642439</v>
      </c>
    </row>
    <row r="1378" spans="1:13" x14ac:dyDescent="0.2">
      <c r="A1378" s="1" t="s">
        <v>20</v>
      </c>
      <c r="B1378" s="1" t="s">
        <v>46</v>
      </c>
      <c r="C1378" s="2">
        <v>0</v>
      </c>
      <c r="D1378" s="2">
        <v>0</v>
      </c>
      <c r="E1378" s="3" t="str">
        <f t="shared" si="88"/>
        <v/>
      </c>
      <c r="F1378" s="2">
        <v>3.1394199999999999</v>
      </c>
      <c r="G1378" s="2">
        <v>2.0430000000000001</v>
      </c>
      <c r="H1378" s="3">
        <f t="shared" si="89"/>
        <v>-0.3492428537755381</v>
      </c>
      <c r="I1378" s="2">
        <v>27.294</v>
      </c>
      <c r="J1378" s="3">
        <f t="shared" si="90"/>
        <v>-0.92514838426027701</v>
      </c>
      <c r="K1378" s="2">
        <v>41.832799999999999</v>
      </c>
      <c r="L1378" s="2">
        <v>83.206980000000001</v>
      </c>
      <c r="M1378" s="3">
        <f t="shared" si="91"/>
        <v>0.98903683234208573</v>
      </c>
    </row>
    <row r="1379" spans="1:13" x14ac:dyDescent="0.2">
      <c r="A1379" s="1" t="s">
        <v>19</v>
      </c>
      <c r="B1379" s="1" t="s">
        <v>46</v>
      </c>
      <c r="C1379" s="2">
        <v>0</v>
      </c>
      <c r="D1379" s="2">
        <v>0</v>
      </c>
      <c r="E1379" s="3" t="str">
        <f t="shared" si="88"/>
        <v/>
      </c>
      <c r="F1379" s="2">
        <v>135.09376</v>
      </c>
      <c r="G1379" s="2">
        <v>24.169180000000001</v>
      </c>
      <c r="H1379" s="3">
        <f t="shared" si="89"/>
        <v>-0.82109329105948348</v>
      </c>
      <c r="I1379" s="2">
        <v>63.094720000000002</v>
      </c>
      <c r="J1379" s="3">
        <f t="shared" si="90"/>
        <v>-0.61693815266951024</v>
      </c>
      <c r="K1379" s="2">
        <v>355.26019000000002</v>
      </c>
      <c r="L1379" s="2">
        <v>316.74326000000002</v>
      </c>
      <c r="M1379" s="3">
        <f t="shared" si="91"/>
        <v>-0.10841893092496513</v>
      </c>
    </row>
    <row r="1380" spans="1:13" x14ac:dyDescent="0.2">
      <c r="A1380" s="1" t="s">
        <v>18</v>
      </c>
      <c r="B1380" s="1" t="s">
        <v>46</v>
      </c>
      <c r="C1380" s="2">
        <v>0</v>
      </c>
      <c r="D1380" s="2">
        <v>0</v>
      </c>
      <c r="E1380" s="3" t="str">
        <f t="shared" si="88"/>
        <v/>
      </c>
      <c r="F1380" s="2">
        <v>0</v>
      </c>
      <c r="G1380" s="2">
        <v>0</v>
      </c>
      <c r="H1380" s="3" t="str">
        <f t="shared" si="89"/>
        <v/>
      </c>
      <c r="I1380" s="2">
        <v>0</v>
      </c>
      <c r="J1380" s="3" t="str">
        <f t="shared" si="90"/>
        <v/>
      </c>
      <c r="K1380" s="2">
        <v>0</v>
      </c>
      <c r="L1380" s="2">
        <v>0</v>
      </c>
      <c r="M1380" s="3" t="str">
        <f t="shared" si="91"/>
        <v/>
      </c>
    </row>
    <row r="1381" spans="1:13" x14ac:dyDescent="0.2">
      <c r="A1381" s="1" t="s">
        <v>17</v>
      </c>
      <c r="B1381" s="1" t="s">
        <v>46</v>
      </c>
      <c r="C1381" s="2">
        <v>0</v>
      </c>
      <c r="D1381" s="2">
        <v>0</v>
      </c>
      <c r="E1381" s="3" t="str">
        <f t="shared" si="88"/>
        <v/>
      </c>
      <c r="F1381" s="2">
        <v>0</v>
      </c>
      <c r="G1381" s="2">
        <v>0</v>
      </c>
      <c r="H1381" s="3" t="str">
        <f t="shared" si="89"/>
        <v/>
      </c>
      <c r="I1381" s="2">
        <v>0</v>
      </c>
      <c r="J1381" s="3" t="str">
        <f t="shared" si="90"/>
        <v/>
      </c>
      <c r="K1381" s="2">
        <v>31.354990000000001</v>
      </c>
      <c r="L1381" s="2">
        <v>0</v>
      </c>
      <c r="M1381" s="3">
        <f t="shared" si="91"/>
        <v>-1</v>
      </c>
    </row>
    <row r="1382" spans="1:13" x14ac:dyDescent="0.2">
      <c r="A1382" s="1" t="s">
        <v>14</v>
      </c>
      <c r="B1382" s="1" t="s">
        <v>46</v>
      </c>
      <c r="C1382" s="2">
        <v>0</v>
      </c>
      <c r="D1382" s="2">
        <v>0</v>
      </c>
      <c r="E1382" s="3" t="str">
        <f t="shared" si="88"/>
        <v/>
      </c>
      <c r="F1382" s="2">
        <v>20.470839999999999</v>
      </c>
      <c r="G1382" s="2">
        <v>9.1172299999999993</v>
      </c>
      <c r="H1382" s="3">
        <f t="shared" si="89"/>
        <v>-0.55462355233102301</v>
      </c>
      <c r="I1382" s="2">
        <v>0</v>
      </c>
      <c r="J1382" s="3" t="str">
        <f t="shared" si="90"/>
        <v/>
      </c>
      <c r="K1382" s="2">
        <v>58.775350000000003</v>
      </c>
      <c r="L1382" s="2">
        <v>24.761700000000001</v>
      </c>
      <c r="M1382" s="3">
        <f t="shared" si="91"/>
        <v>-0.57870603918139152</v>
      </c>
    </row>
    <row r="1383" spans="1:13" x14ac:dyDescent="0.2">
      <c r="A1383" s="1" t="s">
        <v>13</v>
      </c>
      <c r="B1383" s="1" t="s">
        <v>46</v>
      </c>
      <c r="C1383" s="2">
        <v>0</v>
      </c>
      <c r="D1383" s="2">
        <v>0</v>
      </c>
      <c r="E1383" s="3" t="str">
        <f t="shared" si="88"/>
        <v/>
      </c>
      <c r="F1383" s="2">
        <v>0</v>
      </c>
      <c r="G1383" s="2">
        <v>0</v>
      </c>
      <c r="H1383" s="3" t="str">
        <f t="shared" si="89"/>
        <v/>
      </c>
      <c r="I1383" s="2">
        <v>0</v>
      </c>
      <c r="J1383" s="3" t="str">
        <f t="shared" si="90"/>
        <v/>
      </c>
      <c r="K1383" s="2">
        <v>0</v>
      </c>
      <c r="L1383" s="2">
        <v>3.9849999999999999</v>
      </c>
      <c r="M1383" s="3" t="str">
        <f t="shared" si="91"/>
        <v/>
      </c>
    </row>
    <row r="1384" spans="1:13" x14ac:dyDescent="0.2">
      <c r="A1384" s="1" t="s">
        <v>12</v>
      </c>
      <c r="B1384" s="1" t="s">
        <v>46</v>
      </c>
      <c r="C1384" s="2">
        <v>0</v>
      </c>
      <c r="D1384" s="2">
        <v>0</v>
      </c>
      <c r="E1384" s="3" t="str">
        <f t="shared" si="88"/>
        <v/>
      </c>
      <c r="F1384" s="2">
        <v>0</v>
      </c>
      <c r="G1384" s="2">
        <v>65.79365</v>
      </c>
      <c r="H1384" s="3" t="str">
        <f t="shared" si="89"/>
        <v/>
      </c>
      <c r="I1384" s="2">
        <v>3.9680300000000002</v>
      </c>
      <c r="J1384" s="3">
        <f t="shared" si="90"/>
        <v>15.580935628006845</v>
      </c>
      <c r="K1384" s="2">
        <v>22.397110000000001</v>
      </c>
      <c r="L1384" s="2">
        <v>101.02923</v>
      </c>
      <c r="M1384" s="3">
        <f t="shared" si="91"/>
        <v>3.5108154578872002</v>
      </c>
    </row>
    <row r="1385" spans="1:13" x14ac:dyDescent="0.2">
      <c r="A1385" s="1" t="s">
        <v>11</v>
      </c>
      <c r="B1385" s="1" t="s">
        <v>46</v>
      </c>
      <c r="C1385" s="2">
        <v>0</v>
      </c>
      <c r="D1385" s="2">
        <v>0</v>
      </c>
      <c r="E1385" s="3" t="str">
        <f t="shared" si="88"/>
        <v/>
      </c>
      <c r="F1385" s="2">
        <v>0</v>
      </c>
      <c r="G1385" s="2">
        <v>0</v>
      </c>
      <c r="H1385" s="3" t="str">
        <f t="shared" si="89"/>
        <v/>
      </c>
      <c r="I1385" s="2">
        <v>52.186300000000003</v>
      </c>
      <c r="J1385" s="3">
        <f t="shared" si="90"/>
        <v>-1</v>
      </c>
      <c r="K1385" s="2">
        <v>0</v>
      </c>
      <c r="L1385" s="2">
        <v>63.03698</v>
      </c>
      <c r="M1385" s="3" t="str">
        <f t="shared" si="91"/>
        <v/>
      </c>
    </row>
    <row r="1386" spans="1:13" x14ac:dyDescent="0.2">
      <c r="A1386" s="1" t="s">
        <v>10</v>
      </c>
      <c r="B1386" s="1" t="s">
        <v>46</v>
      </c>
      <c r="C1386" s="2">
        <v>0</v>
      </c>
      <c r="D1386" s="2">
        <v>0</v>
      </c>
      <c r="E1386" s="3" t="str">
        <f t="shared" si="88"/>
        <v/>
      </c>
      <c r="F1386" s="2">
        <v>1953.6047100000001</v>
      </c>
      <c r="G1386" s="2">
        <v>1788.0529899999999</v>
      </c>
      <c r="H1386" s="3">
        <f t="shared" si="89"/>
        <v>-8.4741667110333818E-2</v>
      </c>
      <c r="I1386" s="2">
        <v>1648.18868</v>
      </c>
      <c r="J1386" s="3">
        <f t="shared" si="90"/>
        <v>8.4859404567685814E-2</v>
      </c>
      <c r="K1386" s="2">
        <v>5158.9512800000002</v>
      </c>
      <c r="L1386" s="2">
        <v>6255.79979</v>
      </c>
      <c r="M1386" s="3">
        <f t="shared" si="91"/>
        <v>0.21261075177279043</v>
      </c>
    </row>
    <row r="1387" spans="1:13" x14ac:dyDescent="0.2">
      <c r="A1387" s="1" t="s">
        <v>9</v>
      </c>
      <c r="B1387" s="1" t="s">
        <v>46</v>
      </c>
      <c r="C1387" s="2">
        <v>4.0039999999999996</v>
      </c>
      <c r="D1387" s="2">
        <v>0</v>
      </c>
      <c r="E1387" s="3">
        <f t="shared" si="88"/>
        <v>-1</v>
      </c>
      <c r="F1387" s="2">
        <v>399.44945000000001</v>
      </c>
      <c r="G1387" s="2">
        <v>242.048</v>
      </c>
      <c r="H1387" s="3">
        <f t="shared" si="89"/>
        <v>-0.39404598003577174</v>
      </c>
      <c r="I1387" s="2">
        <v>257.27972</v>
      </c>
      <c r="J1387" s="3">
        <f t="shared" si="90"/>
        <v>-5.9202956222122793E-2</v>
      </c>
      <c r="K1387" s="2">
        <v>1103.8940299999999</v>
      </c>
      <c r="L1387" s="2">
        <v>1488.5328400000001</v>
      </c>
      <c r="M1387" s="3">
        <f t="shared" si="91"/>
        <v>0.34843816484812429</v>
      </c>
    </row>
    <row r="1388" spans="1:13" x14ac:dyDescent="0.2">
      <c r="A1388" s="1" t="s">
        <v>8</v>
      </c>
      <c r="B1388" s="1" t="s">
        <v>46</v>
      </c>
      <c r="C1388" s="2">
        <v>0</v>
      </c>
      <c r="D1388" s="2">
        <v>0</v>
      </c>
      <c r="E1388" s="3" t="str">
        <f t="shared" si="88"/>
        <v/>
      </c>
      <c r="F1388" s="2">
        <v>0</v>
      </c>
      <c r="G1388" s="2">
        <v>6.5948599999999997</v>
      </c>
      <c r="H1388" s="3" t="str">
        <f t="shared" si="89"/>
        <v/>
      </c>
      <c r="I1388" s="2">
        <v>38.932000000000002</v>
      </c>
      <c r="J1388" s="3">
        <f t="shared" si="90"/>
        <v>-0.83060567142710373</v>
      </c>
      <c r="K1388" s="2">
        <v>101.42035</v>
      </c>
      <c r="L1388" s="2">
        <v>48.900039999999997</v>
      </c>
      <c r="M1388" s="3">
        <f t="shared" si="91"/>
        <v>-0.51784784808965856</v>
      </c>
    </row>
    <row r="1389" spans="1:13" x14ac:dyDescent="0.2">
      <c r="A1389" s="1" t="s">
        <v>7</v>
      </c>
      <c r="B1389" s="1" t="s">
        <v>46</v>
      </c>
      <c r="C1389" s="2">
        <v>0</v>
      </c>
      <c r="D1389" s="2">
        <v>0</v>
      </c>
      <c r="E1389" s="3" t="str">
        <f t="shared" si="88"/>
        <v/>
      </c>
      <c r="F1389" s="2">
        <v>1042.9095199999999</v>
      </c>
      <c r="G1389" s="2">
        <v>984.42062999999996</v>
      </c>
      <c r="H1389" s="3">
        <f t="shared" si="89"/>
        <v>-5.6082420265949784E-2</v>
      </c>
      <c r="I1389" s="2">
        <v>866.85427000000004</v>
      </c>
      <c r="J1389" s="3">
        <f t="shared" si="90"/>
        <v>0.13562413437728105</v>
      </c>
      <c r="K1389" s="2">
        <v>3338.1141200000002</v>
      </c>
      <c r="L1389" s="2">
        <v>3522.9025700000002</v>
      </c>
      <c r="M1389" s="3">
        <f t="shared" si="91"/>
        <v>5.5357139797245658E-2</v>
      </c>
    </row>
    <row r="1390" spans="1:13" x14ac:dyDescent="0.2">
      <c r="A1390" s="1" t="s">
        <v>6</v>
      </c>
      <c r="B1390" s="1" t="s">
        <v>46</v>
      </c>
      <c r="C1390" s="2">
        <v>0</v>
      </c>
      <c r="D1390" s="2">
        <v>0</v>
      </c>
      <c r="E1390" s="3" t="str">
        <f t="shared" si="88"/>
        <v/>
      </c>
      <c r="F1390" s="2">
        <v>0</v>
      </c>
      <c r="G1390" s="2">
        <v>0</v>
      </c>
      <c r="H1390" s="3" t="str">
        <f t="shared" si="89"/>
        <v/>
      </c>
      <c r="I1390" s="2">
        <v>2.49878</v>
      </c>
      <c r="J1390" s="3">
        <f t="shared" si="90"/>
        <v>-1</v>
      </c>
      <c r="K1390" s="2">
        <v>0.39945999999999998</v>
      </c>
      <c r="L1390" s="2">
        <v>11.558210000000001</v>
      </c>
      <c r="M1390" s="3">
        <f t="shared" si="91"/>
        <v>27.934586692034248</v>
      </c>
    </row>
    <row r="1391" spans="1:13" x14ac:dyDescent="0.2">
      <c r="A1391" s="1" t="s">
        <v>4</v>
      </c>
      <c r="B1391" s="1" t="s">
        <v>46</v>
      </c>
      <c r="C1391" s="2">
        <v>0</v>
      </c>
      <c r="D1391" s="2">
        <v>0</v>
      </c>
      <c r="E1391" s="3" t="str">
        <f t="shared" si="88"/>
        <v/>
      </c>
      <c r="F1391" s="2">
        <v>1054.5762400000001</v>
      </c>
      <c r="G1391" s="2">
        <v>1075.47198</v>
      </c>
      <c r="H1391" s="3">
        <f t="shared" si="89"/>
        <v>1.9814347419774947E-2</v>
      </c>
      <c r="I1391" s="2">
        <v>972.24248</v>
      </c>
      <c r="J1391" s="3">
        <f t="shared" si="90"/>
        <v>0.10617670192728057</v>
      </c>
      <c r="K1391" s="2">
        <v>3670.4634500000002</v>
      </c>
      <c r="L1391" s="2">
        <v>5009.1666500000001</v>
      </c>
      <c r="M1391" s="3">
        <f t="shared" si="91"/>
        <v>0.36472320682010873</v>
      </c>
    </row>
    <row r="1392" spans="1:13" x14ac:dyDescent="0.2">
      <c r="A1392" s="1" t="s">
        <v>3</v>
      </c>
      <c r="B1392" s="1" t="s">
        <v>46</v>
      </c>
      <c r="C1392" s="2">
        <v>0</v>
      </c>
      <c r="D1392" s="2">
        <v>0</v>
      </c>
      <c r="E1392" s="3" t="str">
        <f t="shared" si="88"/>
        <v/>
      </c>
      <c r="F1392" s="2">
        <v>460.375</v>
      </c>
      <c r="G1392" s="2">
        <v>14.08</v>
      </c>
      <c r="H1392" s="3">
        <f t="shared" si="89"/>
        <v>-0.96941623676350797</v>
      </c>
      <c r="I1392" s="2">
        <v>15.68</v>
      </c>
      <c r="J1392" s="3">
        <f t="shared" si="90"/>
        <v>-0.10204081632653061</v>
      </c>
      <c r="K1392" s="2">
        <v>1121.47</v>
      </c>
      <c r="L1392" s="2">
        <v>82.26</v>
      </c>
      <c r="M1392" s="3">
        <f t="shared" si="91"/>
        <v>-0.92664984350896595</v>
      </c>
    </row>
    <row r="1393" spans="1:13" x14ac:dyDescent="0.2">
      <c r="A1393" s="1" t="s">
        <v>26</v>
      </c>
      <c r="B1393" s="1" t="s">
        <v>46</v>
      </c>
      <c r="C1393" s="2">
        <v>0</v>
      </c>
      <c r="D1393" s="2">
        <v>0</v>
      </c>
      <c r="E1393" s="3" t="str">
        <f t="shared" si="88"/>
        <v/>
      </c>
      <c r="F1393" s="2">
        <v>0</v>
      </c>
      <c r="G1393" s="2">
        <v>0</v>
      </c>
      <c r="H1393" s="3" t="str">
        <f t="shared" si="89"/>
        <v/>
      </c>
      <c r="I1393" s="2">
        <v>72.900000000000006</v>
      </c>
      <c r="J1393" s="3">
        <f t="shared" si="90"/>
        <v>-1</v>
      </c>
      <c r="K1393" s="2">
        <v>118.88</v>
      </c>
      <c r="L1393" s="2">
        <v>72.900000000000006</v>
      </c>
      <c r="M1393" s="3">
        <f t="shared" si="91"/>
        <v>-0.38677658142664861</v>
      </c>
    </row>
    <row r="1394" spans="1:13" x14ac:dyDescent="0.2">
      <c r="A1394" s="1" t="s">
        <v>2</v>
      </c>
      <c r="B1394" s="1" t="s">
        <v>46</v>
      </c>
      <c r="C1394" s="2">
        <v>0</v>
      </c>
      <c r="D1394" s="2">
        <v>0</v>
      </c>
      <c r="E1394" s="3" t="str">
        <f t="shared" si="88"/>
        <v/>
      </c>
      <c r="F1394" s="2">
        <v>201.28102999999999</v>
      </c>
      <c r="G1394" s="2">
        <v>201.41654</v>
      </c>
      <c r="H1394" s="3">
        <f t="shared" si="89"/>
        <v>6.7323781083605816E-4</v>
      </c>
      <c r="I1394" s="2">
        <v>122.26671</v>
      </c>
      <c r="J1394" s="3">
        <f t="shared" si="90"/>
        <v>0.6473538872518938</v>
      </c>
      <c r="K1394" s="2">
        <v>866.74338999999998</v>
      </c>
      <c r="L1394" s="2">
        <v>333.86507</v>
      </c>
      <c r="M1394" s="3">
        <f t="shared" si="91"/>
        <v>-0.61480517318972572</v>
      </c>
    </row>
    <row r="1395" spans="1:13" x14ac:dyDescent="0.2">
      <c r="A1395" s="1" t="s">
        <v>25</v>
      </c>
      <c r="B1395" s="1" t="s">
        <v>46</v>
      </c>
      <c r="C1395" s="2">
        <v>0</v>
      </c>
      <c r="D1395" s="2">
        <v>0</v>
      </c>
      <c r="E1395" s="3" t="str">
        <f t="shared" si="88"/>
        <v/>
      </c>
      <c r="F1395" s="2">
        <v>932.24177999999995</v>
      </c>
      <c r="G1395" s="2">
        <v>800.43008999999995</v>
      </c>
      <c r="H1395" s="3">
        <f t="shared" si="89"/>
        <v>-0.14139217188914233</v>
      </c>
      <c r="I1395" s="2">
        <v>1322.96452</v>
      </c>
      <c r="J1395" s="3">
        <f t="shared" si="90"/>
        <v>-0.39497236857115414</v>
      </c>
      <c r="K1395" s="2">
        <v>3398.7327599999999</v>
      </c>
      <c r="L1395" s="2">
        <v>3703.4322900000002</v>
      </c>
      <c r="M1395" s="3">
        <f t="shared" si="91"/>
        <v>8.9650923304720243E-2</v>
      </c>
    </row>
    <row r="1396" spans="1:13" x14ac:dyDescent="0.2">
      <c r="A1396" s="6" t="s">
        <v>0</v>
      </c>
      <c r="B1396" s="6" t="s">
        <v>46</v>
      </c>
      <c r="C1396" s="5">
        <v>4.0039999999999996</v>
      </c>
      <c r="D1396" s="5">
        <v>0</v>
      </c>
      <c r="E1396" s="4">
        <f t="shared" si="88"/>
        <v>-1</v>
      </c>
      <c r="F1396" s="5">
        <v>6229.4804100000001</v>
      </c>
      <c r="G1396" s="5">
        <v>5370.3053099999997</v>
      </c>
      <c r="H1396" s="4">
        <f t="shared" si="89"/>
        <v>-0.13792082861690869</v>
      </c>
      <c r="I1396" s="5">
        <v>5620.97552</v>
      </c>
      <c r="J1396" s="4">
        <f t="shared" si="90"/>
        <v>-4.4595499323576537E-2</v>
      </c>
      <c r="K1396" s="5">
        <v>19680.024590000001</v>
      </c>
      <c r="L1396" s="5">
        <v>21607.60238</v>
      </c>
      <c r="M1396" s="4">
        <f t="shared" si="91"/>
        <v>9.7945903532024037E-2</v>
      </c>
    </row>
    <row r="1397" spans="1:13" x14ac:dyDescent="0.2">
      <c r="A1397" s="1" t="s">
        <v>22</v>
      </c>
      <c r="B1397" s="1" t="s">
        <v>45</v>
      </c>
      <c r="C1397" s="2">
        <v>0</v>
      </c>
      <c r="D1397" s="2">
        <v>0</v>
      </c>
      <c r="E1397" s="3" t="str">
        <f t="shared" si="88"/>
        <v/>
      </c>
      <c r="F1397" s="2">
        <v>2.9116399999999998</v>
      </c>
      <c r="G1397" s="2">
        <v>62.083919999999999</v>
      </c>
      <c r="H1397" s="3">
        <f t="shared" si="89"/>
        <v>20.322663516094025</v>
      </c>
      <c r="I1397" s="2">
        <v>45.817689999999999</v>
      </c>
      <c r="J1397" s="3">
        <f t="shared" si="90"/>
        <v>0.35502073544083079</v>
      </c>
      <c r="K1397" s="2">
        <v>35.259650000000001</v>
      </c>
      <c r="L1397" s="2">
        <v>144.69046</v>
      </c>
      <c r="M1397" s="3">
        <f t="shared" si="91"/>
        <v>3.1035705119024151</v>
      </c>
    </row>
    <row r="1398" spans="1:13" x14ac:dyDescent="0.2">
      <c r="A1398" s="1" t="s">
        <v>21</v>
      </c>
      <c r="B1398" s="1" t="s">
        <v>45</v>
      </c>
      <c r="C1398" s="2">
        <v>0</v>
      </c>
      <c r="D1398" s="2">
        <v>0</v>
      </c>
      <c r="E1398" s="3" t="str">
        <f t="shared" si="88"/>
        <v/>
      </c>
      <c r="F1398" s="2">
        <v>385.00515000000001</v>
      </c>
      <c r="G1398" s="2">
        <v>95.390640000000005</v>
      </c>
      <c r="H1398" s="3">
        <f t="shared" si="89"/>
        <v>-0.75223541814960138</v>
      </c>
      <c r="I1398" s="2">
        <v>187.88785999999999</v>
      </c>
      <c r="J1398" s="3">
        <f t="shared" si="90"/>
        <v>-0.49230014115866771</v>
      </c>
      <c r="K1398" s="2">
        <v>830.57383000000004</v>
      </c>
      <c r="L1398" s="2">
        <v>742.16524000000004</v>
      </c>
      <c r="M1398" s="3">
        <f t="shared" si="91"/>
        <v>-0.10644278305758803</v>
      </c>
    </row>
    <row r="1399" spans="1:13" x14ac:dyDescent="0.2">
      <c r="A1399" s="1" t="s">
        <v>20</v>
      </c>
      <c r="B1399" s="1" t="s">
        <v>45</v>
      </c>
      <c r="C1399" s="2">
        <v>0</v>
      </c>
      <c r="D1399" s="2">
        <v>0</v>
      </c>
      <c r="E1399" s="3" t="str">
        <f t="shared" si="88"/>
        <v/>
      </c>
      <c r="F1399" s="2">
        <v>25.537970000000001</v>
      </c>
      <c r="G1399" s="2">
        <v>119.33074999999999</v>
      </c>
      <c r="H1399" s="3">
        <f t="shared" si="89"/>
        <v>3.6726795434406094</v>
      </c>
      <c r="I1399" s="2">
        <v>9.2793700000000001</v>
      </c>
      <c r="J1399" s="3">
        <f t="shared" si="90"/>
        <v>11.859790050402127</v>
      </c>
      <c r="K1399" s="2">
        <v>45.279879999999999</v>
      </c>
      <c r="L1399" s="2">
        <v>143.97996000000001</v>
      </c>
      <c r="M1399" s="3">
        <f t="shared" si="91"/>
        <v>2.1797778616021071</v>
      </c>
    </row>
    <row r="1400" spans="1:13" x14ac:dyDescent="0.2">
      <c r="A1400" s="1" t="s">
        <v>19</v>
      </c>
      <c r="B1400" s="1" t="s">
        <v>45</v>
      </c>
      <c r="C1400" s="2">
        <v>0</v>
      </c>
      <c r="D1400" s="2">
        <v>0</v>
      </c>
      <c r="E1400" s="3" t="str">
        <f t="shared" si="88"/>
        <v/>
      </c>
      <c r="F1400" s="2">
        <v>13.367660000000001</v>
      </c>
      <c r="G1400" s="2">
        <v>31.421949999999999</v>
      </c>
      <c r="H1400" s="3">
        <f t="shared" si="89"/>
        <v>1.350594644088793</v>
      </c>
      <c r="I1400" s="2">
        <v>4.9398600000000004</v>
      </c>
      <c r="J1400" s="3">
        <f t="shared" si="90"/>
        <v>5.3608988918714289</v>
      </c>
      <c r="K1400" s="2">
        <v>35.214939999999999</v>
      </c>
      <c r="L1400" s="2">
        <v>48.528640000000003</v>
      </c>
      <c r="M1400" s="3">
        <f t="shared" si="91"/>
        <v>0.37806964884790384</v>
      </c>
    </row>
    <row r="1401" spans="1:13" x14ac:dyDescent="0.2">
      <c r="A1401" s="1" t="s">
        <v>18</v>
      </c>
      <c r="B1401" s="1" t="s">
        <v>45</v>
      </c>
      <c r="C1401" s="2">
        <v>0</v>
      </c>
      <c r="D1401" s="2">
        <v>0</v>
      </c>
      <c r="E1401" s="3" t="str">
        <f t="shared" si="88"/>
        <v/>
      </c>
      <c r="F1401" s="2">
        <v>0</v>
      </c>
      <c r="G1401" s="2">
        <v>2.1552899999999999</v>
      </c>
      <c r="H1401" s="3" t="str">
        <f t="shared" si="89"/>
        <v/>
      </c>
      <c r="I1401" s="2">
        <v>0</v>
      </c>
      <c r="J1401" s="3" t="str">
        <f t="shared" si="90"/>
        <v/>
      </c>
      <c r="K1401" s="2">
        <v>0</v>
      </c>
      <c r="L1401" s="2">
        <v>4.0213299999999998</v>
      </c>
      <c r="M1401" s="3" t="str">
        <f t="shared" si="91"/>
        <v/>
      </c>
    </row>
    <row r="1402" spans="1:13" x14ac:dyDescent="0.2">
      <c r="A1402" s="1" t="s">
        <v>17</v>
      </c>
      <c r="B1402" s="1" t="s">
        <v>45</v>
      </c>
      <c r="C1402" s="2">
        <v>0</v>
      </c>
      <c r="D1402" s="2">
        <v>0</v>
      </c>
      <c r="E1402" s="3" t="str">
        <f t="shared" si="88"/>
        <v/>
      </c>
      <c r="F1402" s="2">
        <v>36.252020000000002</v>
      </c>
      <c r="G1402" s="2">
        <v>123.62884</v>
      </c>
      <c r="H1402" s="3">
        <f t="shared" si="89"/>
        <v>2.410260724781681</v>
      </c>
      <c r="I1402" s="2">
        <v>16.910830000000001</v>
      </c>
      <c r="J1402" s="3">
        <f t="shared" si="90"/>
        <v>6.3106311162728259</v>
      </c>
      <c r="K1402" s="2">
        <v>194.49537000000001</v>
      </c>
      <c r="L1402" s="2">
        <v>148.41144</v>
      </c>
      <c r="M1402" s="3">
        <f t="shared" si="91"/>
        <v>-0.2369410130431383</v>
      </c>
    </row>
    <row r="1403" spans="1:13" x14ac:dyDescent="0.2">
      <c r="A1403" s="1" t="s">
        <v>16</v>
      </c>
      <c r="B1403" s="1" t="s">
        <v>45</v>
      </c>
      <c r="C1403" s="2">
        <v>0</v>
      </c>
      <c r="D1403" s="2">
        <v>0</v>
      </c>
      <c r="E1403" s="3" t="str">
        <f t="shared" si="88"/>
        <v/>
      </c>
      <c r="F1403" s="2">
        <v>9520.5280399999992</v>
      </c>
      <c r="G1403" s="2">
        <v>12032.986419999999</v>
      </c>
      <c r="H1403" s="3">
        <f t="shared" si="89"/>
        <v>0.26389905785099721</v>
      </c>
      <c r="I1403" s="2">
        <v>13340.44678</v>
      </c>
      <c r="J1403" s="3">
        <f t="shared" si="90"/>
        <v>-9.80072393047694E-2</v>
      </c>
      <c r="K1403" s="2">
        <v>35589.56351</v>
      </c>
      <c r="L1403" s="2">
        <v>46305.659870000003</v>
      </c>
      <c r="M1403" s="3">
        <f t="shared" si="91"/>
        <v>0.30110221377087076</v>
      </c>
    </row>
    <row r="1404" spans="1:13" x14ac:dyDescent="0.2">
      <c r="A1404" s="1" t="s">
        <v>15</v>
      </c>
      <c r="B1404" s="1" t="s">
        <v>45</v>
      </c>
      <c r="C1404" s="2">
        <v>0</v>
      </c>
      <c r="D1404" s="2">
        <v>0</v>
      </c>
      <c r="E1404" s="3" t="str">
        <f t="shared" si="88"/>
        <v/>
      </c>
      <c r="F1404" s="2">
        <v>0</v>
      </c>
      <c r="G1404" s="2">
        <v>0</v>
      </c>
      <c r="H1404" s="3" t="str">
        <f t="shared" si="89"/>
        <v/>
      </c>
      <c r="I1404" s="2">
        <v>0</v>
      </c>
      <c r="J1404" s="3" t="str">
        <f t="shared" si="90"/>
        <v/>
      </c>
      <c r="K1404" s="2">
        <v>0</v>
      </c>
      <c r="L1404" s="2">
        <v>0</v>
      </c>
      <c r="M1404" s="3" t="str">
        <f t="shared" si="91"/>
        <v/>
      </c>
    </row>
    <row r="1405" spans="1:13" x14ac:dyDescent="0.2">
      <c r="A1405" s="1" t="s">
        <v>14</v>
      </c>
      <c r="B1405" s="1" t="s">
        <v>45</v>
      </c>
      <c r="C1405" s="2">
        <v>0</v>
      </c>
      <c r="D1405" s="2">
        <v>0</v>
      </c>
      <c r="E1405" s="3" t="str">
        <f t="shared" si="88"/>
        <v/>
      </c>
      <c r="F1405" s="2">
        <v>0</v>
      </c>
      <c r="G1405" s="2">
        <v>3.60215</v>
      </c>
      <c r="H1405" s="3" t="str">
        <f t="shared" si="89"/>
        <v/>
      </c>
      <c r="I1405" s="2">
        <v>0</v>
      </c>
      <c r="J1405" s="3" t="str">
        <f t="shared" si="90"/>
        <v/>
      </c>
      <c r="K1405" s="2">
        <v>0</v>
      </c>
      <c r="L1405" s="2">
        <v>3.60215</v>
      </c>
      <c r="M1405" s="3" t="str">
        <f t="shared" si="91"/>
        <v/>
      </c>
    </row>
    <row r="1406" spans="1:13" x14ac:dyDescent="0.2">
      <c r="A1406" s="1" t="s">
        <v>13</v>
      </c>
      <c r="B1406" s="1" t="s">
        <v>45</v>
      </c>
      <c r="C1406" s="2">
        <v>0</v>
      </c>
      <c r="D1406" s="2">
        <v>0</v>
      </c>
      <c r="E1406" s="3" t="str">
        <f t="shared" si="88"/>
        <v/>
      </c>
      <c r="F1406" s="2">
        <v>19.463850000000001</v>
      </c>
      <c r="G1406" s="2">
        <v>460.19466999999997</v>
      </c>
      <c r="H1406" s="3">
        <f t="shared" si="89"/>
        <v>22.643558186073154</v>
      </c>
      <c r="I1406" s="2">
        <v>4.1490299999999998</v>
      </c>
      <c r="J1406" s="3">
        <f t="shared" si="90"/>
        <v>109.91620692065375</v>
      </c>
      <c r="K1406" s="2">
        <v>22.279530000000001</v>
      </c>
      <c r="L1406" s="2">
        <v>473.57758000000001</v>
      </c>
      <c r="M1406" s="3">
        <f t="shared" si="91"/>
        <v>20.256174614096437</v>
      </c>
    </row>
    <row r="1407" spans="1:13" x14ac:dyDescent="0.2">
      <c r="A1407" s="1" t="s">
        <v>12</v>
      </c>
      <c r="B1407" s="1" t="s">
        <v>45</v>
      </c>
      <c r="C1407" s="2">
        <v>0</v>
      </c>
      <c r="D1407" s="2">
        <v>0</v>
      </c>
      <c r="E1407" s="3" t="str">
        <f t="shared" si="88"/>
        <v/>
      </c>
      <c r="F1407" s="2">
        <v>95.537689999999998</v>
      </c>
      <c r="G1407" s="2">
        <v>234.99064000000001</v>
      </c>
      <c r="H1407" s="3">
        <f t="shared" si="89"/>
        <v>1.4596642435043177</v>
      </c>
      <c r="I1407" s="2">
        <v>172.65329</v>
      </c>
      <c r="J1407" s="3">
        <f t="shared" si="90"/>
        <v>0.36105509486671239</v>
      </c>
      <c r="K1407" s="2">
        <v>501.72505000000001</v>
      </c>
      <c r="L1407" s="2">
        <v>720.69604000000004</v>
      </c>
      <c r="M1407" s="3">
        <f t="shared" si="91"/>
        <v>0.4364362313581911</v>
      </c>
    </row>
    <row r="1408" spans="1:13" x14ac:dyDescent="0.2">
      <c r="A1408" s="1" t="s">
        <v>11</v>
      </c>
      <c r="B1408" s="1" t="s">
        <v>45</v>
      </c>
      <c r="C1408" s="2">
        <v>0</v>
      </c>
      <c r="D1408" s="2">
        <v>0</v>
      </c>
      <c r="E1408" s="3" t="str">
        <f t="shared" si="88"/>
        <v/>
      </c>
      <c r="F1408" s="2">
        <v>194.3194</v>
      </c>
      <c r="G1408" s="2">
        <v>29.365729999999999</v>
      </c>
      <c r="H1408" s="3">
        <f t="shared" si="89"/>
        <v>-0.84887906199792718</v>
      </c>
      <c r="I1408" s="2">
        <v>12.353120000000001</v>
      </c>
      <c r="J1408" s="3">
        <f t="shared" si="90"/>
        <v>1.3771913492299919</v>
      </c>
      <c r="K1408" s="2">
        <v>228.72745</v>
      </c>
      <c r="L1408" s="2">
        <v>65.324479999999994</v>
      </c>
      <c r="M1408" s="3">
        <f t="shared" si="91"/>
        <v>-0.71440034853709078</v>
      </c>
    </row>
    <row r="1409" spans="1:13" x14ac:dyDescent="0.2">
      <c r="A1409" s="1" t="s">
        <v>10</v>
      </c>
      <c r="B1409" s="1" t="s">
        <v>45</v>
      </c>
      <c r="C1409" s="2">
        <v>0</v>
      </c>
      <c r="D1409" s="2">
        <v>0</v>
      </c>
      <c r="E1409" s="3" t="str">
        <f t="shared" si="88"/>
        <v/>
      </c>
      <c r="F1409" s="2">
        <v>429.89164</v>
      </c>
      <c r="G1409" s="2">
        <v>680.45349999999996</v>
      </c>
      <c r="H1409" s="3">
        <f t="shared" si="89"/>
        <v>0.58284887791723516</v>
      </c>
      <c r="I1409" s="2">
        <v>529.65346</v>
      </c>
      <c r="J1409" s="3">
        <f t="shared" si="90"/>
        <v>0.28471453769036081</v>
      </c>
      <c r="K1409" s="2">
        <v>1484.2395300000001</v>
      </c>
      <c r="L1409" s="2">
        <v>2264.2735499999999</v>
      </c>
      <c r="M1409" s="3">
        <f t="shared" si="91"/>
        <v>0.52554456624666224</v>
      </c>
    </row>
    <row r="1410" spans="1:13" x14ac:dyDescent="0.2">
      <c r="A1410" s="1" t="s">
        <v>27</v>
      </c>
      <c r="B1410" s="1" t="s">
        <v>45</v>
      </c>
      <c r="C1410" s="2">
        <v>0</v>
      </c>
      <c r="D1410" s="2">
        <v>0</v>
      </c>
      <c r="E1410" s="3" t="str">
        <f t="shared" si="88"/>
        <v/>
      </c>
      <c r="F1410" s="2">
        <v>0</v>
      </c>
      <c r="G1410" s="2">
        <v>2.2380499999999999</v>
      </c>
      <c r="H1410" s="3" t="str">
        <f t="shared" si="89"/>
        <v/>
      </c>
      <c r="I1410" s="2">
        <v>0</v>
      </c>
      <c r="J1410" s="3" t="str">
        <f t="shared" si="90"/>
        <v/>
      </c>
      <c r="K1410" s="2">
        <v>9.5175599999999996</v>
      </c>
      <c r="L1410" s="2">
        <v>2.2380499999999999</v>
      </c>
      <c r="M1410" s="3">
        <f t="shared" si="91"/>
        <v>-0.76485044486191844</v>
      </c>
    </row>
    <row r="1411" spans="1:13" x14ac:dyDescent="0.2">
      <c r="A1411" s="1" t="s">
        <v>9</v>
      </c>
      <c r="B1411" s="1" t="s">
        <v>45</v>
      </c>
      <c r="C1411" s="2">
        <v>0</v>
      </c>
      <c r="D1411" s="2">
        <v>0</v>
      </c>
      <c r="E1411" s="3" t="str">
        <f t="shared" si="88"/>
        <v/>
      </c>
      <c r="F1411" s="2">
        <v>1153.27008</v>
      </c>
      <c r="G1411" s="2">
        <v>1554.28729</v>
      </c>
      <c r="H1411" s="3">
        <f t="shared" si="89"/>
        <v>0.34772185367021735</v>
      </c>
      <c r="I1411" s="2">
        <v>1225.5347200000001</v>
      </c>
      <c r="J1411" s="3">
        <f t="shared" si="90"/>
        <v>0.26825235110434065</v>
      </c>
      <c r="K1411" s="2">
        <v>4236.0732500000004</v>
      </c>
      <c r="L1411" s="2">
        <v>4715.7964400000001</v>
      </c>
      <c r="M1411" s="3">
        <f t="shared" si="91"/>
        <v>0.11324714226790089</v>
      </c>
    </row>
    <row r="1412" spans="1:13" x14ac:dyDescent="0.2">
      <c r="A1412" s="1" t="s">
        <v>8</v>
      </c>
      <c r="B1412" s="1" t="s">
        <v>45</v>
      </c>
      <c r="C1412" s="2">
        <v>0</v>
      </c>
      <c r="D1412" s="2">
        <v>0</v>
      </c>
      <c r="E1412" s="3" t="str">
        <f t="shared" si="88"/>
        <v/>
      </c>
      <c r="F1412" s="2">
        <v>151.11920000000001</v>
      </c>
      <c r="G1412" s="2">
        <v>256.09782999999999</v>
      </c>
      <c r="H1412" s="3">
        <f t="shared" si="89"/>
        <v>0.69467433655021971</v>
      </c>
      <c r="I1412" s="2">
        <v>391.36802999999998</v>
      </c>
      <c r="J1412" s="3">
        <f t="shared" si="90"/>
        <v>-0.34563426143929021</v>
      </c>
      <c r="K1412" s="2">
        <v>364.89931000000001</v>
      </c>
      <c r="L1412" s="2">
        <v>969.46794999999997</v>
      </c>
      <c r="M1412" s="3">
        <f t="shared" si="91"/>
        <v>1.6568094908154252</v>
      </c>
    </row>
    <row r="1413" spans="1:13" x14ac:dyDescent="0.2">
      <c r="A1413" s="1" t="s">
        <v>7</v>
      </c>
      <c r="B1413" s="1" t="s">
        <v>45</v>
      </c>
      <c r="C1413" s="2">
        <v>0</v>
      </c>
      <c r="D1413" s="2">
        <v>0</v>
      </c>
      <c r="E1413" s="3" t="str">
        <f t="shared" si="88"/>
        <v/>
      </c>
      <c r="F1413" s="2">
        <v>55.594729999999998</v>
      </c>
      <c r="G1413" s="2">
        <v>124.52970999999999</v>
      </c>
      <c r="H1413" s="3">
        <f t="shared" si="89"/>
        <v>1.2399552979212238</v>
      </c>
      <c r="I1413" s="2">
        <v>55.954509999999999</v>
      </c>
      <c r="J1413" s="3">
        <f t="shared" si="90"/>
        <v>1.225552685565471</v>
      </c>
      <c r="K1413" s="2">
        <v>381.18988000000002</v>
      </c>
      <c r="L1413" s="2">
        <v>336.41743000000002</v>
      </c>
      <c r="M1413" s="3">
        <f t="shared" si="91"/>
        <v>-0.11745445603120419</v>
      </c>
    </row>
    <row r="1414" spans="1:13" x14ac:dyDescent="0.2">
      <c r="A1414" s="1" t="s">
        <v>6</v>
      </c>
      <c r="B1414" s="1" t="s">
        <v>45</v>
      </c>
      <c r="C1414" s="2">
        <v>0</v>
      </c>
      <c r="D1414" s="2">
        <v>0</v>
      </c>
      <c r="E1414" s="3" t="str">
        <f t="shared" si="88"/>
        <v/>
      </c>
      <c r="F1414" s="2">
        <v>827.90455999999995</v>
      </c>
      <c r="G1414" s="2">
        <v>1375.6310599999999</v>
      </c>
      <c r="H1414" s="3">
        <f t="shared" si="89"/>
        <v>0.66158169245981679</v>
      </c>
      <c r="I1414" s="2">
        <v>638.98122000000001</v>
      </c>
      <c r="J1414" s="3">
        <f t="shared" si="90"/>
        <v>1.1528505329155054</v>
      </c>
      <c r="K1414" s="2">
        <v>4693.0895200000004</v>
      </c>
      <c r="L1414" s="2">
        <v>4536.7308899999998</v>
      </c>
      <c r="M1414" s="3">
        <f t="shared" si="91"/>
        <v>-3.3316779774531291E-2</v>
      </c>
    </row>
    <row r="1415" spans="1:13" x14ac:dyDescent="0.2">
      <c r="A1415" s="1" t="s">
        <v>5</v>
      </c>
      <c r="B1415" s="1" t="s">
        <v>45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0</v>
      </c>
      <c r="L1415" s="2">
        <v>0</v>
      </c>
      <c r="M1415" s="3" t="str">
        <f t="shared" si="91"/>
        <v/>
      </c>
    </row>
    <row r="1416" spans="1:13" x14ac:dyDescent="0.2">
      <c r="A1416" s="1" t="s">
        <v>4</v>
      </c>
      <c r="B1416" s="1" t="s">
        <v>45</v>
      </c>
      <c r="C1416" s="2">
        <v>0</v>
      </c>
      <c r="D1416" s="2">
        <v>0</v>
      </c>
      <c r="E1416" s="3" t="str">
        <f t="shared" si="88"/>
        <v/>
      </c>
      <c r="F1416" s="2">
        <v>23.476150000000001</v>
      </c>
      <c r="G1416" s="2">
        <v>81.530259999999998</v>
      </c>
      <c r="H1416" s="3">
        <f t="shared" si="89"/>
        <v>2.4728973873484366</v>
      </c>
      <c r="I1416" s="2">
        <v>0</v>
      </c>
      <c r="J1416" s="3" t="str">
        <f t="shared" si="90"/>
        <v/>
      </c>
      <c r="K1416" s="2">
        <v>35.113059999999997</v>
      </c>
      <c r="L1416" s="2">
        <v>82.218329999999995</v>
      </c>
      <c r="M1416" s="3">
        <f t="shared" si="91"/>
        <v>1.3415313276598506</v>
      </c>
    </row>
    <row r="1417" spans="1:13" x14ac:dyDescent="0.2">
      <c r="A1417" s="1" t="s">
        <v>3</v>
      </c>
      <c r="B1417" s="1" t="s">
        <v>45</v>
      </c>
      <c r="C1417" s="2">
        <v>0</v>
      </c>
      <c r="D1417" s="2">
        <v>0</v>
      </c>
      <c r="E1417" s="3" t="str">
        <f t="shared" si="88"/>
        <v/>
      </c>
      <c r="F1417" s="2">
        <v>273.34791999999999</v>
      </c>
      <c r="G1417" s="2">
        <v>142.02374</v>
      </c>
      <c r="H1417" s="3">
        <f t="shared" si="89"/>
        <v>-0.48042867858661586</v>
      </c>
      <c r="I1417" s="2">
        <v>269.16816999999998</v>
      </c>
      <c r="J1417" s="3">
        <f t="shared" si="90"/>
        <v>-0.47236056923075265</v>
      </c>
      <c r="K1417" s="2">
        <v>630.29754000000003</v>
      </c>
      <c r="L1417" s="2">
        <v>732.87043000000006</v>
      </c>
      <c r="M1417" s="3">
        <f t="shared" si="91"/>
        <v>0.16273725263151118</v>
      </c>
    </row>
    <row r="1418" spans="1:13" x14ac:dyDescent="0.2">
      <c r="A1418" s="1" t="s">
        <v>26</v>
      </c>
      <c r="B1418" s="1" t="s">
        <v>45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24.6</v>
      </c>
      <c r="H1418" s="3" t="str">
        <f t="shared" si="89"/>
        <v/>
      </c>
      <c r="I1418" s="2">
        <v>0</v>
      </c>
      <c r="J1418" s="3" t="str">
        <f t="shared" si="90"/>
        <v/>
      </c>
      <c r="K1418" s="2">
        <v>15</v>
      </c>
      <c r="L1418" s="2">
        <v>24.6</v>
      </c>
      <c r="M1418" s="3">
        <f t="shared" si="91"/>
        <v>0.64000000000000012</v>
      </c>
    </row>
    <row r="1419" spans="1:13" x14ac:dyDescent="0.2">
      <c r="A1419" s="1" t="s">
        <v>2</v>
      </c>
      <c r="B1419" s="1" t="s">
        <v>45</v>
      </c>
      <c r="C1419" s="2">
        <v>0</v>
      </c>
      <c r="D1419" s="2">
        <v>0</v>
      </c>
      <c r="E1419" s="3" t="str">
        <f t="shared" si="88"/>
        <v/>
      </c>
      <c r="F1419" s="2">
        <v>54.175539999999998</v>
      </c>
      <c r="G1419" s="2">
        <v>14.94032</v>
      </c>
      <c r="H1419" s="3">
        <f t="shared" si="89"/>
        <v>-0.72422388406280769</v>
      </c>
      <c r="I1419" s="2">
        <v>13.28497</v>
      </c>
      <c r="J1419" s="3">
        <f t="shared" si="90"/>
        <v>0.12460321701893196</v>
      </c>
      <c r="K1419" s="2">
        <v>121.50427999999999</v>
      </c>
      <c r="L1419" s="2">
        <v>41.549390000000002</v>
      </c>
      <c r="M1419" s="3">
        <f t="shared" si="91"/>
        <v>-0.65804175787058683</v>
      </c>
    </row>
    <row r="1420" spans="1:13" x14ac:dyDescent="0.2">
      <c r="A1420" s="1" t="s">
        <v>25</v>
      </c>
      <c r="B1420" s="1" t="s">
        <v>45</v>
      </c>
      <c r="C1420" s="2">
        <v>0</v>
      </c>
      <c r="D1420" s="2">
        <v>0</v>
      </c>
      <c r="E1420" s="3" t="str">
        <f t="shared" si="88"/>
        <v/>
      </c>
      <c r="F1420" s="2">
        <v>34.381779999999999</v>
      </c>
      <c r="G1420" s="2">
        <v>149.69094000000001</v>
      </c>
      <c r="H1420" s="3">
        <f t="shared" si="89"/>
        <v>3.353786802195815</v>
      </c>
      <c r="I1420" s="2">
        <v>192.98098999999999</v>
      </c>
      <c r="J1420" s="3">
        <f t="shared" si="90"/>
        <v>-0.22432287242385884</v>
      </c>
      <c r="K1420" s="2">
        <v>419.10435999999999</v>
      </c>
      <c r="L1420" s="2">
        <v>507.80534999999998</v>
      </c>
      <c r="M1420" s="3">
        <f t="shared" si="91"/>
        <v>0.2116441594642442</v>
      </c>
    </row>
    <row r="1421" spans="1:13" x14ac:dyDescent="0.2">
      <c r="A1421" s="1" t="s">
        <v>29</v>
      </c>
      <c r="B1421" s="1" t="s">
        <v>45</v>
      </c>
      <c r="C1421" s="2">
        <v>0</v>
      </c>
      <c r="D1421" s="2">
        <v>0</v>
      </c>
      <c r="E1421" s="3" t="str">
        <f t="shared" si="88"/>
        <v/>
      </c>
      <c r="F1421" s="2">
        <v>0.90720000000000001</v>
      </c>
      <c r="G1421" s="2">
        <v>2.4979</v>
      </c>
      <c r="H1421" s="3">
        <f t="shared" si="89"/>
        <v>1.7534171075837741</v>
      </c>
      <c r="I1421" s="2">
        <v>7.4241099999999998</v>
      </c>
      <c r="J1421" s="3">
        <f t="shared" si="90"/>
        <v>-0.66354216195611326</v>
      </c>
      <c r="K1421" s="2">
        <v>2.0261999999999998</v>
      </c>
      <c r="L1421" s="2">
        <v>14.32541</v>
      </c>
      <c r="M1421" s="3">
        <f t="shared" si="91"/>
        <v>6.0700868621064066</v>
      </c>
    </row>
    <row r="1422" spans="1:13" x14ac:dyDescent="0.2">
      <c r="A1422" s="6" t="s">
        <v>0</v>
      </c>
      <c r="B1422" s="6" t="s">
        <v>45</v>
      </c>
      <c r="C1422" s="5">
        <v>0</v>
      </c>
      <c r="D1422" s="5">
        <v>0</v>
      </c>
      <c r="E1422" s="4" t="str">
        <f t="shared" si="88"/>
        <v/>
      </c>
      <c r="F1422" s="5">
        <v>13296.99222</v>
      </c>
      <c r="G1422" s="5">
        <v>17603.671600000001</v>
      </c>
      <c r="H1422" s="4">
        <f t="shared" si="89"/>
        <v>0.32388372563851897</v>
      </c>
      <c r="I1422" s="5">
        <v>17118.78801</v>
      </c>
      <c r="J1422" s="4">
        <f t="shared" si="90"/>
        <v>2.8324644812282029E-2</v>
      </c>
      <c r="K1422" s="5">
        <v>49875.173699999999</v>
      </c>
      <c r="L1422" s="5">
        <v>63028.950409999998</v>
      </c>
      <c r="M1422" s="4">
        <f t="shared" si="91"/>
        <v>0.26373395287042367</v>
      </c>
    </row>
    <row r="1423" spans="1:13" x14ac:dyDescent="0.2">
      <c r="A1423" s="1" t="s">
        <v>22</v>
      </c>
      <c r="B1423" s="1" t="s">
        <v>44</v>
      </c>
      <c r="C1423" s="2">
        <v>0</v>
      </c>
      <c r="D1423" s="2">
        <v>0</v>
      </c>
      <c r="E1423" s="3" t="str">
        <f t="shared" si="88"/>
        <v/>
      </c>
      <c r="F1423" s="2">
        <v>4284.1000000000004</v>
      </c>
      <c r="G1423" s="2">
        <v>9199.7273499999992</v>
      </c>
      <c r="H1423" s="3">
        <f t="shared" si="89"/>
        <v>1.1474119068182347</v>
      </c>
      <c r="I1423" s="2">
        <v>10698.68936</v>
      </c>
      <c r="J1423" s="3">
        <f t="shared" si="90"/>
        <v>-0.14010706915225368</v>
      </c>
      <c r="K1423" s="2">
        <v>30057.680710000001</v>
      </c>
      <c r="L1423" s="2">
        <v>41641.821989999997</v>
      </c>
      <c r="M1423" s="3">
        <f t="shared" si="91"/>
        <v>0.38539704349664028</v>
      </c>
    </row>
    <row r="1424" spans="1:13" x14ac:dyDescent="0.2">
      <c r="A1424" s="1" t="s">
        <v>21</v>
      </c>
      <c r="B1424" s="1" t="s">
        <v>44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23.458469999999998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5.4548699999999997</v>
      </c>
      <c r="L1424" s="2">
        <v>24.218060000000001</v>
      </c>
      <c r="M1424" s="3">
        <f t="shared" si="91"/>
        <v>3.4397135037131958</v>
      </c>
    </row>
    <row r="1425" spans="1:13" x14ac:dyDescent="0.2">
      <c r="A1425" s="1" t="s">
        <v>20</v>
      </c>
      <c r="B1425" s="1" t="s">
        <v>44</v>
      </c>
      <c r="C1425" s="2">
        <v>0</v>
      </c>
      <c r="D1425" s="2">
        <v>0</v>
      </c>
      <c r="E1425" s="3" t="str">
        <f t="shared" si="88"/>
        <v/>
      </c>
      <c r="F1425" s="2">
        <v>1284.6985199999999</v>
      </c>
      <c r="G1425" s="2">
        <v>316.93563</v>
      </c>
      <c r="H1425" s="3">
        <f t="shared" si="89"/>
        <v>-0.75329960682137309</v>
      </c>
      <c r="I1425" s="2">
        <v>890.07943999999998</v>
      </c>
      <c r="J1425" s="3">
        <f t="shared" si="90"/>
        <v>-0.64392433331568699</v>
      </c>
      <c r="K1425" s="2">
        <v>7904.4459399999996</v>
      </c>
      <c r="L1425" s="2">
        <v>2391.2605899999999</v>
      </c>
      <c r="M1425" s="3">
        <f t="shared" si="91"/>
        <v>-0.69747903798049127</v>
      </c>
    </row>
    <row r="1426" spans="1:13" x14ac:dyDescent="0.2">
      <c r="A1426" s="1" t="s">
        <v>19</v>
      </c>
      <c r="B1426" s="1" t="s">
        <v>44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101.80800000000001</v>
      </c>
      <c r="H1426" s="3" t="str">
        <f t="shared" si="89"/>
        <v/>
      </c>
      <c r="I1426" s="2">
        <v>0</v>
      </c>
      <c r="J1426" s="3" t="str">
        <f t="shared" si="90"/>
        <v/>
      </c>
      <c r="K1426" s="2">
        <v>57.456000000000003</v>
      </c>
      <c r="L1426" s="2">
        <v>101.80800000000001</v>
      </c>
      <c r="M1426" s="3">
        <f t="shared" si="91"/>
        <v>0.77192982456140347</v>
      </c>
    </row>
    <row r="1427" spans="1:13" x14ac:dyDescent="0.2">
      <c r="A1427" s="1" t="s">
        <v>18</v>
      </c>
      <c r="B1427" s="1" t="s">
        <v>44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0</v>
      </c>
      <c r="L1427" s="2">
        <v>0</v>
      </c>
      <c r="M1427" s="3" t="str">
        <f t="shared" si="91"/>
        <v/>
      </c>
    </row>
    <row r="1428" spans="1:13" x14ac:dyDescent="0.2">
      <c r="A1428" s="1" t="s">
        <v>17</v>
      </c>
      <c r="B1428" s="1" t="s">
        <v>44</v>
      </c>
      <c r="C1428" s="2">
        <v>0</v>
      </c>
      <c r="D1428" s="2">
        <v>0</v>
      </c>
      <c r="E1428" s="3" t="str">
        <f t="shared" ref="E1428:E1488" si="92">IF(C1428=0,"",(D1428/C1428-1))</f>
        <v/>
      </c>
      <c r="F1428" s="2">
        <v>0</v>
      </c>
      <c r="G1428" s="2">
        <v>430.0147</v>
      </c>
      <c r="H1428" s="3" t="str">
        <f t="shared" ref="H1428:H1488" si="93">IF(F1428=0,"",(G1428/F1428-1))</f>
        <v/>
      </c>
      <c r="I1428" s="2">
        <v>56.950690000000002</v>
      </c>
      <c r="J1428" s="3">
        <f t="shared" ref="J1428:J1488" si="94">IF(I1428=0,"",(G1428/I1428-1))</f>
        <v>6.5506495180304221</v>
      </c>
      <c r="K1428" s="2">
        <v>159.37674000000001</v>
      </c>
      <c r="L1428" s="2">
        <v>489.68592000000001</v>
      </c>
      <c r="M1428" s="3">
        <f t="shared" ref="M1428:M1488" si="95">IF(K1428=0,"",(L1428/K1428-1))</f>
        <v>2.0725055613510475</v>
      </c>
    </row>
    <row r="1429" spans="1:13" x14ac:dyDescent="0.2">
      <c r="A1429" s="1" t="s">
        <v>16</v>
      </c>
      <c r="B1429" s="1" t="s">
        <v>44</v>
      </c>
      <c r="C1429" s="2">
        <v>0</v>
      </c>
      <c r="D1429" s="2">
        <v>0</v>
      </c>
      <c r="E1429" s="3" t="str">
        <f t="shared" si="92"/>
        <v/>
      </c>
      <c r="F1429" s="2">
        <v>0</v>
      </c>
      <c r="G1429" s="2">
        <v>0</v>
      </c>
      <c r="H1429" s="3" t="str">
        <f t="shared" si="93"/>
        <v/>
      </c>
      <c r="I1429" s="2">
        <v>0</v>
      </c>
      <c r="J1429" s="3" t="str">
        <f t="shared" si="94"/>
        <v/>
      </c>
      <c r="K1429" s="2">
        <v>8.8284000000000002</v>
      </c>
      <c r="L1429" s="2">
        <v>1.2442299999999999</v>
      </c>
      <c r="M1429" s="3">
        <f t="shared" si="95"/>
        <v>-0.85906506275202754</v>
      </c>
    </row>
    <row r="1430" spans="1:13" x14ac:dyDescent="0.2">
      <c r="A1430" s="1" t="s">
        <v>14</v>
      </c>
      <c r="B1430" s="1" t="s">
        <v>44</v>
      </c>
      <c r="C1430" s="2">
        <v>0</v>
      </c>
      <c r="D1430" s="2">
        <v>0</v>
      </c>
      <c r="E1430" s="3" t="str">
        <f t="shared" si="92"/>
        <v/>
      </c>
      <c r="F1430" s="2">
        <v>0</v>
      </c>
      <c r="G1430" s="2">
        <v>0</v>
      </c>
      <c r="H1430" s="3" t="str">
        <f t="shared" si="93"/>
        <v/>
      </c>
      <c r="I1430" s="2">
        <v>0</v>
      </c>
      <c r="J1430" s="3" t="str">
        <f t="shared" si="94"/>
        <v/>
      </c>
      <c r="K1430" s="2">
        <v>0</v>
      </c>
      <c r="L1430" s="2">
        <v>0</v>
      </c>
      <c r="M1430" s="3" t="str">
        <f t="shared" si="95"/>
        <v/>
      </c>
    </row>
    <row r="1431" spans="1:13" x14ac:dyDescent="0.2">
      <c r="A1431" s="1" t="s">
        <v>13</v>
      </c>
      <c r="B1431" s="1" t="s">
        <v>44</v>
      </c>
      <c r="C1431" s="2">
        <v>0</v>
      </c>
      <c r="D1431" s="2">
        <v>0</v>
      </c>
      <c r="E1431" s="3" t="str">
        <f t="shared" si="92"/>
        <v/>
      </c>
      <c r="F1431" s="2">
        <v>5.8170900000000003</v>
      </c>
      <c r="G1431" s="2">
        <v>4.1688299999999998</v>
      </c>
      <c r="H1431" s="3">
        <f t="shared" si="93"/>
        <v>-0.28334785949675878</v>
      </c>
      <c r="I1431" s="2">
        <v>0</v>
      </c>
      <c r="J1431" s="3" t="str">
        <f t="shared" si="94"/>
        <v/>
      </c>
      <c r="K1431" s="2">
        <v>2668.8780999999999</v>
      </c>
      <c r="L1431" s="2">
        <v>4.1688299999999998</v>
      </c>
      <c r="M1431" s="3">
        <f t="shared" si="95"/>
        <v>-0.9984379841102522</v>
      </c>
    </row>
    <row r="1432" spans="1:13" x14ac:dyDescent="0.2">
      <c r="A1432" s="1" t="s">
        <v>12</v>
      </c>
      <c r="B1432" s="1" t="s">
        <v>44</v>
      </c>
      <c r="C1432" s="2">
        <v>0</v>
      </c>
      <c r="D1432" s="2">
        <v>0</v>
      </c>
      <c r="E1432" s="3" t="str">
        <f t="shared" si="92"/>
        <v/>
      </c>
      <c r="F1432" s="2">
        <v>123.70296</v>
      </c>
      <c r="G1432" s="2">
        <v>145.74</v>
      </c>
      <c r="H1432" s="3">
        <f t="shared" si="93"/>
        <v>0.17814480752926198</v>
      </c>
      <c r="I1432" s="2">
        <v>229.7868</v>
      </c>
      <c r="J1432" s="3">
        <f t="shared" si="94"/>
        <v>-0.36575991310205802</v>
      </c>
      <c r="K1432" s="2">
        <v>324.37966</v>
      </c>
      <c r="L1432" s="2">
        <v>646.60055</v>
      </c>
      <c r="M1432" s="3">
        <f t="shared" si="95"/>
        <v>0.99334492797729679</v>
      </c>
    </row>
    <row r="1433" spans="1:13" x14ac:dyDescent="0.2">
      <c r="A1433" s="1" t="s">
        <v>11</v>
      </c>
      <c r="B1433" s="1" t="s">
        <v>44</v>
      </c>
      <c r="C1433" s="2">
        <v>0</v>
      </c>
      <c r="D1433" s="2">
        <v>0</v>
      </c>
      <c r="E1433" s="3" t="str">
        <f t="shared" si="92"/>
        <v/>
      </c>
      <c r="F1433" s="2">
        <v>13.15</v>
      </c>
      <c r="G1433" s="2">
        <v>3.49769</v>
      </c>
      <c r="H1433" s="3">
        <f t="shared" si="93"/>
        <v>-0.73401596958174908</v>
      </c>
      <c r="I1433" s="2">
        <v>5.7113800000000001</v>
      </c>
      <c r="J1433" s="3">
        <f t="shared" si="94"/>
        <v>-0.38759284095962798</v>
      </c>
      <c r="K1433" s="2">
        <v>63.670969999999997</v>
      </c>
      <c r="L1433" s="2">
        <v>27.168320000000001</v>
      </c>
      <c r="M1433" s="3">
        <f t="shared" si="95"/>
        <v>-0.57330130199053031</v>
      </c>
    </row>
    <row r="1434" spans="1:13" x14ac:dyDescent="0.2">
      <c r="A1434" s="1" t="s">
        <v>10</v>
      </c>
      <c r="B1434" s="1" t="s">
        <v>44</v>
      </c>
      <c r="C1434" s="2">
        <v>0</v>
      </c>
      <c r="D1434" s="2">
        <v>0</v>
      </c>
      <c r="E1434" s="3" t="str">
        <f t="shared" si="92"/>
        <v/>
      </c>
      <c r="F1434" s="2">
        <v>72.335989999999995</v>
      </c>
      <c r="G1434" s="2">
        <v>115.56375</v>
      </c>
      <c r="H1434" s="3">
        <f t="shared" si="93"/>
        <v>0.59759685323999867</v>
      </c>
      <c r="I1434" s="2">
        <v>155.87315000000001</v>
      </c>
      <c r="J1434" s="3">
        <f t="shared" si="94"/>
        <v>-0.25860387116062011</v>
      </c>
      <c r="K1434" s="2">
        <v>1397.06006</v>
      </c>
      <c r="L1434" s="2">
        <v>476.24768999999998</v>
      </c>
      <c r="M1434" s="3">
        <f t="shared" si="95"/>
        <v>-0.65910721833963248</v>
      </c>
    </row>
    <row r="1435" spans="1:13" x14ac:dyDescent="0.2">
      <c r="A1435" s="1" t="s">
        <v>27</v>
      </c>
      <c r="B1435" s="1" t="s">
        <v>44</v>
      </c>
      <c r="C1435" s="2">
        <v>0</v>
      </c>
      <c r="D1435" s="2">
        <v>0</v>
      </c>
      <c r="E1435" s="3" t="str">
        <f t="shared" si="92"/>
        <v/>
      </c>
      <c r="F1435" s="2">
        <v>0</v>
      </c>
      <c r="G1435" s="2">
        <v>0</v>
      </c>
      <c r="H1435" s="3" t="str">
        <f t="shared" si="93"/>
        <v/>
      </c>
      <c r="I1435" s="2">
        <v>0</v>
      </c>
      <c r="J1435" s="3" t="str">
        <f t="shared" si="94"/>
        <v/>
      </c>
      <c r="K1435" s="2">
        <v>240.80158</v>
      </c>
      <c r="L1435" s="2">
        <v>114.58045</v>
      </c>
      <c r="M1435" s="3">
        <f t="shared" si="95"/>
        <v>-0.52417068858103011</v>
      </c>
    </row>
    <row r="1436" spans="1:13" x14ac:dyDescent="0.2">
      <c r="A1436" s="1" t="s">
        <v>9</v>
      </c>
      <c r="B1436" s="1" t="s">
        <v>44</v>
      </c>
      <c r="C1436" s="2">
        <v>0</v>
      </c>
      <c r="D1436" s="2">
        <v>0</v>
      </c>
      <c r="E1436" s="3" t="str">
        <f t="shared" si="92"/>
        <v/>
      </c>
      <c r="F1436" s="2">
        <v>47.232280000000003</v>
      </c>
      <c r="G1436" s="2">
        <v>0</v>
      </c>
      <c r="H1436" s="3">
        <f t="shared" si="93"/>
        <v>-1</v>
      </c>
      <c r="I1436" s="2">
        <v>9.4112399999999994</v>
      </c>
      <c r="J1436" s="3">
        <f t="shared" si="94"/>
        <v>-1</v>
      </c>
      <c r="K1436" s="2">
        <v>114.05507</v>
      </c>
      <c r="L1436" s="2">
        <v>9.4112399999999994</v>
      </c>
      <c r="M1436" s="3">
        <f t="shared" si="95"/>
        <v>-0.91748512363369727</v>
      </c>
    </row>
    <row r="1437" spans="1:13" x14ac:dyDescent="0.2">
      <c r="A1437" s="1" t="s">
        <v>8</v>
      </c>
      <c r="B1437" s="1" t="s">
        <v>44</v>
      </c>
      <c r="C1437" s="2">
        <v>0</v>
      </c>
      <c r="D1437" s="2">
        <v>0</v>
      </c>
      <c r="E1437" s="3" t="str">
        <f t="shared" si="92"/>
        <v/>
      </c>
      <c r="F1437" s="2">
        <v>94.013329999999996</v>
      </c>
      <c r="G1437" s="2">
        <v>189.71064000000001</v>
      </c>
      <c r="H1437" s="3">
        <f t="shared" si="93"/>
        <v>1.017912140757061</v>
      </c>
      <c r="I1437" s="2">
        <v>1058.4959699999999</v>
      </c>
      <c r="J1437" s="3">
        <f t="shared" si="94"/>
        <v>-0.82077339415850581</v>
      </c>
      <c r="K1437" s="2">
        <v>490.24419999999998</v>
      </c>
      <c r="L1437" s="2">
        <v>1320.0690199999999</v>
      </c>
      <c r="M1437" s="3">
        <f t="shared" si="95"/>
        <v>1.6926764661366724</v>
      </c>
    </row>
    <row r="1438" spans="1:13" x14ac:dyDescent="0.2">
      <c r="A1438" s="1" t="s">
        <v>7</v>
      </c>
      <c r="B1438" s="1" t="s">
        <v>44</v>
      </c>
      <c r="C1438" s="2">
        <v>0</v>
      </c>
      <c r="D1438" s="2">
        <v>0</v>
      </c>
      <c r="E1438" s="3" t="str">
        <f t="shared" si="92"/>
        <v/>
      </c>
      <c r="F1438" s="2">
        <v>0</v>
      </c>
      <c r="G1438" s="2">
        <v>70.05865</v>
      </c>
      <c r="H1438" s="3" t="str">
        <f t="shared" si="93"/>
        <v/>
      </c>
      <c r="I1438" s="2">
        <v>64.861289999999997</v>
      </c>
      <c r="J1438" s="3">
        <f t="shared" si="94"/>
        <v>8.0130382852391602E-2</v>
      </c>
      <c r="K1438" s="2">
        <v>116.01057</v>
      </c>
      <c r="L1438" s="2">
        <v>203.01754</v>
      </c>
      <c r="M1438" s="3">
        <f t="shared" si="95"/>
        <v>0.74999174644172495</v>
      </c>
    </row>
    <row r="1439" spans="1:13" x14ac:dyDescent="0.2">
      <c r="A1439" s="1" t="s">
        <v>6</v>
      </c>
      <c r="B1439" s="1" t="s">
        <v>44</v>
      </c>
      <c r="C1439" s="2">
        <v>0</v>
      </c>
      <c r="D1439" s="2">
        <v>0</v>
      </c>
      <c r="E1439" s="3" t="str">
        <f t="shared" si="92"/>
        <v/>
      </c>
      <c r="F1439" s="2">
        <v>55.948680000000003</v>
      </c>
      <c r="G1439" s="2">
        <v>58.590319999999998</v>
      </c>
      <c r="H1439" s="3">
        <f t="shared" si="93"/>
        <v>4.7215412410087199E-2</v>
      </c>
      <c r="I1439" s="2">
        <v>10.8079</v>
      </c>
      <c r="J1439" s="3">
        <f t="shared" si="94"/>
        <v>4.4210642215416502</v>
      </c>
      <c r="K1439" s="2">
        <v>98.630049999999997</v>
      </c>
      <c r="L1439" s="2">
        <v>299.86500000000001</v>
      </c>
      <c r="M1439" s="3">
        <f t="shared" si="95"/>
        <v>2.0403005980428888</v>
      </c>
    </row>
    <row r="1440" spans="1:13" x14ac:dyDescent="0.2">
      <c r="A1440" s="1" t="s">
        <v>4</v>
      </c>
      <c r="B1440" s="1" t="s">
        <v>44</v>
      </c>
      <c r="C1440" s="2">
        <v>0</v>
      </c>
      <c r="D1440" s="2">
        <v>0</v>
      </c>
      <c r="E1440" s="3" t="str">
        <f t="shared" si="92"/>
        <v/>
      </c>
      <c r="F1440" s="2">
        <v>45.665399999999998</v>
      </c>
      <c r="G1440" s="2">
        <v>321.46478999999999</v>
      </c>
      <c r="H1440" s="3">
        <f t="shared" si="93"/>
        <v>6.0395702216557829</v>
      </c>
      <c r="I1440" s="2">
        <v>310.09928000000002</v>
      </c>
      <c r="J1440" s="3">
        <f t="shared" si="94"/>
        <v>3.6651197642251665E-2</v>
      </c>
      <c r="K1440" s="2">
        <v>276.86824999999999</v>
      </c>
      <c r="L1440" s="2">
        <v>1328.90084</v>
      </c>
      <c r="M1440" s="3">
        <f t="shared" si="95"/>
        <v>3.7997588744827189</v>
      </c>
    </row>
    <row r="1441" spans="1:13" x14ac:dyDescent="0.2">
      <c r="A1441" s="1" t="s">
        <v>3</v>
      </c>
      <c r="B1441" s="1" t="s">
        <v>44</v>
      </c>
      <c r="C1441" s="2">
        <v>0</v>
      </c>
      <c r="D1441" s="2">
        <v>0</v>
      </c>
      <c r="E1441" s="3" t="str">
        <f t="shared" si="92"/>
        <v/>
      </c>
      <c r="F1441" s="2">
        <v>7.31</v>
      </c>
      <c r="G1441" s="2">
        <v>0</v>
      </c>
      <c r="H1441" s="3">
        <f t="shared" si="93"/>
        <v>-1</v>
      </c>
      <c r="I1441" s="2">
        <v>0</v>
      </c>
      <c r="J1441" s="3" t="str">
        <f t="shared" si="94"/>
        <v/>
      </c>
      <c r="K1441" s="2">
        <v>20.51</v>
      </c>
      <c r="L1441" s="2">
        <v>0</v>
      </c>
      <c r="M1441" s="3">
        <f t="shared" si="95"/>
        <v>-1</v>
      </c>
    </row>
    <row r="1442" spans="1:13" x14ac:dyDescent="0.2">
      <c r="A1442" s="1" t="s">
        <v>2</v>
      </c>
      <c r="B1442" s="1" t="s">
        <v>44</v>
      </c>
      <c r="C1442" s="2">
        <v>0</v>
      </c>
      <c r="D1442" s="2">
        <v>0</v>
      </c>
      <c r="E1442" s="3" t="str">
        <f t="shared" si="92"/>
        <v/>
      </c>
      <c r="F1442" s="2">
        <v>1777.6306300000001</v>
      </c>
      <c r="G1442" s="2">
        <v>1303.6144300000001</v>
      </c>
      <c r="H1442" s="3">
        <f t="shared" si="93"/>
        <v>-0.26665618379899314</v>
      </c>
      <c r="I1442" s="2">
        <v>2056.7278200000001</v>
      </c>
      <c r="J1442" s="3">
        <f t="shared" si="94"/>
        <v>-0.36617066326257985</v>
      </c>
      <c r="K1442" s="2">
        <v>5288.07755</v>
      </c>
      <c r="L1442" s="2">
        <v>6861.5417399999997</v>
      </c>
      <c r="M1442" s="3">
        <f t="shared" si="95"/>
        <v>0.29754937879078569</v>
      </c>
    </row>
    <row r="1443" spans="1:13" x14ac:dyDescent="0.2">
      <c r="A1443" s="1" t="s">
        <v>25</v>
      </c>
      <c r="B1443" s="1" t="s">
        <v>44</v>
      </c>
      <c r="C1443" s="2">
        <v>44.953440000000001</v>
      </c>
      <c r="D1443" s="2">
        <v>0</v>
      </c>
      <c r="E1443" s="3">
        <f t="shared" si="92"/>
        <v>-1</v>
      </c>
      <c r="F1443" s="2">
        <v>560.93367999999998</v>
      </c>
      <c r="G1443" s="2">
        <v>103.307</v>
      </c>
      <c r="H1443" s="3">
        <f t="shared" si="93"/>
        <v>-0.81583027783248818</v>
      </c>
      <c r="I1443" s="2">
        <v>11.4855</v>
      </c>
      <c r="J1443" s="3">
        <f t="shared" si="94"/>
        <v>7.9945583561882376</v>
      </c>
      <c r="K1443" s="2">
        <v>4980.4169099999999</v>
      </c>
      <c r="L1443" s="2">
        <v>495.98307</v>
      </c>
      <c r="M1443" s="3">
        <f t="shared" si="95"/>
        <v>-0.90041334310705323</v>
      </c>
    </row>
    <row r="1444" spans="1:13" x14ac:dyDescent="0.2">
      <c r="A1444" s="6" t="s">
        <v>0</v>
      </c>
      <c r="B1444" s="6" t="s">
        <v>44</v>
      </c>
      <c r="C1444" s="5">
        <v>44.953440000000001</v>
      </c>
      <c r="D1444" s="5">
        <v>0</v>
      </c>
      <c r="E1444" s="4">
        <f t="shared" si="92"/>
        <v>-1</v>
      </c>
      <c r="F1444" s="5">
        <v>8372.5385600000009</v>
      </c>
      <c r="G1444" s="5">
        <v>12391.660250000001</v>
      </c>
      <c r="H1444" s="4">
        <f t="shared" si="93"/>
        <v>0.48003621138294283</v>
      </c>
      <c r="I1444" s="5">
        <v>15558.97982</v>
      </c>
      <c r="J1444" s="4">
        <f t="shared" si="94"/>
        <v>-0.20356858911331888</v>
      </c>
      <c r="K1444" s="5">
        <v>54272.845630000003</v>
      </c>
      <c r="L1444" s="5">
        <v>56470.78398</v>
      </c>
      <c r="M1444" s="4">
        <f t="shared" si="95"/>
        <v>4.0497938232025632E-2</v>
      </c>
    </row>
    <row r="1445" spans="1:13" x14ac:dyDescent="0.2">
      <c r="A1445" s="1" t="s">
        <v>22</v>
      </c>
      <c r="B1445" s="1" t="s">
        <v>43</v>
      </c>
      <c r="C1445" s="2">
        <v>0</v>
      </c>
      <c r="D1445" s="2">
        <v>0</v>
      </c>
      <c r="E1445" s="3" t="str">
        <f t="shared" si="92"/>
        <v/>
      </c>
      <c r="F1445" s="2">
        <v>42.501179999999998</v>
      </c>
      <c r="G1445" s="2">
        <v>56.625689999999999</v>
      </c>
      <c r="H1445" s="3">
        <f t="shared" si="93"/>
        <v>0.33233218465934367</v>
      </c>
      <c r="I1445" s="2">
        <v>12.268190000000001</v>
      </c>
      <c r="J1445" s="3">
        <f t="shared" si="94"/>
        <v>3.6156515345784506</v>
      </c>
      <c r="K1445" s="2">
        <v>391.21521000000001</v>
      </c>
      <c r="L1445" s="2">
        <v>110.93755</v>
      </c>
      <c r="M1445" s="3">
        <f t="shared" si="95"/>
        <v>-0.71642833109684056</v>
      </c>
    </row>
    <row r="1446" spans="1:13" x14ac:dyDescent="0.2">
      <c r="A1446" s="1" t="s">
        <v>21</v>
      </c>
      <c r="B1446" s="1" t="s">
        <v>43</v>
      </c>
      <c r="C1446" s="2">
        <v>0.48630000000000001</v>
      </c>
      <c r="D1446" s="2">
        <v>0</v>
      </c>
      <c r="E1446" s="3">
        <f t="shared" si="92"/>
        <v>-1</v>
      </c>
      <c r="F1446" s="2">
        <v>230.55959999999999</v>
      </c>
      <c r="G1446" s="2">
        <v>143.37107</v>
      </c>
      <c r="H1446" s="3">
        <f t="shared" si="93"/>
        <v>-0.3781604843172871</v>
      </c>
      <c r="I1446" s="2">
        <v>82.928150000000002</v>
      </c>
      <c r="J1446" s="3">
        <f t="shared" si="94"/>
        <v>0.72885889773255519</v>
      </c>
      <c r="K1446" s="2">
        <v>896.22045000000003</v>
      </c>
      <c r="L1446" s="2">
        <v>387.19977999999998</v>
      </c>
      <c r="M1446" s="3">
        <f t="shared" si="95"/>
        <v>-0.56796368572040512</v>
      </c>
    </row>
    <row r="1447" spans="1:13" x14ac:dyDescent="0.2">
      <c r="A1447" s="1" t="s">
        <v>20</v>
      </c>
      <c r="B1447" s="1" t="s">
        <v>43</v>
      </c>
      <c r="C1447" s="2">
        <v>6.5670000000000006E-2</v>
      </c>
      <c r="D1447" s="2">
        <v>0</v>
      </c>
      <c r="E1447" s="3">
        <f t="shared" si="92"/>
        <v>-1</v>
      </c>
      <c r="F1447" s="2">
        <v>117.6895</v>
      </c>
      <c r="G1447" s="2">
        <v>86.694919999999996</v>
      </c>
      <c r="H1447" s="3">
        <f t="shared" si="93"/>
        <v>-0.26335892326843091</v>
      </c>
      <c r="I1447" s="2">
        <v>77.619479999999996</v>
      </c>
      <c r="J1447" s="3">
        <f t="shared" si="94"/>
        <v>0.1169221953045807</v>
      </c>
      <c r="K1447" s="2">
        <v>285.30943000000002</v>
      </c>
      <c r="L1447" s="2">
        <v>268.73991999999998</v>
      </c>
      <c r="M1447" s="3">
        <f t="shared" si="95"/>
        <v>-5.8075577803369582E-2</v>
      </c>
    </row>
    <row r="1448" spans="1:13" x14ac:dyDescent="0.2">
      <c r="A1448" s="1" t="s">
        <v>19</v>
      </c>
      <c r="B1448" s="1" t="s">
        <v>43</v>
      </c>
      <c r="C1448" s="2">
        <v>0</v>
      </c>
      <c r="D1448" s="2">
        <v>0</v>
      </c>
      <c r="E1448" s="3" t="str">
        <f t="shared" si="92"/>
        <v/>
      </c>
      <c r="F1448" s="2">
        <v>1.1160000000000001</v>
      </c>
      <c r="G1448" s="2">
        <v>17.706530000000001</v>
      </c>
      <c r="H1448" s="3">
        <f t="shared" si="93"/>
        <v>14.866066308243727</v>
      </c>
      <c r="I1448" s="2">
        <v>1.53183</v>
      </c>
      <c r="J1448" s="3">
        <f t="shared" si="94"/>
        <v>10.559069870677556</v>
      </c>
      <c r="K1448" s="2">
        <v>30.396599999999999</v>
      </c>
      <c r="L1448" s="2">
        <v>23.033999999999999</v>
      </c>
      <c r="M1448" s="3">
        <f t="shared" si="95"/>
        <v>-0.24221787963127461</v>
      </c>
    </row>
    <row r="1449" spans="1:13" x14ac:dyDescent="0.2">
      <c r="A1449" s="1" t="s">
        <v>18</v>
      </c>
      <c r="B1449" s="1" t="s">
        <v>43</v>
      </c>
      <c r="C1449" s="2">
        <v>0</v>
      </c>
      <c r="D1449" s="2">
        <v>0</v>
      </c>
      <c r="E1449" s="3" t="str">
        <f t="shared" si="92"/>
        <v/>
      </c>
      <c r="F1449" s="2">
        <v>0</v>
      </c>
      <c r="G1449" s="2">
        <v>0</v>
      </c>
      <c r="H1449" s="3" t="str">
        <f t="shared" si="93"/>
        <v/>
      </c>
      <c r="I1449" s="2">
        <v>0.16703999999999999</v>
      </c>
      <c r="J1449" s="3">
        <f t="shared" si="94"/>
        <v>-1</v>
      </c>
      <c r="K1449" s="2">
        <v>1.8709100000000001</v>
      </c>
      <c r="L1449" s="2">
        <v>0.16703999999999999</v>
      </c>
      <c r="M1449" s="3">
        <f t="shared" si="95"/>
        <v>-0.91071724454944381</v>
      </c>
    </row>
    <row r="1450" spans="1:13" x14ac:dyDescent="0.2">
      <c r="A1450" s="1" t="s">
        <v>17</v>
      </c>
      <c r="B1450" s="1" t="s">
        <v>43</v>
      </c>
      <c r="C1450" s="2">
        <v>3.1908099999999999</v>
      </c>
      <c r="D1450" s="2">
        <v>0</v>
      </c>
      <c r="E1450" s="3">
        <f t="shared" si="92"/>
        <v>-1</v>
      </c>
      <c r="F1450" s="2">
        <v>105.46925</v>
      </c>
      <c r="G1450" s="2">
        <v>133.98129</v>
      </c>
      <c r="H1450" s="3">
        <f t="shared" si="93"/>
        <v>0.27033509767064801</v>
      </c>
      <c r="I1450" s="2">
        <v>53.93732</v>
      </c>
      <c r="J1450" s="3">
        <f t="shared" si="94"/>
        <v>1.4840183012429984</v>
      </c>
      <c r="K1450" s="2">
        <v>537.95090000000005</v>
      </c>
      <c r="L1450" s="2">
        <v>986.62534000000005</v>
      </c>
      <c r="M1450" s="3">
        <f t="shared" si="95"/>
        <v>0.83404347868922613</v>
      </c>
    </row>
    <row r="1451" spans="1:13" x14ac:dyDescent="0.2">
      <c r="A1451" s="1" t="s">
        <v>16</v>
      </c>
      <c r="B1451" s="1" t="s">
        <v>43</v>
      </c>
      <c r="C1451" s="2">
        <v>0</v>
      </c>
      <c r="D1451" s="2">
        <v>0</v>
      </c>
      <c r="E1451" s="3" t="str">
        <f t="shared" si="92"/>
        <v/>
      </c>
      <c r="F1451" s="2">
        <v>0</v>
      </c>
      <c r="G1451" s="2">
        <v>0</v>
      </c>
      <c r="H1451" s="3" t="str">
        <f t="shared" si="93"/>
        <v/>
      </c>
      <c r="I1451" s="2">
        <v>0</v>
      </c>
      <c r="J1451" s="3" t="str">
        <f t="shared" si="94"/>
        <v/>
      </c>
      <c r="K1451" s="2">
        <v>0</v>
      </c>
      <c r="L1451" s="2">
        <v>0</v>
      </c>
      <c r="M1451" s="3" t="str">
        <f t="shared" si="95"/>
        <v/>
      </c>
    </row>
    <row r="1452" spans="1:13" x14ac:dyDescent="0.2">
      <c r="A1452" s="1" t="s">
        <v>14</v>
      </c>
      <c r="B1452" s="1" t="s">
        <v>43</v>
      </c>
      <c r="C1452" s="2">
        <v>0</v>
      </c>
      <c r="D1452" s="2">
        <v>0</v>
      </c>
      <c r="E1452" s="3" t="str">
        <f t="shared" si="92"/>
        <v/>
      </c>
      <c r="F1452" s="2">
        <v>0.11969</v>
      </c>
      <c r="G1452" s="2">
        <v>0</v>
      </c>
      <c r="H1452" s="3">
        <f t="shared" si="93"/>
        <v>-1</v>
      </c>
      <c r="I1452" s="2">
        <v>10.836819999999999</v>
      </c>
      <c r="J1452" s="3">
        <f t="shared" si="94"/>
        <v>-1</v>
      </c>
      <c r="K1452" s="2">
        <v>12.53026</v>
      </c>
      <c r="L1452" s="2">
        <v>19.12322</v>
      </c>
      <c r="M1452" s="3">
        <f t="shared" si="95"/>
        <v>0.52616306445357086</v>
      </c>
    </row>
    <row r="1453" spans="1:13" x14ac:dyDescent="0.2">
      <c r="A1453" s="1" t="s">
        <v>13</v>
      </c>
      <c r="B1453" s="1" t="s">
        <v>43</v>
      </c>
      <c r="C1453" s="2">
        <v>0</v>
      </c>
      <c r="D1453" s="2">
        <v>0</v>
      </c>
      <c r="E1453" s="3" t="str">
        <f t="shared" si="92"/>
        <v/>
      </c>
      <c r="F1453" s="2">
        <v>97.057469999999995</v>
      </c>
      <c r="G1453" s="2">
        <v>5.4758599999999999</v>
      </c>
      <c r="H1453" s="3">
        <f t="shared" si="93"/>
        <v>-0.94358126169989798</v>
      </c>
      <c r="I1453" s="2">
        <v>110.23412999999999</v>
      </c>
      <c r="J1453" s="3">
        <f t="shared" si="94"/>
        <v>-0.95032518513095721</v>
      </c>
      <c r="K1453" s="2">
        <v>210.46252999999999</v>
      </c>
      <c r="L1453" s="2">
        <v>371.70600999999999</v>
      </c>
      <c r="M1453" s="3">
        <f t="shared" si="95"/>
        <v>0.76613865660552505</v>
      </c>
    </row>
    <row r="1454" spans="1:13" x14ac:dyDescent="0.2">
      <c r="A1454" s="1" t="s">
        <v>12</v>
      </c>
      <c r="B1454" s="1" t="s">
        <v>43</v>
      </c>
      <c r="C1454" s="2">
        <v>0</v>
      </c>
      <c r="D1454" s="2">
        <v>0</v>
      </c>
      <c r="E1454" s="3" t="str">
        <f t="shared" si="92"/>
        <v/>
      </c>
      <c r="F1454" s="2">
        <v>513.31152999999995</v>
      </c>
      <c r="G1454" s="2">
        <v>1030.53539</v>
      </c>
      <c r="H1454" s="3">
        <f t="shared" si="93"/>
        <v>1.0076217458041516</v>
      </c>
      <c r="I1454" s="2">
        <v>846.97963000000004</v>
      </c>
      <c r="J1454" s="3">
        <f t="shared" si="94"/>
        <v>0.21671803370288845</v>
      </c>
      <c r="K1454" s="2">
        <v>1846.55286</v>
      </c>
      <c r="L1454" s="2">
        <v>3155.0890199999999</v>
      </c>
      <c r="M1454" s="3">
        <f t="shared" si="95"/>
        <v>0.70863726045730413</v>
      </c>
    </row>
    <row r="1455" spans="1:13" x14ac:dyDescent="0.2">
      <c r="A1455" s="1" t="s">
        <v>11</v>
      </c>
      <c r="B1455" s="1" t="s">
        <v>43</v>
      </c>
      <c r="C1455" s="2">
        <v>0</v>
      </c>
      <c r="D1455" s="2">
        <v>0</v>
      </c>
      <c r="E1455" s="3" t="str">
        <f t="shared" si="92"/>
        <v/>
      </c>
      <c r="F1455" s="2">
        <v>89.181280000000001</v>
      </c>
      <c r="G1455" s="2">
        <v>78.488370000000003</v>
      </c>
      <c r="H1455" s="3">
        <f t="shared" si="93"/>
        <v>-0.11990083569107779</v>
      </c>
      <c r="I1455" s="2">
        <v>53.96837</v>
      </c>
      <c r="J1455" s="3">
        <f t="shared" si="94"/>
        <v>0.45434019963915917</v>
      </c>
      <c r="K1455" s="2">
        <v>352.93745000000001</v>
      </c>
      <c r="L1455" s="2">
        <v>395.87157000000002</v>
      </c>
      <c r="M1455" s="3">
        <f t="shared" si="95"/>
        <v>0.12164795773302051</v>
      </c>
    </row>
    <row r="1456" spans="1:13" x14ac:dyDescent="0.2">
      <c r="A1456" s="1" t="s">
        <v>10</v>
      </c>
      <c r="B1456" s="1" t="s">
        <v>43</v>
      </c>
      <c r="C1456" s="2">
        <v>0</v>
      </c>
      <c r="D1456" s="2">
        <v>0</v>
      </c>
      <c r="E1456" s="3" t="str">
        <f t="shared" si="92"/>
        <v/>
      </c>
      <c r="F1456" s="2">
        <v>1628.62904</v>
      </c>
      <c r="G1456" s="2">
        <v>1282.0211999999999</v>
      </c>
      <c r="H1456" s="3">
        <f t="shared" si="93"/>
        <v>-0.21282184677242411</v>
      </c>
      <c r="I1456" s="2">
        <v>1219.2656400000001</v>
      </c>
      <c r="J1456" s="3">
        <f t="shared" si="94"/>
        <v>5.1469965150498176E-2</v>
      </c>
      <c r="K1456" s="2">
        <v>4011.8081200000001</v>
      </c>
      <c r="L1456" s="2">
        <v>4484.2895399999998</v>
      </c>
      <c r="M1456" s="3">
        <f t="shared" si="95"/>
        <v>0.11777268649628225</v>
      </c>
    </row>
    <row r="1457" spans="1:13" x14ac:dyDescent="0.2">
      <c r="A1457" s="1" t="s">
        <v>27</v>
      </c>
      <c r="B1457" s="1" t="s">
        <v>43</v>
      </c>
      <c r="C1457" s="2">
        <v>0</v>
      </c>
      <c r="D1457" s="2">
        <v>0</v>
      </c>
      <c r="E1457" s="3" t="str">
        <f t="shared" si="92"/>
        <v/>
      </c>
      <c r="F1457" s="2">
        <v>34.668300000000002</v>
      </c>
      <c r="G1457" s="2">
        <v>36.789259999999999</v>
      </c>
      <c r="H1457" s="3">
        <f t="shared" si="93"/>
        <v>6.1178656005630438E-2</v>
      </c>
      <c r="I1457" s="2">
        <v>21.748000000000001</v>
      </c>
      <c r="J1457" s="3">
        <f t="shared" si="94"/>
        <v>0.69161578076144914</v>
      </c>
      <c r="K1457" s="2">
        <v>74.603549999999998</v>
      </c>
      <c r="L1457" s="2">
        <v>98.689949999999996</v>
      </c>
      <c r="M1457" s="3">
        <f t="shared" si="95"/>
        <v>0.3228586307219965</v>
      </c>
    </row>
    <row r="1458" spans="1:13" x14ac:dyDescent="0.2">
      <c r="A1458" s="1" t="s">
        <v>9</v>
      </c>
      <c r="B1458" s="1" t="s">
        <v>43</v>
      </c>
      <c r="C1458" s="2">
        <v>0</v>
      </c>
      <c r="D1458" s="2">
        <v>0</v>
      </c>
      <c r="E1458" s="3" t="str">
        <f t="shared" si="92"/>
        <v/>
      </c>
      <c r="F1458" s="2">
        <v>6773.2704999999996</v>
      </c>
      <c r="G1458" s="2">
        <v>4368.5291699999998</v>
      </c>
      <c r="H1458" s="3">
        <f t="shared" si="93"/>
        <v>-0.35503400166876553</v>
      </c>
      <c r="I1458" s="2">
        <v>35.468440000000001</v>
      </c>
      <c r="J1458" s="3">
        <f t="shared" si="94"/>
        <v>122.16665661077847</v>
      </c>
      <c r="K1458" s="2">
        <v>25619.30503</v>
      </c>
      <c r="L1458" s="2">
        <v>24764.90394</v>
      </c>
      <c r="M1458" s="3">
        <f t="shared" si="95"/>
        <v>-3.3349893332371927E-2</v>
      </c>
    </row>
    <row r="1459" spans="1:13" x14ac:dyDescent="0.2">
      <c r="A1459" s="1" t="s">
        <v>8</v>
      </c>
      <c r="B1459" s="1" t="s">
        <v>43</v>
      </c>
      <c r="C1459" s="2">
        <v>0</v>
      </c>
      <c r="D1459" s="2">
        <v>0</v>
      </c>
      <c r="E1459" s="3" t="str">
        <f t="shared" si="92"/>
        <v/>
      </c>
      <c r="F1459" s="2">
        <v>17.30498</v>
      </c>
      <c r="G1459" s="2">
        <v>62.365340000000003</v>
      </c>
      <c r="H1459" s="3">
        <f t="shared" si="93"/>
        <v>2.6038955260277676</v>
      </c>
      <c r="I1459" s="2">
        <v>47.530929999999998</v>
      </c>
      <c r="J1459" s="3">
        <f t="shared" si="94"/>
        <v>0.31210014194967384</v>
      </c>
      <c r="K1459" s="2">
        <v>130.95348999999999</v>
      </c>
      <c r="L1459" s="2">
        <v>168.55823000000001</v>
      </c>
      <c r="M1459" s="3">
        <f t="shared" si="95"/>
        <v>0.28716103709798046</v>
      </c>
    </row>
    <row r="1460" spans="1:13" x14ac:dyDescent="0.2">
      <c r="A1460" s="1" t="s">
        <v>7</v>
      </c>
      <c r="B1460" s="1" t="s">
        <v>43</v>
      </c>
      <c r="C1460" s="2">
        <v>37.15</v>
      </c>
      <c r="D1460" s="2">
        <v>0</v>
      </c>
      <c r="E1460" s="3">
        <f t="shared" si="92"/>
        <v>-1</v>
      </c>
      <c r="F1460" s="2">
        <v>117.40115</v>
      </c>
      <c r="G1460" s="2">
        <v>125.21774000000001</v>
      </c>
      <c r="H1460" s="3">
        <f t="shared" si="93"/>
        <v>6.6580182562095969E-2</v>
      </c>
      <c r="I1460" s="2">
        <v>91.300730000000001</v>
      </c>
      <c r="J1460" s="3">
        <f t="shared" si="94"/>
        <v>0.37148673400530319</v>
      </c>
      <c r="K1460" s="2">
        <v>423.87745999999999</v>
      </c>
      <c r="L1460" s="2">
        <v>298.73169999999999</v>
      </c>
      <c r="M1460" s="3">
        <f t="shared" si="95"/>
        <v>-0.29524042160675401</v>
      </c>
    </row>
    <row r="1461" spans="1:13" x14ac:dyDescent="0.2">
      <c r="A1461" s="1" t="s">
        <v>6</v>
      </c>
      <c r="B1461" s="1" t="s">
        <v>43</v>
      </c>
      <c r="C1461" s="2">
        <v>0</v>
      </c>
      <c r="D1461" s="2">
        <v>0</v>
      </c>
      <c r="E1461" s="3" t="str">
        <f t="shared" si="92"/>
        <v/>
      </c>
      <c r="F1461" s="2">
        <v>95.665790000000001</v>
      </c>
      <c r="G1461" s="2">
        <v>151.00594000000001</v>
      </c>
      <c r="H1461" s="3">
        <f t="shared" si="93"/>
        <v>0.57847376789550387</v>
      </c>
      <c r="I1461" s="2">
        <v>150.22169</v>
      </c>
      <c r="J1461" s="3">
        <f t="shared" si="94"/>
        <v>5.220617608549194E-3</v>
      </c>
      <c r="K1461" s="2">
        <v>425.20830000000001</v>
      </c>
      <c r="L1461" s="2">
        <v>446.95638000000002</v>
      </c>
      <c r="M1461" s="3">
        <f t="shared" si="95"/>
        <v>5.114688495027031E-2</v>
      </c>
    </row>
    <row r="1462" spans="1:13" x14ac:dyDescent="0.2">
      <c r="A1462" s="1" t="s">
        <v>4</v>
      </c>
      <c r="B1462" s="1" t="s">
        <v>43</v>
      </c>
      <c r="C1462" s="2">
        <v>0</v>
      </c>
      <c r="D1462" s="2">
        <v>0</v>
      </c>
      <c r="E1462" s="3" t="str">
        <f t="shared" si="92"/>
        <v/>
      </c>
      <c r="F1462" s="2">
        <v>3.0236000000000001</v>
      </c>
      <c r="G1462" s="2">
        <v>18.37294</v>
      </c>
      <c r="H1462" s="3">
        <f t="shared" si="93"/>
        <v>5.0765114433126071</v>
      </c>
      <c r="I1462" s="2">
        <v>61.218670000000003</v>
      </c>
      <c r="J1462" s="3">
        <f t="shared" si="94"/>
        <v>-0.69988011827110919</v>
      </c>
      <c r="K1462" s="2">
        <v>9.5956499999999991</v>
      </c>
      <c r="L1462" s="2">
        <v>128.56601000000001</v>
      </c>
      <c r="M1462" s="3">
        <f t="shared" si="95"/>
        <v>12.398363841949218</v>
      </c>
    </row>
    <row r="1463" spans="1:13" x14ac:dyDescent="0.2">
      <c r="A1463" s="1" t="s">
        <v>3</v>
      </c>
      <c r="B1463" s="1" t="s">
        <v>43</v>
      </c>
      <c r="C1463" s="2">
        <v>0</v>
      </c>
      <c r="D1463" s="2">
        <v>0</v>
      </c>
      <c r="E1463" s="3" t="str">
        <f t="shared" si="92"/>
        <v/>
      </c>
      <c r="F1463" s="2">
        <v>23.793030000000002</v>
      </c>
      <c r="G1463" s="2">
        <v>262.71001000000001</v>
      </c>
      <c r="H1463" s="3">
        <f t="shared" si="93"/>
        <v>10.041469287434177</v>
      </c>
      <c r="I1463" s="2">
        <v>674.74355000000003</v>
      </c>
      <c r="J1463" s="3">
        <f t="shared" si="94"/>
        <v>-0.61065206180926079</v>
      </c>
      <c r="K1463" s="2">
        <v>79.306269999999998</v>
      </c>
      <c r="L1463" s="2">
        <v>1156.0882799999999</v>
      </c>
      <c r="M1463" s="3">
        <f t="shared" si="95"/>
        <v>13.57751423689451</v>
      </c>
    </row>
    <row r="1464" spans="1:13" x14ac:dyDescent="0.2">
      <c r="A1464" s="1" t="s">
        <v>26</v>
      </c>
      <c r="B1464" s="1" t="s">
        <v>43</v>
      </c>
      <c r="C1464" s="2">
        <v>0</v>
      </c>
      <c r="D1464" s="2">
        <v>0</v>
      </c>
      <c r="E1464" s="3" t="str">
        <f t="shared" si="92"/>
        <v/>
      </c>
      <c r="F1464" s="2">
        <v>20.2</v>
      </c>
      <c r="G1464" s="2">
        <v>27.25732</v>
      </c>
      <c r="H1464" s="3">
        <f t="shared" si="93"/>
        <v>0.34937227722772279</v>
      </c>
      <c r="I1464" s="2">
        <v>85.120599999999996</v>
      </c>
      <c r="J1464" s="3">
        <f t="shared" si="94"/>
        <v>-0.67977998275388096</v>
      </c>
      <c r="K1464" s="2">
        <v>164.13749999999999</v>
      </c>
      <c r="L1464" s="2">
        <v>214.78217000000001</v>
      </c>
      <c r="M1464" s="3">
        <f t="shared" si="95"/>
        <v>0.30855027035260085</v>
      </c>
    </row>
    <row r="1465" spans="1:13" x14ac:dyDescent="0.2">
      <c r="A1465" s="1" t="s">
        <v>2</v>
      </c>
      <c r="B1465" s="1" t="s">
        <v>43</v>
      </c>
      <c r="C1465" s="2">
        <v>0</v>
      </c>
      <c r="D1465" s="2">
        <v>0</v>
      </c>
      <c r="E1465" s="3" t="str">
        <f t="shared" si="92"/>
        <v/>
      </c>
      <c r="F1465" s="2">
        <v>165.71191999999999</v>
      </c>
      <c r="G1465" s="2">
        <v>125.07136</v>
      </c>
      <c r="H1465" s="3">
        <f t="shared" si="93"/>
        <v>-0.24524825975101849</v>
      </c>
      <c r="I1465" s="2">
        <v>246.37780000000001</v>
      </c>
      <c r="J1465" s="3">
        <f t="shared" si="94"/>
        <v>-0.49235945771088141</v>
      </c>
      <c r="K1465" s="2">
        <v>1081.6048900000001</v>
      </c>
      <c r="L1465" s="2">
        <v>652.33230000000003</v>
      </c>
      <c r="M1465" s="3">
        <f t="shared" si="95"/>
        <v>-0.39688484581463013</v>
      </c>
    </row>
    <row r="1466" spans="1:13" x14ac:dyDescent="0.2">
      <c r="A1466" s="1" t="s">
        <v>25</v>
      </c>
      <c r="B1466" s="1" t="s">
        <v>43</v>
      </c>
      <c r="C1466" s="2">
        <v>22.386500000000002</v>
      </c>
      <c r="D1466" s="2">
        <v>5.9672000000000001</v>
      </c>
      <c r="E1466" s="3">
        <f t="shared" si="92"/>
        <v>-0.73344649677260854</v>
      </c>
      <c r="F1466" s="2">
        <v>2273.1624400000001</v>
      </c>
      <c r="G1466" s="2">
        <v>3448.7470199999998</v>
      </c>
      <c r="H1466" s="3">
        <f t="shared" si="93"/>
        <v>0.51715819305900546</v>
      </c>
      <c r="I1466" s="2">
        <v>1161.8161</v>
      </c>
      <c r="J1466" s="3">
        <f t="shared" si="94"/>
        <v>1.9684104222690664</v>
      </c>
      <c r="K1466" s="2">
        <v>7585.5652600000003</v>
      </c>
      <c r="L1466" s="2">
        <v>5565.1567100000002</v>
      </c>
      <c r="M1466" s="3">
        <f t="shared" si="95"/>
        <v>-0.26634910922907284</v>
      </c>
    </row>
    <row r="1467" spans="1:13" x14ac:dyDescent="0.2">
      <c r="A1467" s="1" t="s">
        <v>29</v>
      </c>
      <c r="B1467" s="1" t="s">
        <v>43</v>
      </c>
      <c r="C1467" s="2">
        <v>0</v>
      </c>
      <c r="D1467" s="2">
        <v>0</v>
      </c>
      <c r="E1467" s="3" t="str">
        <f t="shared" si="92"/>
        <v/>
      </c>
      <c r="F1467" s="2">
        <v>2.5203799999999998</v>
      </c>
      <c r="G1467" s="2">
        <v>62.647730000000003</v>
      </c>
      <c r="H1467" s="3">
        <f t="shared" si="93"/>
        <v>23.856462120791313</v>
      </c>
      <c r="I1467" s="2">
        <v>1.72407</v>
      </c>
      <c r="J1467" s="3">
        <f t="shared" si="94"/>
        <v>35.337115082334243</v>
      </c>
      <c r="K1467" s="2">
        <v>21.081990000000001</v>
      </c>
      <c r="L1467" s="2">
        <v>180.44278</v>
      </c>
      <c r="M1467" s="3">
        <f t="shared" si="95"/>
        <v>7.5590961764045996</v>
      </c>
    </row>
    <row r="1468" spans="1:13" x14ac:dyDescent="0.2">
      <c r="A1468" s="6" t="s">
        <v>0</v>
      </c>
      <c r="B1468" s="6" t="s">
        <v>43</v>
      </c>
      <c r="C1468" s="5">
        <v>63.27928</v>
      </c>
      <c r="D1468" s="5">
        <v>5.9672000000000001</v>
      </c>
      <c r="E1468" s="4">
        <f t="shared" si="92"/>
        <v>-0.90570057055010744</v>
      </c>
      <c r="F1468" s="5">
        <v>12352.35663</v>
      </c>
      <c r="G1468" s="5">
        <v>11523.614149999999</v>
      </c>
      <c r="H1468" s="4">
        <f t="shared" si="93"/>
        <v>-6.7091851767560273E-2</v>
      </c>
      <c r="I1468" s="5">
        <v>5047.0071799999996</v>
      </c>
      <c r="J1468" s="4">
        <f t="shared" si="94"/>
        <v>1.2832569360442241</v>
      </c>
      <c r="K1468" s="5">
        <v>44196.631909999996</v>
      </c>
      <c r="L1468" s="5">
        <v>43877.991439999998</v>
      </c>
      <c r="M1468" s="4">
        <f t="shared" si="95"/>
        <v>-7.2096097876612752E-3</v>
      </c>
    </row>
    <row r="1469" spans="1:13" x14ac:dyDescent="0.2">
      <c r="A1469" s="1" t="s">
        <v>22</v>
      </c>
      <c r="B1469" s="1" t="s">
        <v>42</v>
      </c>
      <c r="C1469" s="2">
        <v>9.9207099999999997</v>
      </c>
      <c r="D1469" s="2">
        <v>0</v>
      </c>
      <c r="E1469" s="3">
        <f t="shared" si="92"/>
        <v>-1</v>
      </c>
      <c r="F1469" s="2">
        <v>2108.7257800000002</v>
      </c>
      <c r="G1469" s="2">
        <v>1428.4225799999999</v>
      </c>
      <c r="H1469" s="3">
        <f t="shared" si="93"/>
        <v>-0.3226134030570823</v>
      </c>
      <c r="I1469" s="2">
        <v>1406.8307500000001</v>
      </c>
      <c r="J1469" s="3">
        <f t="shared" si="94"/>
        <v>1.5347851900450626E-2</v>
      </c>
      <c r="K1469" s="2">
        <v>6907.7468500000004</v>
      </c>
      <c r="L1469" s="2">
        <v>5769.1864999999998</v>
      </c>
      <c r="M1469" s="3">
        <f t="shared" si="95"/>
        <v>-0.16482369356080273</v>
      </c>
    </row>
    <row r="1470" spans="1:13" x14ac:dyDescent="0.2">
      <c r="A1470" s="1" t="s">
        <v>21</v>
      </c>
      <c r="B1470" s="1" t="s">
        <v>42</v>
      </c>
      <c r="C1470" s="2">
        <v>30.348710000000001</v>
      </c>
      <c r="D1470" s="2">
        <v>0</v>
      </c>
      <c r="E1470" s="3">
        <f t="shared" si="92"/>
        <v>-1</v>
      </c>
      <c r="F1470" s="2">
        <v>3088.3484199999998</v>
      </c>
      <c r="G1470" s="2">
        <v>2707.98495</v>
      </c>
      <c r="H1470" s="3">
        <f t="shared" si="93"/>
        <v>-0.12316080256255535</v>
      </c>
      <c r="I1470" s="2">
        <v>2858.11186</v>
      </c>
      <c r="J1470" s="3">
        <f t="shared" si="94"/>
        <v>-5.252660404970988E-2</v>
      </c>
      <c r="K1470" s="2">
        <v>10496.5735</v>
      </c>
      <c r="L1470" s="2">
        <v>9447.2572600000003</v>
      </c>
      <c r="M1470" s="3">
        <f t="shared" si="95"/>
        <v>-9.9967502728390389E-2</v>
      </c>
    </row>
    <row r="1471" spans="1:13" x14ac:dyDescent="0.2">
      <c r="A1471" s="1" t="s">
        <v>20</v>
      </c>
      <c r="B1471" s="1" t="s">
        <v>42</v>
      </c>
      <c r="C1471" s="2">
        <v>111.41607</v>
      </c>
      <c r="D1471" s="2">
        <v>0</v>
      </c>
      <c r="E1471" s="3">
        <f t="shared" si="92"/>
        <v>-1</v>
      </c>
      <c r="F1471" s="2">
        <v>7793.3099300000003</v>
      </c>
      <c r="G1471" s="2">
        <v>6139.2694000000001</v>
      </c>
      <c r="H1471" s="3">
        <f t="shared" si="93"/>
        <v>-0.21223851545193195</v>
      </c>
      <c r="I1471" s="2">
        <v>6271.2492599999996</v>
      </c>
      <c r="J1471" s="3">
        <f t="shared" si="94"/>
        <v>-2.1045226322259025E-2</v>
      </c>
      <c r="K1471" s="2">
        <v>26776.375670000001</v>
      </c>
      <c r="L1471" s="2">
        <v>22847.24206</v>
      </c>
      <c r="M1471" s="3">
        <f t="shared" si="95"/>
        <v>-0.14673881403606703</v>
      </c>
    </row>
    <row r="1472" spans="1:13" x14ac:dyDescent="0.2">
      <c r="A1472" s="1" t="s">
        <v>19</v>
      </c>
      <c r="B1472" s="1" t="s">
        <v>42</v>
      </c>
      <c r="C1472" s="2">
        <v>0</v>
      </c>
      <c r="D1472" s="2">
        <v>0</v>
      </c>
      <c r="E1472" s="3" t="str">
        <f t="shared" si="92"/>
        <v/>
      </c>
      <c r="F1472" s="2">
        <v>22.836089999999999</v>
      </c>
      <c r="G1472" s="2">
        <v>15.679349999999999</v>
      </c>
      <c r="H1472" s="3">
        <f t="shared" si="93"/>
        <v>-0.31339603233303071</v>
      </c>
      <c r="I1472" s="2">
        <v>113.31328000000001</v>
      </c>
      <c r="J1472" s="3">
        <f t="shared" si="94"/>
        <v>-0.86162831046811106</v>
      </c>
      <c r="K1472" s="2">
        <v>37.684919999999998</v>
      </c>
      <c r="L1472" s="2">
        <v>309.30254000000002</v>
      </c>
      <c r="M1472" s="3">
        <f t="shared" si="95"/>
        <v>7.2075944436129902</v>
      </c>
    </row>
    <row r="1473" spans="1:13" x14ac:dyDescent="0.2">
      <c r="A1473" s="1" t="s">
        <v>18</v>
      </c>
      <c r="B1473" s="1" t="s">
        <v>42</v>
      </c>
      <c r="C1473" s="2">
        <v>0</v>
      </c>
      <c r="D1473" s="2">
        <v>0</v>
      </c>
      <c r="E1473" s="3" t="str">
        <f t="shared" si="92"/>
        <v/>
      </c>
      <c r="F1473" s="2">
        <v>4.81E-3</v>
      </c>
      <c r="G1473" s="2">
        <v>2.7276600000000002</v>
      </c>
      <c r="H1473" s="3">
        <f t="shared" si="93"/>
        <v>566.08108108108115</v>
      </c>
      <c r="I1473" s="2">
        <v>3.7440000000000001E-2</v>
      </c>
      <c r="J1473" s="3">
        <f t="shared" si="94"/>
        <v>71.854166666666671</v>
      </c>
      <c r="K1473" s="2">
        <v>0.77161999999999997</v>
      </c>
      <c r="L1473" s="2">
        <v>2.7650999999999999</v>
      </c>
      <c r="M1473" s="3">
        <f t="shared" si="95"/>
        <v>2.5834996500868304</v>
      </c>
    </row>
    <row r="1474" spans="1:13" x14ac:dyDescent="0.2">
      <c r="A1474" s="1" t="s">
        <v>17</v>
      </c>
      <c r="B1474" s="1" t="s">
        <v>42</v>
      </c>
      <c r="C1474" s="2">
        <v>0</v>
      </c>
      <c r="D1474" s="2">
        <v>0</v>
      </c>
      <c r="E1474" s="3" t="str">
        <f t="shared" si="92"/>
        <v/>
      </c>
      <c r="F1474" s="2">
        <v>1201.7801400000001</v>
      </c>
      <c r="G1474" s="2">
        <v>1178.5789500000001</v>
      </c>
      <c r="H1474" s="3">
        <f t="shared" si="93"/>
        <v>-1.9305685980132714E-2</v>
      </c>
      <c r="I1474" s="2">
        <v>1589.6369400000001</v>
      </c>
      <c r="J1474" s="3">
        <f t="shared" si="94"/>
        <v>-0.25858608318450371</v>
      </c>
      <c r="K1474" s="2">
        <v>4497.1473900000001</v>
      </c>
      <c r="L1474" s="2">
        <v>5242.3572299999996</v>
      </c>
      <c r="M1474" s="3">
        <f t="shared" si="95"/>
        <v>0.16570723068963056</v>
      </c>
    </row>
    <row r="1475" spans="1:13" x14ac:dyDescent="0.2">
      <c r="A1475" s="1" t="s">
        <v>16</v>
      </c>
      <c r="B1475" s="1" t="s">
        <v>42</v>
      </c>
      <c r="C1475" s="2">
        <v>0</v>
      </c>
      <c r="D1475" s="2">
        <v>0</v>
      </c>
      <c r="E1475" s="3" t="str">
        <f t="shared" si="92"/>
        <v/>
      </c>
      <c r="F1475" s="2">
        <v>488.40499999999997</v>
      </c>
      <c r="G1475" s="2">
        <v>560.26922000000002</v>
      </c>
      <c r="H1475" s="3">
        <f t="shared" si="93"/>
        <v>0.14714063123841914</v>
      </c>
      <c r="I1475" s="2">
        <v>482.06518</v>
      </c>
      <c r="J1475" s="3">
        <f t="shared" si="94"/>
        <v>0.16222710796079487</v>
      </c>
      <c r="K1475" s="2">
        <v>2447.6473799999999</v>
      </c>
      <c r="L1475" s="2">
        <v>1916.1170199999999</v>
      </c>
      <c r="M1475" s="3">
        <f t="shared" si="95"/>
        <v>-0.21715969560942228</v>
      </c>
    </row>
    <row r="1476" spans="1:13" x14ac:dyDescent="0.2">
      <c r="A1476" s="1" t="s">
        <v>15</v>
      </c>
      <c r="B1476" s="1" t="s">
        <v>42</v>
      </c>
      <c r="C1476" s="2">
        <v>0</v>
      </c>
      <c r="D1476" s="2">
        <v>0</v>
      </c>
      <c r="E1476" s="3" t="str">
        <f t="shared" si="92"/>
        <v/>
      </c>
      <c r="F1476" s="2">
        <v>10.50057</v>
      </c>
      <c r="G1476" s="2">
        <v>9.7746999999999993</v>
      </c>
      <c r="H1476" s="3">
        <f t="shared" si="93"/>
        <v>-6.9126723596909523E-2</v>
      </c>
      <c r="I1476" s="2">
        <v>10.503019999999999</v>
      </c>
      <c r="J1476" s="3">
        <f t="shared" si="94"/>
        <v>-6.9343864907426611E-2</v>
      </c>
      <c r="K1476" s="2">
        <v>39.792909999999999</v>
      </c>
      <c r="L1476" s="2">
        <v>37.444040000000001</v>
      </c>
      <c r="M1476" s="3">
        <f t="shared" si="95"/>
        <v>-5.9027349344393243E-2</v>
      </c>
    </row>
    <row r="1477" spans="1:13" x14ac:dyDescent="0.2">
      <c r="A1477" s="1" t="s">
        <v>14</v>
      </c>
      <c r="B1477" s="1" t="s">
        <v>42</v>
      </c>
      <c r="C1477" s="2">
        <v>0</v>
      </c>
      <c r="D1477" s="2">
        <v>0</v>
      </c>
      <c r="E1477" s="3" t="str">
        <f t="shared" si="92"/>
        <v/>
      </c>
      <c r="F1477" s="2">
        <v>9.0856899999999996</v>
      </c>
      <c r="G1477" s="2">
        <v>7.9149900000000004</v>
      </c>
      <c r="H1477" s="3">
        <f t="shared" si="93"/>
        <v>-0.12885097334379658</v>
      </c>
      <c r="I1477" s="2">
        <v>7.27562</v>
      </c>
      <c r="J1477" s="3">
        <f t="shared" si="94"/>
        <v>8.7878421357904912E-2</v>
      </c>
      <c r="K1477" s="2">
        <v>26.46453</v>
      </c>
      <c r="L1477" s="2">
        <v>25.743870000000001</v>
      </c>
      <c r="M1477" s="3">
        <f t="shared" si="95"/>
        <v>-2.7231165639442612E-2</v>
      </c>
    </row>
    <row r="1478" spans="1:13" x14ac:dyDescent="0.2">
      <c r="A1478" s="1" t="s">
        <v>13</v>
      </c>
      <c r="B1478" s="1" t="s">
        <v>42</v>
      </c>
      <c r="C1478" s="2">
        <v>26.975100000000001</v>
      </c>
      <c r="D1478" s="2">
        <v>0</v>
      </c>
      <c r="E1478" s="3">
        <f t="shared" si="92"/>
        <v>-1</v>
      </c>
      <c r="F1478" s="2">
        <v>1266.26027</v>
      </c>
      <c r="G1478" s="2">
        <v>1040.8556900000001</v>
      </c>
      <c r="H1478" s="3">
        <f t="shared" si="93"/>
        <v>-0.17800809623443359</v>
      </c>
      <c r="I1478" s="2">
        <v>1342.4092700000001</v>
      </c>
      <c r="J1478" s="3">
        <f t="shared" si="94"/>
        <v>-0.22463609775281124</v>
      </c>
      <c r="K1478" s="2">
        <v>4496.0319399999998</v>
      </c>
      <c r="L1478" s="2">
        <v>4505.84249</v>
      </c>
      <c r="M1478" s="3">
        <f t="shared" si="95"/>
        <v>2.1820463312811622E-3</v>
      </c>
    </row>
    <row r="1479" spans="1:13" x14ac:dyDescent="0.2">
      <c r="A1479" s="1" t="s">
        <v>12</v>
      </c>
      <c r="B1479" s="1" t="s">
        <v>42</v>
      </c>
      <c r="C1479" s="2">
        <v>0</v>
      </c>
      <c r="D1479" s="2">
        <v>0</v>
      </c>
      <c r="E1479" s="3" t="str">
        <f t="shared" si="92"/>
        <v/>
      </c>
      <c r="F1479" s="2">
        <v>2653.8892599999999</v>
      </c>
      <c r="G1479" s="2">
        <v>2031.4193600000001</v>
      </c>
      <c r="H1479" s="3">
        <f t="shared" si="93"/>
        <v>-0.23455006558939839</v>
      </c>
      <c r="I1479" s="2">
        <v>3321.2868899999999</v>
      </c>
      <c r="J1479" s="3">
        <f t="shared" si="94"/>
        <v>-0.38836377967938807</v>
      </c>
      <c r="K1479" s="2">
        <v>11771.0504</v>
      </c>
      <c r="L1479" s="2">
        <v>10243.57177</v>
      </c>
      <c r="M1479" s="3">
        <f t="shared" si="95"/>
        <v>-0.12976570298263268</v>
      </c>
    </row>
    <row r="1480" spans="1:13" x14ac:dyDescent="0.2">
      <c r="A1480" s="1" t="s">
        <v>11</v>
      </c>
      <c r="B1480" s="1" t="s">
        <v>42</v>
      </c>
      <c r="C1480" s="2">
        <v>0</v>
      </c>
      <c r="D1480" s="2">
        <v>0</v>
      </c>
      <c r="E1480" s="3" t="str">
        <f t="shared" si="92"/>
        <v/>
      </c>
      <c r="F1480" s="2">
        <v>2493.19661</v>
      </c>
      <c r="G1480" s="2">
        <v>2398.43658</v>
      </c>
      <c r="H1480" s="3">
        <f t="shared" si="93"/>
        <v>-3.8007443785189499E-2</v>
      </c>
      <c r="I1480" s="2">
        <v>3076.9664899999998</v>
      </c>
      <c r="J1480" s="3">
        <f t="shared" si="94"/>
        <v>-0.22051910939075581</v>
      </c>
      <c r="K1480" s="2">
        <v>9539.3220099999999</v>
      </c>
      <c r="L1480" s="2">
        <v>10252.40328</v>
      </c>
      <c r="M1480" s="3">
        <f t="shared" si="95"/>
        <v>7.4751776829892425E-2</v>
      </c>
    </row>
    <row r="1481" spans="1:13" x14ac:dyDescent="0.2">
      <c r="A1481" s="1" t="s">
        <v>10</v>
      </c>
      <c r="B1481" s="1" t="s">
        <v>42</v>
      </c>
      <c r="C1481" s="2">
        <v>15.567880000000001</v>
      </c>
      <c r="D1481" s="2">
        <v>0</v>
      </c>
      <c r="E1481" s="3">
        <f t="shared" si="92"/>
        <v>-1</v>
      </c>
      <c r="F1481" s="2">
        <v>3463.3993399999999</v>
      </c>
      <c r="G1481" s="2">
        <v>2182.31151</v>
      </c>
      <c r="H1481" s="3">
        <f t="shared" si="93"/>
        <v>-0.36989318996636411</v>
      </c>
      <c r="I1481" s="2">
        <v>3215.5853900000002</v>
      </c>
      <c r="J1481" s="3">
        <f t="shared" si="94"/>
        <v>-0.32133305593853323</v>
      </c>
      <c r="K1481" s="2">
        <v>12062.723900000001</v>
      </c>
      <c r="L1481" s="2">
        <v>10719.110619999999</v>
      </c>
      <c r="M1481" s="3">
        <f t="shared" si="95"/>
        <v>-0.11138556192934179</v>
      </c>
    </row>
    <row r="1482" spans="1:13" x14ac:dyDescent="0.2">
      <c r="A1482" s="1" t="s">
        <v>27</v>
      </c>
      <c r="B1482" s="1" t="s">
        <v>42</v>
      </c>
      <c r="C1482" s="2">
        <v>0</v>
      </c>
      <c r="D1482" s="2">
        <v>0</v>
      </c>
      <c r="E1482" s="3" t="str">
        <f t="shared" si="92"/>
        <v/>
      </c>
      <c r="F1482" s="2">
        <v>316.58999999999997</v>
      </c>
      <c r="G1482" s="2">
        <v>483.24083000000002</v>
      </c>
      <c r="H1482" s="3">
        <f t="shared" si="93"/>
        <v>0.52639322151678836</v>
      </c>
      <c r="I1482" s="2">
        <v>59.018689999999999</v>
      </c>
      <c r="J1482" s="3">
        <f t="shared" si="94"/>
        <v>7.1879287730717163</v>
      </c>
      <c r="K1482" s="2">
        <v>846.10423000000003</v>
      </c>
      <c r="L1482" s="2">
        <v>1506.3025700000001</v>
      </c>
      <c r="M1482" s="3">
        <f t="shared" si="95"/>
        <v>0.78028015531845285</v>
      </c>
    </row>
    <row r="1483" spans="1:13" x14ac:dyDescent="0.2">
      <c r="A1483" s="1" t="s">
        <v>9</v>
      </c>
      <c r="B1483" s="1" t="s">
        <v>42</v>
      </c>
      <c r="C1483" s="2">
        <v>0</v>
      </c>
      <c r="D1483" s="2">
        <v>0</v>
      </c>
      <c r="E1483" s="3" t="str">
        <f t="shared" si="92"/>
        <v/>
      </c>
      <c r="F1483" s="2">
        <v>196.93518</v>
      </c>
      <c r="G1483" s="2">
        <v>324.91649999999998</v>
      </c>
      <c r="H1483" s="3">
        <f t="shared" si="93"/>
        <v>0.64986519930060216</v>
      </c>
      <c r="I1483" s="2">
        <v>33.80254</v>
      </c>
      <c r="J1483" s="3">
        <f t="shared" si="94"/>
        <v>8.6121918648716917</v>
      </c>
      <c r="K1483" s="2">
        <v>390.74756000000002</v>
      </c>
      <c r="L1483" s="2">
        <v>665.24857999999995</v>
      </c>
      <c r="M1483" s="3">
        <f t="shared" si="95"/>
        <v>0.70250219860617924</v>
      </c>
    </row>
    <row r="1484" spans="1:13" x14ac:dyDescent="0.2">
      <c r="A1484" s="1" t="s">
        <v>8</v>
      </c>
      <c r="B1484" s="1" t="s">
        <v>42</v>
      </c>
      <c r="C1484" s="2">
        <v>0</v>
      </c>
      <c r="D1484" s="2">
        <v>0</v>
      </c>
      <c r="E1484" s="3" t="str">
        <f t="shared" si="92"/>
        <v/>
      </c>
      <c r="F1484" s="2">
        <v>1613.43208</v>
      </c>
      <c r="G1484" s="2">
        <v>3324.7770799999998</v>
      </c>
      <c r="H1484" s="3">
        <f t="shared" si="93"/>
        <v>1.0606861120549924</v>
      </c>
      <c r="I1484" s="2">
        <v>3349.2094000000002</v>
      </c>
      <c r="J1484" s="3">
        <f t="shared" si="94"/>
        <v>-7.2949514592907105E-3</v>
      </c>
      <c r="K1484" s="2">
        <v>7059.2021199999999</v>
      </c>
      <c r="L1484" s="2">
        <v>11319.41318</v>
      </c>
      <c r="M1484" s="3">
        <f t="shared" si="95"/>
        <v>0.60349753238118065</v>
      </c>
    </row>
    <row r="1485" spans="1:13" x14ac:dyDescent="0.2">
      <c r="A1485" s="1" t="s">
        <v>7</v>
      </c>
      <c r="B1485" s="1" t="s">
        <v>42</v>
      </c>
      <c r="C1485" s="2">
        <v>0</v>
      </c>
      <c r="D1485" s="2">
        <v>0</v>
      </c>
      <c r="E1485" s="3" t="str">
        <f t="shared" si="92"/>
        <v/>
      </c>
      <c r="F1485" s="2">
        <v>1217.6457800000001</v>
      </c>
      <c r="G1485" s="2">
        <v>1538.6564900000001</v>
      </c>
      <c r="H1485" s="3">
        <f t="shared" si="93"/>
        <v>0.26363226093552439</v>
      </c>
      <c r="I1485" s="2">
        <v>1400.18643</v>
      </c>
      <c r="J1485" s="3">
        <f t="shared" si="94"/>
        <v>9.8894016563208842E-2</v>
      </c>
      <c r="K1485" s="2">
        <v>3674.7998200000002</v>
      </c>
      <c r="L1485" s="2">
        <v>4395.9167399999997</v>
      </c>
      <c r="M1485" s="3">
        <f t="shared" si="95"/>
        <v>0.19623298011373014</v>
      </c>
    </row>
    <row r="1486" spans="1:13" x14ac:dyDescent="0.2">
      <c r="A1486" s="1" t="s">
        <v>6</v>
      </c>
      <c r="B1486" s="1" t="s">
        <v>42</v>
      </c>
      <c r="C1486" s="2">
        <v>0</v>
      </c>
      <c r="D1486" s="2">
        <v>0</v>
      </c>
      <c r="E1486" s="3" t="str">
        <f t="shared" si="92"/>
        <v/>
      </c>
      <c r="F1486" s="2">
        <v>1285.2545299999999</v>
      </c>
      <c r="G1486" s="2">
        <v>1021.39705</v>
      </c>
      <c r="H1486" s="3">
        <f t="shared" si="93"/>
        <v>-0.20529589574759166</v>
      </c>
      <c r="I1486" s="2">
        <v>1026.1064799999999</v>
      </c>
      <c r="J1486" s="3">
        <f t="shared" si="94"/>
        <v>-4.5896114017327516E-3</v>
      </c>
      <c r="K1486" s="2">
        <v>4596.8989199999996</v>
      </c>
      <c r="L1486" s="2">
        <v>4127.7025599999997</v>
      </c>
      <c r="M1486" s="3">
        <f t="shared" si="95"/>
        <v>-0.10206801762784901</v>
      </c>
    </row>
    <row r="1487" spans="1:13" x14ac:dyDescent="0.2">
      <c r="A1487" s="1" t="s">
        <v>5</v>
      </c>
      <c r="B1487" s="1" t="s">
        <v>42</v>
      </c>
      <c r="C1487" s="2">
        <v>0</v>
      </c>
      <c r="D1487" s="2">
        <v>0</v>
      </c>
      <c r="E1487" s="3" t="str">
        <f t="shared" si="92"/>
        <v/>
      </c>
      <c r="F1487" s="2">
        <v>206.45778000000001</v>
      </c>
      <c r="G1487" s="2">
        <v>1542.1718599999999</v>
      </c>
      <c r="H1487" s="3">
        <f t="shared" si="93"/>
        <v>6.4696718137722868</v>
      </c>
      <c r="I1487" s="2">
        <v>402.73615999999998</v>
      </c>
      <c r="J1487" s="3">
        <f t="shared" si="94"/>
        <v>2.8292361430868289</v>
      </c>
      <c r="K1487" s="2">
        <v>1217.07061</v>
      </c>
      <c r="L1487" s="2">
        <v>2902.37059</v>
      </c>
      <c r="M1487" s="3">
        <f t="shared" si="95"/>
        <v>1.3847183278873194</v>
      </c>
    </row>
    <row r="1488" spans="1:13" x14ac:dyDescent="0.2">
      <c r="A1488" s="1" t="s">
        <v>4</v>
      </c>
      <c r="B1488" s="1" t="s">
        <v>42</v>
      </c>
      <c r="C1488" s="2">
        <v>0</v>
      </c>
      <c r="D1488" s="2">
        <v>0</v>
      </c>
      <c r="E1488" s="3" t="str">
        <f t="shared" si="92"/>
        <v/>
      </c>
      <c r="F1488" s="2">
        <v>115072.98421</v>
      </c>
      <c r="G1488" s="2">
        <v>377388.87225999997</v>
      </c>
      <c r="H1488" s="3">
        <f t="shared" si="93"/>
        <v>2.2795610094832699</v>
      </c>
      <c r="I1488" s="2">
        <v>460827.35739000002</v>
      </c>
      <c r="J1488" s="3">
        <f t="shared" si="94"/>
        <v>-0.18106235185899722</v>
      </c>
      <c r="K1488" s="2">
        <v>461618.35881000001</v>
      </c>
      <c r="L1488" s="2">
        <v>1638739.97606</v>
      </c>
      <c r="M1488" s="3">
        <f t="shared" si="95"/>
        <v>2.5499887402322701</v>
      </c>
    </row>
    <row r="1489" spans="1:13" x14ac:dyDescent="0.2">
      <c r="A1489" s="1" t="s">
        <v>3</v>
      </c>
      <c r="B1489" s="1" t="s">
        <v>42</v>
      </c>
      <c r="C1489" s="2">
        <v>0</v>
      </c>
      <c r="D1489" s="2">
        <v>0</v>
      </c>
      <c r="E1489" s="3" t="str">
        <f t="shared" ref="E1489:E1550" si="96">IF(C1489=0,"",(D1489/C1489-1))</f>
        <v/>
      </c>
      <c r="F1489" s="2">
        <v>89.373649999999998</v>
      </c>
      <c r="G1489" s="2">
        <v>318.65602999999999</v>
      </c>
      <c r="H1489" s="3">
        <f t="shared" ref="H1489:H1550" si="97">IF(F1489=0,"",(G1489/F1489-1))</f>
        <v>2.5654360093830788</v>
      </c>
      <c r="I1489" s="2">
        <v>544.53579999999999</v>
      </c>
      <c r="J1489" s="3">
        <f t="shared" ref="J1489:J1550" si="98">IF(I1489=0,"",(G1489/I1489-1))</f>
        <v>-0.4148116065096179</v>
      </c>
      <c r="K1489" s="2">
        <v>347.79766999999998</v>
      </c>
      <c r="L1489" s="2">
        <v>2041.2961600000001</v>
      </c>
      <c r="M1489" s="3">
        <f t="shared" ref="M1489:M1550" si="99">IF(K1489=0,"",(L1489/K1489-1))</f>
        <v>4.8692059667909797</v>
      </c>
    </row>
    <row r="1490" spans="1:13" x14ac:dyDescent="0.2">
      <c r="A1490" s="1" t="s">
        <v>26</v>
      </c>
      <c r="B1490" s="1" t="s">
        <v>42</v>
      </c>
      <c r="C1490" s="2">
        <v>0</v>
      </c>
      <c r="D1490" s="2">
        <v>0</v>
      </c>
      <c r="E1490" s="3" t="str">
        <f t="shared" si="96"/>
        <v/>
      </c>
      <c r="F1490" s="2">
        <v>322.35692</v>
      </c>
      <c r="G1490" s="2">
        <v>309.95238000000001</v>
      </c>
      <c r="H1490" s="3">
        <f t="shared" si="97"/>
        <v>-3.8480762255700962E-2</v>
      </c>
      <c r="I1490" s="2">
        <v>46.356560000000002</v>
      </c>
      <c r="J1490" s="3">
        <f t="shared" si="98"/>
        <v>5.6862679197938757</v>
      </c>
      <c r="K1490" s="2">
        <v>2686.8096300000002</v>
      </c>
      <c r="L1490" s="2">
        <v>783.98536999999999</v>
      </c>
      <c r="M1490" s="3">
        <f t="shared" si="99"/>
        <v>-0.70820955781671813</v>
      </c>
    </row>
    <row r="1491" spans="1:13" x14ac:dyDescent="0.2">
      <c r="A1491" s="1" t="s">
        <v>2</v>
      </c>
      <c r="B1491" s="1" t="s">
        <v>42</v>
      </c>
      <c r="C1491" s="2">
        <v>0</v>
      </c>
      <c r="D1491" s="2">
        <v>0</v>
      </c>
      <c r="E1491" s="3" t="str">
        <f t="shared" si="96"/>
        <v/>
      </c>
      <c r="F1491" s="2">
        <v>487.13839000000002</v>
      </c>
      <c r="G1491" s="2">
        <v>295.24374</v>
      </c>
      <c r="H1491" s="3">
        <f t="shared" si="97"/>
        <v>-0.39392224866531256</v>
      </c>
      <c r="I1491" s="2">
        <v>277.61432000000002</v>
      </c>
      <c r="J1491" s="3">
        <f t="shared" si="98"/>
        <v>6.3503280378331972E-2</v>
      </c>
      <c r="K1491" s="2">
        <v>2519.6062299999999</v>
      </c>
      <c r="L1491" s="2">
        <v>1399.9660200000001</v>
      </c>
      <c r="M1491" s="3">
        <f t="shared" si="99"/>
        <v>-0.4443711071471671</v>
      </c>
    </row>
    <row r="1492" spans="1:13" x14ac:dyDescent="0.2">
      <c r="A1492" s="1" t="s">
        <v>25</v>
      </c>
      <c r="B1492" s="1" t="s">
        <v>42</v>
      </c>
      <c r="C1492" s="2">
        <v>0</v>
      </c>
      <c r="D1492" s="2">
        <v>0</v>
      </c>
      <c r="E1492" s="3" t="str">
        <f t="shared" si="96"/>
        <v/>
      </c>
      <c r="F1492" s="2">
        <v>7.0789999999999997</v>
      </c>
      <c r="G1492" s="2">
        <v>0</v>
      </c>
      <c r="H1492" s="3">
        <f t="shared" si="97"/>
        <v>-1</v>
      </c>
      <c r="I1492" s="2">
        <v>1.1428799999999999</v>
      </c>
      <c r="J1492" s="3">
        <f t="shared" si="98"/>
        <v>-1</v>
      </c>
      <c r="K1492" s="2">
        <v>7.0789999999999997</v>
      </c>
      <c r="L1492" s="2">
        <v>62.596789999999999</v>
      </c>
      <c r="M1492" s="3">
        <f t="shared" si="99"/>
        <v>7.8426034750671008</v>
      </c>
    </row>
    <row r="1493" spans="1:13" x14ac:dyDescent="0.2">
      <c r="A1493" s="1" t="s">
        <v>29</v>
      </c>
      <c r="B1493" s="1" t="s">
        <v>42</v>
      </c>
      <c r="C1493" s="2">
        <v>0</v>
      </c>
      <c r="D1493" s="2">
        <v>0</v>
      </c>
      <c r="E1493" s="3" t="str">
        <f t="shared" si="96"/>
        <v/>
      </c>
      <c r="F1493" s="2">
        <v>0</v>
      </c>
      <c r="G1493" s="2">
        <v>0</v>
      </c>
      <c r="H1493" s="3" t="str">
        <f t="shared" si="97"/>
        <v/>
      </c>
      <c r="I1493" s="2">
        <v>0</v>
      </c>
      <c r="J1493" s="3" t="str">
        <f t="shared" si="98"/>
        <v/>
      </c>
      <c r="K1493" s="2">
        <v>4.8758999999999997</v>
      </c>
      <c r="L1493" s="2">
        <v>1.3551800000000001</v>
      </c>
      <c r="M1493" s="3">
        <f t="shared" si="99"/>
        <v>-0.72206566992760313</v>
      </c>
    </row>
    <row r="1494" spans="1:13" x14ac:dyDescent="0.2">
      <c r="A1494" s="6" t="s">
        <v>0</v>
      </c>
      <c r="B1494" s="6" t="s">
        <v>42</v>
      </c>
      <c r="C1494" s="5">
        <v>194.22846999999999</v>
      </c>
      <c r="D1494" s="5">
        <v>0</v>
      </c>
      <c r="E1494" s="4">
        <f t="shared" si="96"/>
        <v>-1</v>
      </c>
      <c r="F1494" s="5">
        <v>145452.54146000001</v>
      </c>
      <c r="G1494" s="5">
        <v>406286.00066999998</v>
      </c>
      <c r="H1494" s="4">
        <f t="shared" si="97"/>
        <v>1.7932547385686632</v>
      </c>
      <c r="I1494" s="5">
        <v>491723.75988000003</v>
      </c>
      <c r="J1494" s="4">
        <f t="shared" si="98"/>
        <v>-0.17375153730795967</v>
      </c>
      <c r="K1494" s="5">
        <v>574338.71539000003</v>
      </c>
      <c r="L1494" s="5">
        <v>1749514.0810199999</v>
      </c>
      <c r="M1494" s="4">
        <f t="shared" si="99"/>
        <v>2.0461364246218481</v>
      </c>
    </row>
    <row r="1495" spans="1:13" x14ac:dyDescent="0.2">
      <c r="A1495" s="1" t="s">
        <v>22</v>
      </c>
      <c r="B1495" s="1" t="s">
        <v>41</v>
      </c>
      <c r="C1495" s="2">
        <v>0</v>
      </c>
      <c r="D1495" s="2">
        <v>0</v>
      </c>
      <c r="E1495" s="3" t="str">
        <f t="shared" si="96"/>
        <v/>
      </c>
      <c r="F1495" s="2">
        <v>1993.6664599999999</v>
      </c>
      <c r="G1495" s="2">
        <v>2835.80791</v>
      </c>
      <c r="H1495" s="3">
        <f t="shared" si="97"/>
        <v>0.42240839523377449</v>
      </c>
      <c r="I1495" s="2">
        <v>15327.60209</v>
      </c>
      <c r="J1495" s="3">
        <f t="shared" si="98"/>
        <v>-0.8149868522585062</v>
      </c>
      <c r="K1495" s="2">
        <v>5448.4049599999998</v>
      </c>
      <c r="L1495" s="2">
        <v>31616.605080000001</v>
      </c>
      <c r="M1495" s="3">
        <f t="shared" si="99"/>
        <v>4.8029102667875119</v>
      </c>
    </row>
    <row r="1496" spans="1:13" x14ac:dyDescent="0.2">
      <c r="A1496" s="1" t="s">
        <v>21</v>
      </c>
      <c r="B1496" s="1" t="s">
        <v>41</v>
      </c>
      <c r="C1496" s="2">
        <v>0</v>
      </c>
      <c r="D1496" s="2">
        <v>0</v>
      </c>
      <c r="E1496" s="3" t="str">
        <f t="shared" si="96"/>
        <v/>
      </c>
      <c r="F1496" s="2">
        <v>212.1807</v>
      </c>
      <c r="G1496" s="2">
        <v>562.91218000000003</v>
      </c>
      <c r="H1496" s="3">
        <f t="shared" si="97"/>
        <v>1.6529848379235248</v>
      </c>
      <c r="I1496" s="2">
        <v>304.18346000000003</v>
      </c>
      <c r="J1496" s="3">
        <f t="shared" si="98"/>
        <v>0.85056800918761333</v>
      </c>
      <c r="K1496" s="2">
        <v>1058.73876</v>
      </c>
      <c r="L1496" s="2">
        <v>1361.49773</v>
      </c>
      <c r="M1496" s="3">
        <f t="shared" si="99"/>
        <v>0.2859619213336444</v>
      </c>
    </row>
    <row r="1497" spans="1:13" x14ac:dyDescent="0.2">
      <c r="A1497" s="1" t="s">
        <v>20</v>
      </c>
      <c r="B1497" s="1" t="s">
        <v>41</v>
      </c>
      <c r="C1497" s="2">
        <v>0</v>
      </c>
      <c r="D1497" s="2">
        <v>0</v>
      </c>
      <c r="E1497" s="3" t="str">
        <f t="shared" si="96"/>
        <v/>
      </c>
      <c r="F1497" s="2">
        <v>1554.26936</v>
      </c>
      <c r="G1497" s="2">
        <v>1497.80204</v>
      </c>
      <c r="H1497" s="3">
        <f t="shared" si="97"/>
        <v>-3.6330459477113997E-2</v>
      </c>
      <c r="I1497" s="2">
        <v>1722.8134399999999</v>
      </c>
      <c r="J1497" s="3">
        <f t="shared" si="98"/>
        <v>-0.13060694488197155</v>
      </c>
      <c r="K1497" s="2">
        <v>5189.0857400000004</v>
      </c>
      <c r="L1497" s="2">
        <v>6585.7914600000004</v>
      </c>
      <c r="M1497" s="3">
        <f t="shared" si="99"/>
        <v>0.26916219734692604</v>
      </c>
    </row>
    <row r="1498" spans="1:13" x14ac:dyDescent="0.2">
      <c r="A1498" s="1" t="s">
        <v>19</v>
      </c>
      <c r="B1498" s="1" t="s">
        <v>41</v>
      </c>
      <c r="C1498" s="2">
        <v>0</v>
      </c>
      <c r="D1498" s="2">
        <v>0</v>
      </c>
      <c r="E1498" s="3" t="str">
        <f t="shared" si="96"/>
        <v/>
      </c>
      <c r="F1498" s="2">
        <v>1.9198</v>
      </c>
      <c r="G1498" s="2">
        <v>1.8454999999999999</v>
      </c>
      <c r="H1498" s="3">
        <f t="shared" si="97"/>
        <v>-3.8701948119595819E-2</v>
      </c>
      <c r="I1498" s="2">
        <v>39.106140000000003</v>
      </c>
      <c r="J1498" s="3">
        <f t="shared" si="98"/>
        <v>-0.95280792223420674</v>
      </c>
      <c r="K1498" s="2">
        <v>40.26361</v>
      </c>
      <c r="L1498" s="2">
        <v>59.53886</v>
      </c>
      <c r="M1498" s="3">
        <f t="shared" si="99"/>
        <v>0.47872632384428515</v>
      </c>
    </row>
    <row r="1499" spans="1:13" x14ac:dyDescent="0.2">
      <c r="A1499" s="1" t="s">
        <v>18</v>
      </c>
      <c r="B1499" s="1" t="s">
        <v>41</v>
      </c>
      <c r="C1499" s="2">
        <v>0</v>
      </c>
      <c r="D1499" s="2">
        <v>0</v>
      </c>
      <c r="E1499" s="3" t="str">
        <f t="shared" si="96"/>
        <v/>
      </c>
      <c r="F1499" s="2">
        <v>21.585180000000001</v>
      </c>
      <c r="G1499" s="2">
        <v>16.810009999999998</v>
      </c>
      <c r="H1499" s="3">
        <f t="shared" si="97"/>
        <v>-0.22122446975193177</v>
      </c>
      <c r="I1499" s="2">
        <v>0</v>
      </c>
      <c r="J1499" s="3" t="str">
        <f t="shared" si="98"/>
        <v/>
      </c>
      <c r="K1499" s="2">
        <v>77.199389999999994</v>
      </c>
      <c r="L1499" s="2">
        <v>84.187269999999998</v>
      </c>
      <c r="M1499" s="3">
        <f t="shared" si="99"/>
        <v>9.051729553821608E-2</v>
      </c>
    </row>
    <row r="1500" spans="1:13" x14ac:dyDescent="0.2">
      <c r="A1500" s="1" t="s">
        <v>17</v>
      </c>
      <c r="B1500" s="1" t="s">
        <v>41</v>
      </c>
      <c r="C1500" s="2">
        <v>0</v>
      </c>
      <c r="D1500" s="2">
        <v>0</v>
      </c>
      <c r="E1500" s="3" t="str">
        <f t="shared" si="96"/>
        <v/>
      </c>
      <c r="F1500" s="2">
        <v>2192.7952</v>
      </c>
      <c r="G1500" s="2">
        <v>2814.3587900000002</v>
      </c>
      <c r="H1500" s="3">
        <f t="shared" si="97"/>
        <v>0.2834572011102543</v>
      </c>
      <c r="I1500" s="2">
        <v>3528.5259000000001</v>
      </c>
      <c r="J1500" s="3">
        <f t="shared" si="98"/>
        <v>-0.2023981487566805</v>
      </c>
      <c r="K1500" s="2">
        <v>6026.40517</v>
      </c>
      <c r="L1500" s="2">
        <v>11195.20261</v>
      </c>
      <c r="M1500" s="3">
        <f t="shared" si="99"/>
        <v>0.85769165766197575</v>
      </c>
    </row>
    <row r="1501" spans="1:13" x14ac:dyDescent="0.2">
      <c r="A1501" s="1" t="s">
        <v>16</v>
      </c>
      <c r="B1501" s="1" t="s">
        <v>41</v>
      </c>
      <c r="C1501" s="2">
        <v>0</v>
      </c>
      <c r="D1501" s="2">
        <v>0</v>
      </c>
      <c r="E1501" s="3" t="str">
        <f t="shared" si="96"/>
        <v/>
      </c>
      <c r="F1501" s="2">
        <v>803.90698999999995</v>
      </c>
      <c r="G1501" s="2">
        <v>2187.5977899999998</v>
      </c>
      <c r="H1501" s="3">
        <f t="shared" si="97"/>
        <v>1.7212075740254478</v>
      </c>
      <c r="I1501" s="2">
        <v>2309.8196499999999</v>
      </c>
      <c r="J1501" s="3">
        <f t="shared" si="98"/>
        <v>-5.2914027292130794E-2</v>
      </c>
      <c r="K1501" s="2">
        <v>5519.1167800000003</v>
      </c>
      <c r="L1501" s="2">
        <v>8910.3439199999993</v>
      </c>
      <c r="M1501" s="3">
        <f t="shared" si="99"/>
        <v>0.61445105714903869</v>
      </c>
    </row>
    <row r="1502" spans="1:13" x14ac:dyDescent="0.2">
      <c r="A1502" s="1" t="s">
        <v>15</v>
      </c>
      <c r="B1502" s="1" t="s">
        <v>41</v>
      </c>
      <c r="C1502" s="2">
        <v>0</v>
      </c>
      <c r="D1502" s="2">
        <v>0</v>
      </c>
      <c r="E1502" s="3" t="str">
        <f t="shared" si="96"/>
        <v/>
      </c>
      <c r="F1502" s="2">
        <v>0</v>
      </c>
      <c r="G1502" s="2">
        <v>0</v>
      </c>
      <c r="H1502" s="3" t="str">
        <f t="shared" si="97"/>
        <v/>
      </c>
      <c r="I1502" s="2">
        <v>0</v>
      </c>
      <c r="J1502" s="3" t="str">
        <f t="shared" si="98"/>
        <v/>
      </c>
      <c r="K1502" s="2">
        <v>0</v>
      </c>
      <c r="L1502" s="2">
        <v>0</v>
      </c>
      <c r="M1502" s="3" t="str">
        <f t="shared" si="99"/>
        <v/>
      </c>
    </row>
    <row r="1503" spans="1:13" x14ac:dyDescent="0.2">
      <c r="A1503" s="1" t="s">
        <v>14</v>
      </c>
      <c r="B1503" s="1" t="s">
        <v>41</v>
      </c>
      <c r="C1503" s="2">
        <v>0</v>
      </c>
      <c r="D1503" s="2">
        <v>0</v>
      </c>
      <c r="E1503" s="3" t="str">
        <f t="shared" si="96"/>
        <v/>
      </c>
      <c r="F1503" s="2">
        <v>70.496200000000002</v>
      </c>
      <c r="G1503" s="2">
        <v>39.77375</v>
      </c>
      <c r="H1503" s="3">
        <f t="shared" si="97"/>
        <v>-0.43580292271072774</v>
      </c>
      <c r="I1503" s="2">
        <v>4.9664999999999999</v>
      </c>
      <c r="J1503" s="3">
        <f t="shared" si="98"/>
        <v>7.0084063223598108</v>
      </c>
      <c r="K1503" s="2">
        <v>213.84299999999999</v>
      </c>
      <c r="L1503" s="2">
        <v>63.133049999999997</v>
      </c>
      <c r="M1503" s="3">
        <f t="shared" si="99"/>
        <v>-0.70476915307024313</v>
      </c>
    </row>
    <row r="1504" spans="1:13" x14ac:dyDescent="0.2">
      <c r="A1504" s="1" t="s">
        <v>13</v>
      </c>
      <c r="B1504" s="1" t="s">
        <v>41</v>
      </c>
      <c r="C1504" s="2">
        <v>0</v>
      </c>
      <c r="D1504" s="2">
        <v>0</v>
      </c>
      <c r="E1504" s="3" t="str">
        <f t="shared" si="96"/>
        <v/>
      </c>
      <c r="F1504" s="2">
        <v>222.92227</v>
      </c>
      <c r="G1504" s="2">
        <v>471.14413000000002</v>
      </c>
      <c r="H1504" s="3">
        <f t="shared" si="97"/>
        <v>1.1134906350989517</v>
      </c>
      <c r="I1504" s="2">
        <v>227.42569</v>
      </c>
      <c r="J1504" s="3">
        <f t="shared" si="98"/>
        <v>1.0716398837791807</v>
      </c>
      <c r="K1504" s="2">
        <v>972.02080000000001</v>
      </c>
      <c r="L1504" s="2">
        <v>1074.8643199999999</v>
      </c>
      <c r="M1504" s="3">
        <f t="shared" si="99"/>
        <v>0.10580382642017527</v>
      </c>
    </row>
    <row r="1505" spans="1:13" x14ac:dyDescent="0.2">
      <c r="A1505" s="1" t="s">
        <v>12</v>
      </c>
      <c r="B1505" s="1" t="s">
        <v>41</v>
      </c>
      <c r="C1505" s="2">
        <v>0</v>
      </c>
      <c r="D1505" s="2">
        <v>0</v>
      </c>
      <c r="E1505" s="3" t="str">
        <f t="shared" si="96"/>
        <v/>
      </c>
      <c r="F1505" s="2">
        <v>6283.0868799999998</v>
      </c>
      <c r="G1505" s="2">
        <v>3433.43363</v>
      </c>
      <c r="H1505" s="3">
        <f t="shared" si="97"/>
        <v>-0.45354350567248558</v>
      </c>
      <c r="I1505" s="2">
        <v>4856.6093600000004</v>
      </c>
      <c r="J1505" s="3">
        <f t="shared" si="98"/>
        <v>-0.29303895465045193</v>
      </c>
      <c r="K1505" s="2">
        <v>21327.461609999998</v>
      </c>
      <c r="L1505" s="2">
        <v>16998.049480000001</v>
      </c>
      <c r="M1505" s="3">
        <f t="shared" si="99"/>
        <v>-0.20299706590352162</v>
      </c>
    </row>
    <row r="1506" spans="1:13" x14ac:dyDescent="0.2">
      <c r="A1506" s="1" t="s">
        <v>11</v>
      </c>
      <c r="B1506" s="1" t="s">
        <v>41</v>
      </c>
      <c r="C1506" s="2">
        <v>0</v>
      </c>
      <c r="D1506" s="2">
        <v>0</v>
      </c>
      <c r="E1506" s="3" t="str">
        <f t="shared" si="96"/>
        <v/>
      </c>
      <c r="F1506" s="2">
        <v>1556.5340000000001</v>
      </c>
      <c r="G1506" s="2">
        <v>1528.08025</v>
      </c>
      <c r="H1506" s="3">
        <f t="shared" si="97"/>
        <v>-1.8280198183913798E-2</v>
      </c>
      <c r="I1506" s="2">
        <v>1915.51467</v>
      </c>
      <c r="J1506" s="3">
        <f t="shared" si="98"/>
        <v>-0.20226126485369078</v>
      </c>
      <c r="K1506" s="2">
        <v>4631.3027899999997</v>
      </c>
      <c r="L1506" s="2">
        <v>5653.9895399999996</v>
      </c>
      <c r="M1506" s="3">
        <f t="shared" si="99"/>
        <v>0.22082053287645231</v>
      </c>
    </row>
    <row r="1507" spans="1:13" x14ac:dyDescent="0.2">
      <c r="A1507" s="1" t="s">
        <v>10</v>
      </c>
      <c r="B1507" s="1" t="s">
        <v>41</v>
      </c>
      <c r="C1507" s="2">
        <v>0</v>
      </c>
      <c r="D1507" s="2">
        <v>0</v>
      </c>
      <c r="E1507" s="3" t="str">
        <f t="shared" si="96"/>
        <v/>
      </c>
      <c r="F1507" s="2">
        <v>1923.6800800000001</v>
      </c>
      <c r="G1507" s="2">
        <v>1691.43614</v>
      </c>
      <c r="H1507" s="3">
        <f t="shared" si="97"/>
        <v>-0.12072898316855263</v>
      </c>
      <c r="I1507" s="2">
        <v>1872.5789199999999</v>
      </c>
      <c r="J1507" s="3">
        <f t="shared" si="98"/>
        <v>-9.6734390238676804E-2</v>
      </c>
      <c r="K1507" s="2">
        <v>7933.3843699999998</v>
      </c>
      <c r="L1507" s="2">
        <v>6619.8963700000004</v>
      </c>
      <c r="M1507" s="3">
        <f t="shared" si="99"/>
        <v>-0.16556464917632618</v>
      </c>
    </row>
    <row r="1508" spans="1:13" x14ac:dyDescent="0.2">
      <c r="A1508" s="1" t="s">
        <v>27</v>
      </c>
      <c r="B1508" s="1" t="s">
        <v>41</v>
      </c>
      <c r="C1508" s="2">
        <v>0</v>
      </c>
      <c r="D1508" s="2">
        <v>0</v>
      </c>
      <c r="E1508" s="3" t="str">
        <f t="shared" si="96"/>
        <v/>
      </c>
      <c r="F1508" s="2">
        <v>0</v>
      </c>
      <c r="G1508" s="2">
        <v>0</v>
      </c>
      <c r="H1508" s="3" t="str">
        <f t="shared" si="97"/>
        <v/>
      </c>
      <c r="I1508" s="2">
        <v>6.4880899999999997</v>
      </c>
      <c r="J1508" s="3">
        <f t="shared" si="98"/>
        <v>-1</v>
      </c>
      <c r="K1508" s="2">
        <v>74.771010000000004</v>
      </c>
      <c r="L1508" s="2">
        <v>29.398489999999999</v>
      </c>
      <c r="M1508" s="3">
        <f t="shared" si="99"/>
        <v>-0.6068196751655488</v>
      </c>
    </row>
    <row r="1509" spans="1:13" x14ac:dyDescent="0.2">
      <c r="A1509" s="1" t="s">
        <v>9</v>
      </c>
      <c r="B1509" s="1" t="s">
        <v>41</v>
      </c>
      <c r="C1509" s="2">
        <v>0</v>
      </c>
      <c r="D1509" s="2">
        <v>0</v>
      </c>
      <c r="E1509" s="3" t="str">
        <f t="shared" si="96"/>
        <v/>
      </c>
      <c r="F1509" s="2">
        <v>63.410780000000003</v>
      </c>
      <c r="G1509" s="2">
        <v>79.184129999999996</v>
      </c>
      <c r="H1509" s="3">
        <f t="shared" si="97"/>
        <v>0.24874871433532264</v>
      </c>
      <c r="I1509" s="2">
        <v>244.60318000000001</v>
      </c>
      <c r="J1509" s="3">
        <f t="shared" si="98"/>
        <v>-0.67627514082196316</v>
      </c>
      <c r="K1509" s="2">
        <v>436.97766000000001</v>
      </c>
      <c r="L1509" s="2">
        <v>886.17415000000005</v>
      </c>
      <c r="M1509" s="3">
        <f t="shared" si="99"/>
        <v>1.0279621388425211</v>
      </c>
    </row>
    <row r="1510" spans="1:13" x14ac:dyDescent="0.2">
      <c r="A1510" s="1" t="s">
        <v>8</v>
      </c>
      <c r="B1510" s="1" t="s">
        <v>41</v>
      </c>
      <c r="C1510" s="2">
        <v>0</v>
      </c>
      <c r="D1510" s="2">
        <v>0</v>
      </c>
      <c r="E1510" s="3" t="str">
        <f t="shared" si="96"/>
        <v/>
      </c>
      <c r="F1510" s="2">
        <v>2653.9636</v>
      </c>
      <c r="G1510" s="2">
        <v>2813.4092900000001</v>
      </c>
      <c r="H1510" s="3">
        <f t="shared" si="97"/>
        <v>6.0078325867016336E-2</v>
      </c>
      <c r="I1510" s="2">
        <v>3470.68552</v>
      </c>
      <c r="J1510" s="3">
        <f t="shared" si="98"/>
        <v>-0.18937936791230803</v>
      </c>
      <c r="K1510" s="2">
        <v>10066.87686</v>
      </c>
      <c r="L1510" s="2">
        <v>12113.18383</v>
      </c>
      <c r="M1510" s="3">
        <f t="shared" si="99"/>
        <v>0.20327128248989035</v>
      </c>
    </row>
    <row r="1511" spans="1:13" x14ac:dyDescent="0.2">
      <c r="A1511" s="1" t="s">
        <v>7</v>
      </c>
      <c r="B1511" s="1" t="s">
        <v>41</v>
      </c>
      <c r="C1511" s="2">
        <v>14.895</v>
      </c>
      <c r="D1511" s="2">
        <v>0</v>
      </c>
      <c r="E1511" s="3">
        <f t="shared" si="96"/>
        <v>-1</v>
      </c>
      <c r="F1511" s="2">
        <v>330.29899999999998</v>
      </c>
      <c r="G1511" s="2">
        <v>239.0171</v>
      </c>
      <c r="H1511" s="3">
        <f t="shared" si="97"/>
        <v>-0.27636141798794422</v>
      </c>
      <c r="I1511" s="2">
        <v>250.4093</v>
      </c>
      <c r="J1511" s="3">
        <f t="shared" si="98"/>
        <v>-4.5494316704691062E-2</v>
      </c>
      <c r="K1511" s="2">
        <v>1079.16868</v>
      </c>
      <c r="L1511" s="2">
        <v>729.68305999999995</v>
      </c>
      <c r="M1511" s="3">
        <f t="shared" si="99"/>
        <v>-0.32384707458337281</v>
      </c>
    </row>
    <row r="1512" spans="1:13" x14ac:dyDescent="0.2">
      <c r="A1512" s="1" t="s">
        <v>6</v>
      </c>
      <c r="B1512" s="1" t="s">
        <v>41</v>
      </c>
      <c r="C1512" s="2">
        <v>0</v>
      </c>
      <c r="D1512" s="2">
        <v>0</v>
      </c>
      <c r="E1512" s="3" t="str">
        <f t="shared" si="96"/>
        <v/>
      </c>
      <c r="F1512" s="2">
        <v>1322.06936</v>
      </c>
      <c r="G1512" s="2">
        <v>1294.9093800000001</v>
      </c>
      <c r="H1512" s="3">
        <f t="shared" si="97"/>
        <v>-2.0543536384505456E-2</v>
      </c>
      <c r="I1512" s="2">
        <v>990.41605000000004</v>
      </c>
      <c r="J1512" s="3">
        <f t="shared" si="98"/>
        <v>0.30743981784220886</v>
      </c>
      <c r="K1512" s="2">
        <v>5038.4362000000001</v>
      </c>
      <c r="L1512" s="2">
        <v>4649.6299799999997</v>
      </c>
      <c r="M1512" s="3">
        <f t="shared" si="99"/>
        <v>-7.7168034796193385E-2</v>
      </c>
    </row>
    <row r="1513" spans="1:13" x14ac:dyDescent="0.2">
      <c r="A1513" s="1" t="s">
        <v>5</v>
      </c>
      <c r="B1513" s="1" t="s">
        <v>41</v>
      </c>
      <c r="C1513" s="2">
        <v>0</v>
      </c>
      <c r="D1513" s="2">
        <v>0</v>
      </c>
      <c r="E1513" s="3" t="str">
        <f t="shared" si="96"/>
        <v/>
      </c>
      <c r="F1513" s="2">
        <v>0</v>
      </c>
      <c r="G1513" s="2">
        <v>26.004919999999998</v>
      </c>
      <c r="H1513" s="3" t="str">
        <f t="shared" si="97"/>
        <v/>
      </c>
      <c r="I1513" s="2">
        <v>0</v>
      </c>
      <c r="J1513" s="3" t="str">
        <f t="shared" si="98"/>
        <v/>
      </c>
      <c r="K1513" s="2">
        <v>0.19714000000000001</v>
      </c>
      <c r="L1513" s="2">
        <v>463.69887</v>
      </c>
      <c r="M1513" s="3">
        <f t="shared" si="99"/>
        <v>2351.1298062290757</v>
      </c>
    </row>
    <row r="1514" spans="1:13" x14ac:dyDescent="0.2">
      <c r="A1514" s="1" t="s">
        <v>4</v>
      </c>
      <c r="B1514" s="1" t="s">
        <v>41</v>
      </c>
      <c r="C1514" s="2">
        <v>0</v>
      </c>
      <c r="D1514" s="2">
        <v>0</v>
      </c>
      <c r="E1514" s="3" t="str">
        <f t="shared" si="96"/>
        <v/>
      </c>
      <c r="F1514" s="2">
        <v>4152.2236700000003</v>
      </c>
      <c r="G1514" s="2">
        <v>3589.9776200000001</v>
      </c>
      <c r="H1514" s="3">
        <f t="shared" si="97"/>
        <v>-0.13540842080889159</v>
      </c>
      <c r="I1514" s="2">
        <v>4328.4396900000002</v>
      </c>
      <c r="J1514" s="3">
        <f t="shared" si="98"/>
        <v>-0.17060699071447616</v>
      </c>
      <c r="K1514" s="2">
        <v>16418.979169999999</v>
      </c>
      <c r="L1514" s="2">
        <v>18158.411970000001</v>
      </c>
      <c r="M1514" s="3">
        <f t="shared" si="99"/>
        <v>0.10594037436737924</v>
      </c>
    </row>
    <row r="1515" spans="1:13" x14ac:dyDescent="0.2">
      <c r="A1515" s="1" t="s">
        <v>3</v>
      </c>
      <c r="B1515" s="1" t="s">
        <v>41</v>
      </c>
      <c r="C1515" s="2">
        <v>169.21012999999999</v>
      </c>
      <c r="D1515" s="2">
        <v>0</v>
      </c>
      <c r="E1515" s="3">
        <f t="shared" si="96"/>
        <v>-1</v>
      </c>
      <c r="F1515" s="2">
        <v>5260.2565000000004</v>
      </c>
      <c r="G1515" s="2">
        <v>5295.0673999999999</v>
      </c>
      <c r="H1515" s="3">
        <f t="shared" si="97"/>
        <v>6.6177191169289884E-3</v>
      </c>
      <c r="I1515" s="2">
        <v>6313.5330299999996</v>
      </c>
      <c r="J1515" s="3">
        <f t="shared" si="98"/>
        <v>-0.16131469102332385</v>
      </c>
      <c r="K1515" s="2">
        <v>23759.394629999999</v>
      </c>
      <c r="L1515" s="2">
        <v>21584.012770000001</v>
      </c>
      <c r="M1515" s="3">
        <f t="shared" si="99"/>
        <v>-9.1558808373561562E-2</v>
      </c>
    </row>
    <row r="1516" spans="1:13" x14ac:dyDescent="0.2">
      <c r="A1516" s="1" t="s">
        <v>2</v>
      </c>
      <c r="B1516" s="1" t="s">
        <v>41</v>
      </c>
      <c r="C1516" s="2">
        <v>0</v>
      </c>
      <c r="D1516" s="2">
        <v>0</v>
      </c>
      <c r="E1516" s="3" t="str">
        <f t="shared" si="96"/>
        <v/>
      </c>
      <c r="F1516" s="2">
        <v>6.8086599999999997</v>
      </c>
      <c r="G1516" s="2">
        <v>36.629280000000001</v>
      </c>
      <c r="H1516" s="3">
        <f t="shared" si="97"/>
        <v>4.3798074804733975</v>
      </c>
      <c r="I1516" s="2">
        <v>55.781509999999997</v>
      </c>
      <c r="J1516" s="3">
        <f t="shared" si="98"/>
        <v>-0.34334369937278497</v>
      </c>
      <c r="K1516" s="2">
        <v>30.584790000000002</v>
      </c>
      <c r="L1516" s="2">
        <v>102.97410000000001</v>
      </c>
      <c r="M1516" s="3">
        <f t="shared" si="99"/>
        <v>2.3668401842876805</v>
      </c>
    </row>
    <row r="1517" spans="1:13" x14ac:dyDescent="0.2">
      <c r="A1517" s="1" t="s">
        <v>25</v>
      </c>
      <c r="B1517" s="1" t="s">
        <v>41</v>
      </c>
      <c r="C1517" s="2">
        <v>0</v>
      </c>
      <c r="D1517" s="2">
        <v>0</v>
      </c>
      <c r="E1517" s="3" t="str">
        <f t="shared" si="96"/>
        <v/>
      </c>
      <c r="F1517" s="2">
        <v>0</v>
      </c>
      <c r="G1517" s="2">
        <v>0</v>
      </c>
      <c r="H1517" s="3" t="str">
        <f t="shared" si="97"/>
        <v/>
      </c>
      <c r="I1517" s="2">
        <v>2.6028199999999999</v>
      </c>
      <c r="J1517" s="3">
        <f t="shared" si="98"/>
        <v>-1</v>
      </c>
      <c r="K1517" s="2">
        <v>0</v>
      </c>
      <c r="L1517" s="2">
        <v>6.3456200000000003</v>
      </c>
      <c r="M1517" s="3" t="str">
        <f t="shared" si="99"/>
        <v/>
      </c>
    </row>
    <row r="1518" spans="1:13" x14ac:dyDescent="0.2">
      <c r="A1518" s="1" t="s">
        <v>29</v>
      </c>
      <c r="B1518" s="1" t="s">
        <v>41</v>
      </c>
      <c r="C1518" s="2">
        <v>0</v>
      </c>
      <c r="D1518" s="2">
        <v>0</v>
      </c>
      <c r="E1518" s="3" t="str">
        <f t="shared" si="96"/>
        <v/>
      </c>
      <c r="F1518" s="2">
        <v>0</v>
      </c>
      <c r="G1518" s="2">
        <v>0</v>
      </c>
      <c r="H1518" s="3" t="str">
        <f t="shared" si="97"/>
        <v/>
      </c>
      <c r="I1518" s="2">
        <v>1.2042299999999999</v>
      </c>
      <c r="J1518" s="3">
        <f t="shared" si="98"/>
        <v>-1</v>
      </c>
      <c r="K1518" s="2">
        <v>2.5256500000000002</v>
      </c>
      <c r="L1518" s="2">
        <v>1.77393</v>
      </c>
      <c r="M1518" s="3">
        <f t="shared" si="99"/>
        <v>-0.29763427236552975</v>
      </c>
    </row>
    <row r="1519" spans="1:13" x14ac:dyDescent="0.2">
      <c r="A1519" s="6" t="s">
        <v>0</v>
      </c>
      <c r="B1519" s="6" t="s">
        <v>41</v>
      </c>
      <c r="C1519" s="5">
        <v>184.10513</v>
      </c>
      <c r="D1519" s="5">
        <v>0</v>
      </c>
      <c r="E1519" s="4">
        <f t="shared" si="96"/>
        <v>-1</v>
      </c>
      <c r="F1519" s="5">
        <v>31836.61969</v>
      </c>
      <c r="G1519" s="5">
        <v>31965.184290000001</v>
      </c>
      <c r="H1519" s="4">
        <f t="shared" si="97"/>
        <v>4.0382616386998027E-3</v>
      </c>
      <c r="I1519" s="5">
        <v>48803.592369999998</v>
      </c>
      <c r="J1519" s="4">
        <f t="shared" si="98"/>
        <v>-0.34502394726070851</v>
      </c>
      <c r="K1519" s="5">
        <v>118862.09679</v>
      </c>
      <c r="L1519" s="5">
        <v>154236.93262000001</v>
      </c>
      <c r="M1519" s="4">
        <f t="shared" si="99"/>
        <v>0.29761241628185831</v>
      </c>
    </row>
    <row r="1520" spans="1:13" x14ac:dyDescent="0.2">
      <c r="A1520" s="1" t="s">
        <v>22</v>
      </c>
      <c r="B1520" s="1" t="s">
        <v>40</v>
      </c>
      <c r="C1520" s="2">
        <v>0</v>
      </c>
      <c r="D1520" s="2">
        <v>0</v>
      </c>
      <c r="E1520" s="3" t="str">
        <f t="shared" si="96"/>
        <v/>
      </c>
      <c r="F1520" s="2">
        <v>1.9246799999999999</v>
      </c>
      <c r="G1520" s="2">
        <v>0</v>
      </c>
      <c r="H1520" s="3">
        <f t="shared" si="97"/>
        <v>-1</v>
      </c>
      <c r="I1520" s="2">
        <v>0</v>
      </c>
      <c r="J1520" s="3" t="str">
        <f t="shared" si="98"/>
        <v/>
      </c>
      <c r="K1520" s="2">
        <v>61.718589999999999</v>
      </c>
      <c r="L1520" s="2">
        <v>37.554960000000001</v>
      </c>
      <c r="M1520" s="3">
        <f t="shared" si="99"/>
        <v>-0.39151299470710521</v>
      </c>
    </row>
    <row r="1521" spans="1:13" x14ac:dyDescent="0.2">
      <c r="A1521" s="1" t="s">
        <v>21</v>
      </c>
      <c r="B1521" s="1" t="s">
        <v>40</v>
      </c>
      <c r="C1521" s="2">
        <v>0.24301</v>
      </c>
      <c r="D1521" s="2">
        <v>0</v>
      </c>
      <c r="E1521" s="3">
        <f t="shared" si="96"/>
        <v>-1</v>
      </c>
      <c r="F1521" s="2">
        <v>8.7359500000000008</v>
      </c>
      <c r="G1521" s="2">
        <v>586.00558000000001</v>
      </c>
      <c r="H1521" s="3">
        <f t="shared" si="97"/>
        <v>66.079777242314805</v>
      </c>
      <c r="I1521" s="2">
        <v>476.17889000000002</v>
      </c>
      <c r="J1521" s="3">
        <f t="shared" si="98"/>
        <v>0.23064166074224746</v>
      </c>
      <c r="K1521" s="2">
        <v>53.846629999999998</v>
      </c>
      <c r="L1521" s="2">
        <v>1342.28027</v>
      </c>
      <c r="M1521" s="3">
        <f t="shared" si="99"/>
        <v>23.927841723799613</v>
      </c>
    </row>
    <row r="1522" spans="1:13" x14ac:dyDescent="0.2">
      <c r="A1522" s="1" t="s">
        <v>20</v>
      </c>
      <c r="B1522" s="1" t="s">
        <v>40</v>
      </c>
      <c r="C1522" s="2">
        <v>0.23980000000000001</v>
      </c>
      <c r="D1522" s="2">
        <v>0</v>
      </c>
      <c r="E1522" s="3">
        <f t="shared" si="96"/>
        <v>-1</v>
      </c>
      <c r="F1522" s="2">
        <v>214.40601000000001</v>
      </c>
      <c r="G1522" s="2">
        <v>0</v>
      </c>
      <c r="H1522" s="3">
        <f t="shared" si="97"/>
        <v>-1</v>
      </c>
      <c r="I1522" s="2">
        <v>0.13855999999999999</v>
      </c>
      <c r="J1522" s="3">
        <f t="shared" si="98"/>
        <v>-1</v>
      </c>
      <c r="K1522" s="2">
        <v>4073.5608200000001</v>
      </c>
      <c r="L1522" s="2">
        <v>384.85991000000001</v>
      </c>
      <c r="M1522" s="3">
        <f t="shared" si="99"/>
        <v>-0.90552248339819807</v>
      </c>
    </row>
    <row r="1523" spans="1:13" x14ac:dyDescent="0.2">
      <c r="A1523" s="1" t="s">
        <v>19</v>
      </c>
      <c r="B1523" s="1" t="s">
        <v>40</v>
      </c>
      <c r="C1523" s="2">
        <v>3.48732</v>
      </c>
      <c r="D1523" s="2">
        <v>0</v>
      </c>
      <c r="E1523" s="3">
        <f t="shared" si="96"/>
        <v>-1</v>
      </c>
      <c r="F1523" s="2">
        <v>2174.4895799999999</v>
      </c>
      <c r="G1523" s="2">
        <v>3.0380600000000002</v>
      </c>
      <c r="H1523" s="3">
        <f t="shared" si="97"/>
        <v>-0.99860286293025147</v>
      </c>
      <c r="I1523" s="2">
        <v>2139.9623200000001</v>
      </c>
      <c r="J1523" s="3">
        <f t="shared" si="98"/>
        <v>-0.99858032079742409</v>
      </c>
      <c r="K1523" s="2">
        <v>5902.3382199999996</v>
      </c>
      <c r="L1523" s="2">
        <v>4086.3154399999999</v>
      </c>
      <c r="M1523" s="3">
        <f t="shared" si="99"/>
        <v>-0.30767853557534697</v>
      </c>
    </row>
    <row r="1524" spans="1:13" x14ac:dyDescent="0.2">
      <c r="A1524" s="1" t="s">
        <v>18</v>
      </c>
      <c r="B1524" s="1" t="s">
        <v>40</v>
      </c>
      <c r="C1524" s="2">
        <v>0</v>
      </c>
      <c r="D1524" s="2">
        <v>0</v>
      </c>
      <c r="E1524" s="3" t="str">
        <f t="shared" si="96"/>
        <v/>
      </c>
      <c r="F1524" s="2">
        <v>4.8151200000000003</v>
      </c>
      <c r="G1524" s="2">
        <v>0</v>
      </c>
      <c r="H1524" s="3">
        <f t="shared" si="97"/>
        <v>-1</v>
      </c>
      <c r="I1524" s="2">
        <v>0</v>
      </c>
      <c r="J1524" s="3" t="str">
        <f t="shared" si="98"/>
        <v/>
      </c>
      <c r="K1524" s="2">
        <v>60.682980000000001</v>
      </c>
      <c r="L1524" s="2">
        <v>25.211490000000001</v>
      </c>
      <c r="M1524" s="3">
        <f t="shared" si="99"/>
        <v>-0.58453770727805388</v>
      </c>
    </row>
    <row r="1525" spans="1:13" x14ac:dyDescent="0.2">
      <c r="A1525" s="1" t="s">
        <v>17</v>
      </c>
      <c r="B1525" s="1" t="s">
        <v>40</v>
      </c>
      <c r="C1525" s="2">
        <v>19.059000000000001</v>
      </c>
      <c r="D1525" s="2">
        <v>0</v>
      </c>
      <c r="E1525" s="3">
        <f t="shared" si="96"/>
        <v>-1</v>
      </c>
      <c r="F1525" s="2">
        <v>365.84455000000003</v>
      </c>
      <c r="G1525" s="2">
        <v>0</v>
      </c>
      <c r="H1525" s="3">
        <f t="shared" si="97"/>
        <v>-1</v>
      </c>
      <c r="I1525" s="2">
        <v>0</v>
      </c>
      <c r="J1525" s="3" t="str">
        <f t="shared" si="98"/>
        <v/>
      </c>
      <c r="K1525" s="2">
        <v>841.03454999999997</v>
      </c>
      <c r="L1525" s="2">
        <v>79.544640000000001</v>
      </c>
      <c r="M1525" s="3">
        <f t="shared" si="99"/>
        <v>-0.9054204848064803</v>
      </c>
    </row>
    <row r="1526" spans="1:13" x14ac:dyDescent="0.2">
      <c r="A1526" s="1" t="s">
        <v>14</v>
      </c>
      <c r="B1526" s="1" t="s">
        <v>40</v>
      </c>
      <c r="C1526" s="2">
        <v>0</v>
      </c>
      <c r="D1526" s="2">
        <v>0</v>
      </c>
      <c r="E1526" s="3" t="str">
        <f t="shared" si="96"/>
        <v/>
      </c>
      <c r="F1526" s="2">
        <v>0.78090000000000004</v>
      </c>
      <c r="G1526" s="2">
        <v>0</v>
      </c>
      <c r="H1526" s="3">
        <f t="shared" si="97"/>
        <v>-1</v>
      </c>
      <c r="I1526" s="2">
        <v>0</v>
      </c>
      <c r="J1526" s="3" t="str">
        <f t="shared" si="98"/>
        <v/>
      </c>
      <c r="K1526" s="2">
        <v>439.97901000000002</v>
      </c>
      <c r="L1526" s="2">
        <v>2.5729099999999998</v>
      </c>
      <c r="M1526" s="3">
        <f t="shared" si="99"/>
        <v>-0.99415219830600554</v>
      </c>
    </row>
    <row r="1527" spans="1:13" x14ac:dyDescent="0.2">
      <c r="A1527" s="1" t="s">
        <v>13</v>
      </c>
      <c r="B1527" s="1" t="s">
        <v>40</v>
      </c>
      <c r="C1527" s="2">
        <v>3.137</v>
      </c>
      <c r="D1527" s="2">
        <v>0</v>
      </c>
      <c r="E1527" s="3">
        <f t="shared" si="96"/>
        <v>-1</v>
      </c>
      <c r="F1527" s="2">
        <v>387.56515999999999</v>
      </c>
      <c r="G1527" s="2">
        <v>33.113100000000003</v>
      </c>
      <c r="H1527" s="3">
        <f t="shared" si="97"/>
        <v>-0.91456120565635979</v>
      </c>
      <c r="I1527" s="2">
        <v>172.40407999999999</v>
      </c>
      <c r="J1527" s="3">
        <f t="shared" si="98"/>
        <v>-0.80793319972473965</v>
      </c>
      <c r="K1527" s="2">
        <v>1210.7062100000001</v>
      </c>
      <c r="L1527" s="2">
        <v>1425.65868</v>
      </c>
      <c r="M1527" s="3">
        <f t="shared" si="99"/>
        <v>0.17754304737563031</v>
      </c>
    </row>
    <row r="1528" spans="1:13" x14ac:dyDescent="0.2">
      <c r="A1528" s="1" t="s">
        <v>12</v>
      </c>
      <c r="B1528" s="1" t="s">
        <v>40</v>
      </c>
      <c r="C1528" s="2">
        <v>0</v>
      </c>
      <c r="D1528" s="2">
        <v>0</v>
      </c>
      <c r="E1528" s="3" t="str">
        <f t="shared" si="96"/>
        <v/>
      </c>
      <c r="F1528" s="2">
        <v>19.512699999999999</v>
      </c>
      <c r="G1528" s="2">
        <v>0</v>
      </c>
      <c r="H1528" s="3">
        <f t="shared" si="97"/>
        <v>-1</v>
      </c>
      <c r="I1528" s="2">
        <v>0</v>
      </c>
      <c r="J1528" s="3" t="str">
        <f t="shared" si="98"/>
        <v/>
      </c>
      <c r="K1528" s="2">
        <v>43.647179999999999</v>
      </c>
      <c r="L1528" s="2">
        <v>0</v>
      </c>
      <c r="M1528" s="3">
        <f t="shared" si="99"/>
        <v>-1</v>
      </c>
    </row>
    <row r="1529" spans="1:13" x14ac:dyDescent="0.2">
      <c r="A1529" s="1" t="s">
        <v>11</v>
      </c>
      <c r="B1529" s="1" t="s">
        <v>40</v>
      </c>
      <c r="C1529" s="2">
        <v>0</v>
      </c>
      <c r="D1529" s="2">
        <v>0</v>
      </c>
      <c r="E1529" s="3" t="str">
        <f t="shared" si="96"/>
        <v/>
      </c>
      <c r="F1529" s="2">
        <v>5.8997999999999999</v>
      </c>
      <c r="G1529" s="2">
        <v>0</v>
      </c>
      <c r="H1529" s="3">
        <f t="shared" si="97"/>
        <v>-1</v>
      </c>
      <c r="I1529" s="2">
        <v>0</v>
      </c>
      <c r="J1529" s="3" t="str">
        <f t="shared" si="98"/>
        <v/>
      </c>
      <c r="K1529" s="2">
        <v>386.08130999999997</v>
      </c>
      <c r="L1529" s="2">
        <v>21.76079</v>
      </c>
      <c r="M1529" s="3">
        <f t="shared" si="99"/>
        <v>-0.94363676915621741</v>
      </c>
    </row>
    <row r="1530" spans="1:13" x14ac:dyDescent="0.2">
      <c r="A1530" s="1" t="s">
        <v>10</v>
      </c>
      <c r="B1530" s="1" t="s">
        <v>40</v>
      </c>
      <c r="C1530" s="2">
        <v>55.758670000000002</v>
      </c>
      <c r="D1530" s="2">
        <v>0</v>
      </c>
      <c r="E1530" s="3">
        <f t="shared" si="96"/>
        <v>-1</v>
      </c>
      <c r="F1530" s="2">
        <v>392.24426</v>
      </c>
      <c r="G1530" s="2">
        <v>3.5318200000000002</v>
      </c>
      <c r="H1530" s="3">
        <f t="shared" si="97"/>
        <v>-0.99099586568838505</v>
      </c>
      <c r="I1530" s="2">
        <v>284.62788</v>
      </c>
      <c r="J1530" s="3">
        <f t="shared" si="98"/>
        <v>-0.98759144747169536</v>
      </c>
      <c r="K1530" s="2">
        <v>1709.0400199999999</v>
      </c>
      <c r="L1530" s="2">
        <v>698.72275999999999</v>
      </c>
      <c r="M1530" s="3">
        <f t="shared" si="99"/>
        <v>-0.59116067978326214</v>
      </c>
    </row>
    <row r="1531" spans="1:13" x14ac:dyDescent="0.2">
      <c r="A1531" s="1" t="s">
        <v>27</v>
      </c>
      <c r="B1531" s="1" t="s">
        <v>40</v>
      </c>
      <c r="C1531" s="2">
        <v>0</v>
      </c>
      <c r="D1531" s="2">
        <v>0</v>
      </c>
      <c r="E1531" s="3" t="str">
        <f t="shared" si="96"/>
        <v/>
      </c>
      <c r="F1531" s="2">
        <v>0</v>
      </c>
      <c r="G1531" s="2">
        <v>0</v>
      </c>
      <c r="H1531" s="3" t="str">
        <f t="shared" si="97"/>
        <v/>
      </c>
      <c r="I1531" s="2">
        <v>0</v>
      </c>
      <c r="J1531" s="3" t="str">
        <f t="shared" si="98"/>
        <v/>
      </c>
      <c r="K1531" s="2">
        <v>0</v>
      </c>
      <c r="L1531" s="2">
        <v>489.57594</v>
      </c>
      <c r="M1531" s="3" t="str">
        <f t="shared" si="99"/>
        <v/>
      </c>
    </row>
    <row r="1532" spans="1:13" x14ac:dyDescent="0.2">
      <c r="A1532" s="1" t="s">
        <v>9</v>
      </c>
      <c r="B1532" s="1" t="s">
        <v>40</v>
      </c>
      <c r="C1532" s="2">
        <v>0</v>
      </c>
      <c r="D1532" s="2">
        <v>0</v>
      </c>
      <c r="E1532" s="3" t="str">
        <f t="shared" si="96"/>
        <v/>
      </c>
      <c r="F1532" s="2">
        <v>6.1902799999999996</v>
      </c>
      <c r="G1532" s="2">
        <v>0</v>
      </c>
      <c r="H1532" s="3">
        <f t="shared" si="97"/>
        <v>-1</v>
      </c>
      <c r="I1532" s="2">
        <v>0</v>
      </c>
      <c r="J1532" s="3" t="str">
        <f t="shared" si="98"/>
        <v/>
      </c>
      <c r="K1532" s="2">
        <v>7.3161399999999999</v>
      </c>
      <c r="L1532" s="2">
        <v>3.6819099999999998</v>
      </c>
      <c r="M1532" s="3">
        <f t="shared" si="99"/>
        <v>-0.49674145109306278</v>
      </c>
    </row>
    <row r="1533" spans="1:13" x14ac:dyDescent="0.2">
      <c r="A1533" s="1" t="s">
        <v>8</v>
      </c>
      <c r="B1533" s="1" t="s">
        <v>40</v>
      </c>
      <c r="C1533" s="2">
        <v>0</v>
      </c>
      <c r="D1533" s="2">
        <v>0</v>
      </c>
      <c r="E1533" s="3" t="str">
        <f t="shared" si="96"/>
        <v/>
      </c>
      <c r="F1533" s="2">
        <v>4510.3955699999997</v>
      </c>
      <c r="G1533" s="2">
        <v>0</v>
      </c>
      <c r="H1533" s="3">
        <f t="shared" si="97"/>
        <v>-1</v>
      </c>
      <c r="I1533" s="2">
        <v>1.09023</v>
      </c>
      <c r="J1533" s="3">
        <f t="shared" si="98"/>
        <v>-1</v>
      </c>
      <c r="K1533" s="2">
        <v>5922.16806</v>
      </c>
      <c r="L1533" s="2">
        <v>362.56322</v>
      </c>
      <c r="M1533" s="3">
        <f t="shared" si="99"/>
        <v>-0.93877863371543702</v>
      </c>
    </row>
    <row r="1534" spans="1:13" x14ac:dyDescent="0.2">
      <c r="A1534" s="1" t="s">
        <v>7</v>
      </c>
      <c r="B1534" s="1" t="s">
        <v>40</v>
      </c>
      <c r="C1534" s="2">
        <v>0</v>
      </c>
      <c r="D1534" s="2">
        <v>0</v>
      </c>
      <c r="E1534" s="3" t="str">
        <f t="shared" si="96"/>
        <v/>
      </c>
      <c r="F1534" s="2">
        <v>27.428619999999999</v>
      </c>
      <c r="G1534" s="2">
        <v>92.389290000000003</v>
      </c>
      <c r="H1534" s="3">
        <f t="shared" si="97"/>
        <v>2.3683535664572264</v>
      </c>
      <c r="I1534" s="2">
        <v>62.247149999999998</v>
      </c>
      <c r="J1534" s="3">
        <f t="shared" si="98"/>
        <v>0.48423325405259532</v>
      </c>
      <c r="K1534" s="2">
        <v>52.317630000000001</v>
      </c>
      <c r="L1534" s="2">
        <v>191.50859</v>
      </c>
      <c r="M1534" s="3">
        <f t="shared" si="99"/>
        <v>2.6604981915274064</v>
      </c>
    </row>
    <row r="1535" spans="1:13" x14ac:dyDescent="0.2">
      <c r="A1535" s="1" t="s">
        <v>6</v>
      </c>
      <c r="B1535" s="1" t="s">
        <v>40</v>
      </c>
      <c r="C1535" s="2">
        <v>0</v>
      </c>
      <c r="D1535" s="2">
        <v>0</v>
      </c>
      <c r="E1535" s="3" t="str">
        <f t="shared" si="96"/>
        <v/>
      </c>
      <c r="F1535" s="2">
        <v>122.36358</v>
      </c>
      <c r="G1535" s="2">
        <v>0</v>
      </c>
      <c r="H1535" s="3">
        <f t="shared" si="97"/>
        <v>-1</v>
      </c>
      <c r="I1535" s="2">
        <v>2.04094</v>
      </c>
      <c r="J1535" s="3">
        <f t="shared" si="98"/>
        <v>-1</v>
      </c>
      <c r="K1535" s="2">
        <v>674.92894000000001</v>
      </c>
      <c r="L1535" s="2">
        <v>272.04694000000001</v>
      </c>
      <c r="M1535" s="3">
        <f t="shared" si="99"/>
        <v>-0.59692506295551651</v>
      </c>
    </row>
    <row r="1536" spans="1:13" x14ac:dyDescent="0.2">
      <c r="A1536" s="1" t="s">
        <v>5</v>
      </c>
      <c r="B1536" s="1" t="s">
        <v>40</v>
      </c>
      <c r="C1536" s="2">
        <v>0</v>
      </c>
      <c r="D1536" s="2">
        <v>0</v>
      </c>
      <c r="E1536" s="3" t="str">
        <f t="shared" si="96"/>
        <v/>
      </c>
      <c r="F1536" s="2">
        <v>1.63914</v>
      </c>
      <c r="G1536" s="2">
        <v>0</v>
      </c>
      <c r="H1536" s="3">
        <f t="shared" si="97"/>
        <v>-1</v>
      </c>
      <c r="I1536" s="2">
        <v>0</v>
      </c>
      <c r="J1536" s="3" t="str">
        <f t="shared" si="98"/>
        <v/>
      </c>
      <c r="K1536" s="2">
        <v>28.81663</v>
      </c>
      <c r="L1536" s="2">
        <v>8.3421699999999994</v>
      </c>
      <c r="M1536" s="3">
        <f t="shared" si="99"/>
        <v>-0.71050848069326644</v>
      </c>
    </row>
    <row r="1537" spans="1:13" x14ac:dyDescent="0.2">
      <c r="A1537" s="1" t="s">
        <v>4</v>
      </c>
      <c r="B1537" s="1" t="s">
        <v>40</v>
      </c>
      <c r="C1537" s="2">
        <v>11.11772</v>
      </c>
      <c r="D1537" s="2">
        <v>0</v>
      </c>
      <c r="E1537" s="3">
        <f t="shared" si="96"/>
        <v>-1</v>
      </c>
      <c r="F1537" s="2">
        <v>419.14186999999998</v>
      </c>
      <c r="G1537" s="2">
        <v>0</v>
      </c>
      <c r="H1537" s="3">
        <f t="shared" si="97"/>
        <v>-1</v>
      </c>
      <c r="I1537" s="2">
        <v>2.49715</v>
      </c>
      <c r="J1537" s="3">
        <f t="shared" si="98"/>
        <v>-1</v>
      </c>
      <c r="K1537" s="2">
        <v>587.41741000000002</v>
      </c>
      <c r="L1537" s="2">
        <v>200.2542</v>
      </c>
      <c r="M1537" s="3">
        <f t="shared" si="99"/>
        <v>-0.65909386308451423</v>
      </c>
    </row>
    <row r="1538" spans="1:13" x14ac:dyDescent="0.2">
      <c r="A1538" s="1" t="s">
        <v>3</v>
      </c>
      <c r="B1538" s="1" t="s">
        <v>40</v>
      </c>
      <c r="C1538" s="2">
        <v>0</v>
      </c>
      <c r="D1538" s="2">
        <v>0</v>
      </c>
      <c r="E1538" s="3" t="str">
        <f t="shared" si="96"/>
        <v/>
      </c>
      <c r="F1538" s="2">
        <v>0</v>
      </c>
      <c r="G1538" s="2">
        <v>0</v>
      </c>
      <c r="H1538" s="3" t="str">
        <f t="shared" si="97"/>
        <v/>
      </c>
      <c r="I1538" s="2">
        <v>0</v>
      </c>
      <c r="J1538" s="3" t="str">
        <f t="shared" si="98"/>
        <v/>
      </c>
      <c r="K1538" s="2">
        <v>0</v>
      </c>
      <c r="L1538" s="2">
        <v>0</v>
      </c>
      <c r="M1538" s="3" t="str">
        <f t="shared" si="99"/>
        <v/>
      </c>
    </row>
    <row r="1539" spans="1:13" x14ac:dyDescent="0.2">
      <c r="A1539" s="1" t="s">
        <v>2</v>
      </c>
      <c r="B1539" s="1" t="s">
        <v>40</v>
      </c>
      <c r="C1539" s="2">
        <v>0</v>
      </c>
      <c r="D1539" s="2">
        <v>0</v>
      </c>
      <c r="E1539" s="3" t="str">
        <f t="shared" si="96"/>
        <v/>
      </c>
      <c r="F1539" s="2">
        <v>550.05213000000003</v>
      </c>
      <c r="G1539" s="2">
        <v>0</v>
      </c>
      <c r="H1539" s="3">
        <f t="shared" si="97"/>
        <v>-1</v>
      </c>
      <c r="I1539" s="2">
        <v>0.55284</v>
      </c>
      <c r="J1539" s="3">
        <f t="shared" si="98"/>
        <v>-1</v>
      </c>
      <c r="K1539" s="2">
        <v>2108.1259500000001</v>
      </c>
      <c r="L1539" s="2">
        <v>1378.9498100000001</v>
      </c>
      <c r="M1539" s="3">
        <f t="shared" si="99"/>
        <v>-0.34588831848495583</v>
      </c>
    </row>
    <row r="1540" spans="1:13" x14ac:dyDescent="0.2">
      <c r="A1540" s="1" t="s">
        <v>25</v>
      </c>
      <c r="B1540" s="1" t="s">
        <v>40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0</v>
      </c>
      <c r="H1540" s="3" t="str">
        <f t="shared" si="97"/>
        <v/>
      </c>
      <c r="I1540" s="2">
        <v>0</v>
      </c>
      <c r="J1540" s="3" t="str">
        <f t="shared" si="98"/>
        <v/>
      </c>
      <c r="K1540" s="2">
        <v>0</v>
      </c>
      <c r="L1540" s="2">
        <v>0</v>
      </c>
      <c r="M1540" s="3" t="str">
        <f t="shared" si="99"/>
        <v/>
      </c>
    </row>
    <row r="1541" spans="1:13" x14ac:dyDescent="0.2">
      <c r="A1541" s="1" t="s">
        <v>29</v>
      </c>
      <c r="B1541" s="1" t="s">
        <v>40</v>
      </c>
      <c r="C1541" s="2">
        <v>0</v>
      </c>
      <c r="D1541" s="2">
        <v>0</v>
      </c>
      <c r="E1541" s="3" t="str">
        <f t="shared" si="96"/>
        <v/>
      </c>
      <c r="F1541" s="2">
        <v>0</v>
      </c>
      <c r="G1541" s="2">
        <v>0</v>
      </c>
      <c r="H1541" s="3" t="str">
        <f t="shared" si="97"/>
        <v/>
      </c>
      <c r="I1541" s="2">
        <v>0</v>
      </c>
      <c r="J1541" s="3" t="str">
        <f t="shared" si="98"/>
        <v/>
      </c>
      <c r="K1541" s="2">
        <v>0</v>
      </c>
      <c r="L1541" s="2">
        <v>0</v>
      </c>
      <c r="M1541" s="3" t="str">
        <f t="shared" si="99"/>
        <v/>
      </c>
    </row>
    <row r="1542" spans="1:13" x14ac:dyDescent="0.2">
      <c r="A1542" s="6" t="s">
        <v>0</v>
      </c>
      <c r="B1542" s="6" t="s">
        <v>40</v>
      </c>
      <c r="C1542" s="5">
        <v>93.042519999999996</v>
      </c>
      <c r="D1542" s="5">
        <v>0</v>
      </c>
      <c r="E1542" s="4">
        <f t="shared" si="96"/>
        <v>-1</v>
      </c>
      <c r="F1542" s="5">
        <v>9214.1298999999999</v>
      </c>
      <c r="G1542" s="5">
        <v>718.07785000000001</v>
      </c>
      <c r="H1542" s="4">
        <f t="shared" si="97"/>
        <v>-0.92206775270229258</v>
      </c>
      <c r="I1542" s="5">
        <v>3141.7400400000001</v>
      </c>
      <c r="J1542" s="4">
        <f t="shared" si="98"/>
        <v>-0.77143944411135945</v>
      </c>
      <c r="K1542" s="5">
        <v>24164.42628</v>
      </c>
      <c r="L1542" s="5">
        <v>11011.404630000001</v>
      </c>
      <c r="M1542" s="4">
        <f t="shared" si="99"/>
        <v>-0.54431342576034036</v>
      </c>
    </row>
    <row r="1543" spans="1:13" x14ac:dyDescent="0.2">
      <c r="A1543" s="1" t="s">
        <v>22</v>
      </c>
      <c r="B1543" s="1" t="s">
        <v>39</v>
      </c>
      <c r="C1543" s="2">
        <v>0</v>
      </c>
      <c r="D1543" s="2">
        <v>0</v>
      </c>
      <c r="E1543" s="3" t="str">
        <f t="shared" si="96"/>
        <v/>
      </c>
      <c r="F1543" s="2">
        <v>56.939729999999997</v>
      </c>
      <c r="G1543" s="2">
        <v>83.227029999999999</v>
      </c>
      <c r="H1543" s="3">
        <f t="shared" si="97"/>
        <v>0.46166885582351735</v>
      </c>
      <c r="I1543" s="2">
        <v>30.149819999999998</v>
      </c>
      <c r="J1543" s="3">
        <f t="shared" si="98"/>
        <v>1.7604486527614429</v>
      </c>
      <c r="K1543" s="2">
        <v>133.02463</v>
      </c>
      <c r="L1543" s="2">
        <v>184.50640999999999</v>
      </c>
      <c r="M1543" s="3">
        <f t="shared" si="99"/>
        <v>0.38700938314957156</v>
      </c>
    </row>
    <row r="1544" spans="1:13" x14ac:dyDescent="0.2">
      <c r="A1544" s="1" t="s">
        <v>21</v>
      </c>
      <c r="B1544" s="1" t="s">
        <v>39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34.716000000000001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27.445679999999999</v>
      </c>
      <c r="L1544" s="2">
        <v>34.716000000000001</v>
      </c>
      <c r="M1544" s="3">
        <f t="shared" si="99"/>
        <v>0.26489851954843169</v>
      </c>
    </row>
    <row r="1545" spans="1:13" x14ac:dyDescent="0.2">
      <c r="A1545" s="1" t="s">
        <v>20</v>
      </c>
      <c r="B1545" s="1" t="s">
        <v>39</v>
      </c>
      <c r="C1545" s="2">
        <v>0</v>
      </c>
      <c r="D1545" s="2">
        <v>0</v>
      </c>
      <c r="E1545" s="3" t="str">
        <f t="shared" si="96"/>
        <v/>
      </c>
      <c r="F1545" s="2">
        <v>385.79957000000002</v>
      </c>
      <c r="G1545" s="2">
        <v>392.02568000000002</v>
      </c>
      <c r="H1545" s="3">
        <f t="shared" si="97"/>
        <v>1.6138198391460135E-2</v>
      </c>
      <c r="I1545" s="2">
        <v>403.84881999999999</v>
      </c>
      <c r="J1545" s="3">
        <f t="shared" si="98"/>
        <v>-2.9276153388290149E-2</v>
      </c>
      <c r="K1545" s="2">
        <v>1203.3789200000001</v>
      </c>
      <c r="L1545" s="2">
        <v>1532.0805700000001</v>
      </c>
      <c r="M1545" s="3">
        <f t="shared" si="99"/>
        <v>0.27314891804819053</v>
      </c>
    </row>
    <row r="1546" spans="1:13" x14ac:dyDescent="0.2">
      <c r="A1546" s="1" t="s">
        <v>19</v>
      </c>
      <c r="B1546" s="1" t="s">
        <v>39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22.714369999999999</v>
      </c>
      <c r="L1546" s="2">
        <v>0</v>
      </c>
      <c r="M1546" s="3">
        <f t="shared" si="99"/>
        <v>-1</v>
      </c>
    </row>
    <row r="1547" spans="1:13" x14ac:dyDescent="0.2">
      <c r="A1547" s="1" t="s">
        <v>17</v>
      </c>
      <c r="B1547" s="1" t="s">
        <v>39</v>
      </c>
      <c r="C1547" s="2">
        <v>0</v>
      </c>
      <c r="D1547" s="2">
        <v>0</v>
      </c>
      <c r="E1547" s="3" t="str">
        <f t="shared" si="96"/>
        <v/>
      </c>
      <c r="F1547" s="2">
        <v>13.48236</v>
      </c>
      <c r="G1547" s="2">
        <v>0</v>
      </c>
      <c r="H1547" s="3">
        <f t="shared" si="97"/>
        <v>-1</v>
      </c>
      <c r="I1547" s="2">
        <v>0</v>
      </c>
      <c r="J1547" s="3" t="str">
        <f t="shared" si="98"/>
        <v/>
      </c>
      <c r="K1547" s="2">
        <v>13.48236</v>
      </c>
      <c r="L1547" s="2">
        <v>0</v>
      </c>
      <c r="M1547" s="3">
        <f t="shared" si="99"/>
        <v>-1</v>
      </c>
    </row>
    <row r="1548" spans="1:13" x14ac:dyDescent="0.2">
      <c r="A1548" s="1" t="s">
        <v>14</v>
      </c>
      <c r="B1548" s="1" t="s">
        <v>39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0</v>
      </c>
      <c r="L1548" s="2">
        <v>0</v>
      </c>
      <c r="M1548" s="3" t="str">
        <f t="shared" si="99"/>
        <v/>
      </c>
    </row>
    <row r="1549" spans="1:13" x14ac:dyDescent="0.2">
      <c r="A1549" s="1" t="s">
        <v>13</v>
      </c>
      <c r="B1549" s="1" t="s">
        <v>39</v>
      </c>
      <c r="C1549" s="2">
        <v>250.57438999999999</v>
      </c>
      <c r="D1549" s="2">
        <v>0</v>
      </c>
      <c r="E1549" s="3">
        <f t="shared" si="96"/>
        <v>-1</v>
      </c>
      <c r="F1549" s="2">
        <v>1123.5217600000001</v>
      </c>
      <c r="G1549" s="2">
        <v>0</v>
      </c>
      <c r="H1549" s="3">
        <f t="shared" si="97"/>
        <v>-1</v>
      </c>
      <c r="I1549" s="2">
        <v>2.1530000000000001E-2</v>
      </c>
      <c r="J1549" s="3">
        <f t="shared" si="98"/>
        <v>-1</v>
      </c>
      <c r="K1549" s="2">
        <v>2003.4056499999999</v>
      </c>
      <c r="L1549" s="2">
        <v>9.9792299999999994</v>
      </c>
      <c r="M1549" s="3">
        <f t="shared" si="99"/>
        <v>-0.99501886699780451</v>
      </c>
    </row>
    <row r="1550" spans="1:13" x14ac:dyDescent="0.2">
      <c r="A1550" s="1" t="s">
        <v>12</v>
      </c>
      <c r="B1550" s="1" t="s">
        <v>39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0</v>
      </c>
      <c r="L1550" s="2">
        <v>0</v>
      </c>
      <c r="M1550" s="3" t="str">
        <f t="shared" si="99"/>
        <v/>
      </c>
    </row>
    <row r="1551" spans="1:13" x14ac:dyDescent="0.2">
      <c r="A1551" s="1" t="s">
        <v>11</v>
      </c>
      <c r="B1551" s="1" t="s">
        <v>39</v>
      </c>
      <c r="C1551" s="2">
        <v>0</v>
      </c>
      <c r="D1551" s="2">
        <v>0</v>
      </c>
      <c r="E1551" s="3" t="str">
        <f t="shared" ref="E1551:E1612" si="100">IF(C1551=0,"",(D1551/C1551-1))</f>
        <v/>
      </c>
      <c r="F1551" s="2">
        <v>1.4089400000000001</v>
      </c>
      <c r="G1551" s="2">
        <v>58</v>
      </c>
      <c r="H1551" s="3">
        <f t="shared" ref="H1551:H1612" si="101">IF(F1551=0,"",(G1551/F1551-1))</f>
        <v>40.165699036154841</v>
      </c>
      <c r="I1551" s="2">
        <v>0</v>
      </c>
      <c r="J1551" s="3" t="str">
        <f t="shared" ref="J1551:J1612" si="102">IF(I1551=0,"",(G1551/I1551-1))</f>
        <v/>
      </c>
      <c r="K1551" s="2">
        <v>5.8326099999999999</v>
      </c>
      <c r="L1551" s="2">
        <v>63.325000000000003</v>
      </c>
      <c r="M1551" s="3">
        <f t="shared" ref="M1551:M1612" si="103">IF(K1551=0,"",(L1551/K1551-1))</f>
        <v>9.8570605612238786</v>
      </c>
    </row>
    <row r="1552" spans="1:13" x14ac:dyDescent="0.2">
      <c r="A1552" s="1" t="s">
        <v>10</v>
      </c>
      <c r="B1552" s="1" t="s">
        <v>39</v>
      </c>
      <c r="C1552" s="2">
        <v>0</v>
      </c>
      <c r="D1552" s="2">
        <v>0</v>
      </c>
      <c r="E1552" s="3" t="str">
        <f t="shared" si="100"/>
        <v/>
      </c>
      <c r="F1552" s="2">
        <v>49.371650000000002</v>
      </c>
      <c r="G1552" s="2">
        <v>24.54975</v>
      </c>
      <c r="H1552" s="3">
        <f t="shared" si="101"/>
        <v>-0.50275613636570782</v>
      </c>
      <c r="I1552" s="2">
        <v>2.7744</v>
      </c>
      <c r="J1552" s="3">
        <f t="shared" si="102"/>
        <v>7.8486699826989614</v>
      </c>
      <c r="K1552" s="2">
        <v>128.82697999999999</v>
      </c>
      <c r="L1552" s="2">
        <v>31.933350000000001</v>
      </c>
      <c r="M1552" s="3">
        <f t="shared" si="103"/>
        <v>-0.75212218744862291</v>
      </c>
    </row>
    <row r="1553" spans="1:13" x14ac:dyDescent="0.2">
      <c r="A1553" s="1" t="s">
        <v>9</v>
      </c>
      <c r="B1553" s="1" t="s">
        <v>39</v>
      </c>
      <c r="C1553" s="2">
        <v>0</v>
      </c>
      <c r="D1553" s="2">
        <v>0</v>
      </c>
      <c r="E1553" s="3" t="str">
        <f t="shared" si="100"/>
        <v/>
      </c>
      <c r="F1553" s="2">
        <v>0.16350000000000001</v>
      </c>
      <c r="G1553" s="2">
        <v>0</v>
      </c>
      <c r="H1553" s="3">
        <f t="shared" si="101"/>
        <v>-1</v>
      </c>
      <c r="I1553" s="2">
        <v>0</v>
      </c>
      <c r="J1553" s="3" t="str">
        <f t="shared" si="102"/>
        <v/>
      </c>
      <c r="K1553" s="2">
        <v>0.16350000000000001</v>
      </c>
      <c r="L1553" s="2">
        <v>0</v>
      </c>
      <c r="M1553" s="3">
        <f t="shared" si="103"/>
        <v>-1</v>
      </c>
    </row>
    <row r="1554" spans="1:13" x14ac:dyDescent="0.2">
      <c r="A1554" s="1" t="s">
        <v>8</v>
      </c>
      <c r="B1554" s="1" t="s">
        <v>39</v>
      </c>
      <c r="C1554" s="2">
        <v>0</v>
      </c>
      <c r="D1554" s="2">
        <v>0</v>
      </c>
      <c r="E1554" s="3" t="str">
        <f t="shared" si="100"/>
        <v/>
      </c>
      <c r="F1554" s="2">
        <v>178.07060999999999</v>
      </c>
      <c r="G1554" s="2">
        <v>122.06527</v>
      </c>
      <c r="H1554" s="3">
        <f t="shared" si="101"/>
        <v>-0.31451197926485452</v>
      </c>
      <c r="I1554" s="2">
        <v>238.86009000000001</v>
      </c>
      <c r="J1554" s="3">
        <f t="shared" si="102"/>
        <v>-0.48896749557450137</v>
      </c>
      <c r="K1554" s="2">
        <v>667.90889000000004</v>
      </c>
      <c r="L1554" s="2">
        <v>501.45603</v>
      </c>
      <c r="M1554" s="3">
        <f t="shared" si="103"/>
        <v>-0.24921491911868399</v>
      </c>
    </row>
    <row r="1555" spans="1:13" x14ac:dyDescent="0.2">
      <c r="A1555" s="1" t="s">
        <v>7</v>
      </c>
      <c r="B1555" s="1" t="s">
        <v>39</v>
      </c>
      <c r="C1555" s="2">
        <v>0</v>
      </c>
      <c r="D1555" s="2">
        <v>0</v>
      </c>
      <c r="E1555" s="3" t="str">
        <f t="shared" si="100"/>
        <v/>
      </c>
      <c r="F1555" s="2">
        <v>0</v>
      </c>
      <c r="G1555" s="2">
        <v>0</v>
      </c>
      <c r="H1555" s="3" t="str">
        <f t="shared" si="101"/>
        <v/>
      </c>
      <c r="I1555" s="2">
        <v>0</v>
      </c>
      <c r="J1555" s="3" t="str">
        <f t="shared" si="102"/>
        <v/>
      </c>
      <c r="K1555" s="2">
        <v>0</v>
      </c>
      <c r="L1555" s="2">
        <v>0</v>
      </c>
      <c r="M1555" s="3" t="str">
        <f t="shared" si="103"/>
        <v/>
      </c>
    </row>
    <row r="1556" spans="1:13" x14ac:dyDescent="0.2">
      <c r="A1556" s="1" t="s">
        <v>6</v>
      </c>
      <c r="B1556" s="1" t="s">
        <v>39</v>
      </c>
      <c r="C1556" s="2">
        <v>0</v>
      </c>
      <c r="D1556" s="2">
        <v>0</v>
      </c>
      <c r="E1556" s="3" t="str">
        <f t="shared" si="100"/>
        <v/>
      </c>
      <c r="F1556" s="2">
        <v>0.47969000000000001</v>
      </c>
      <c r="G1556" s="2">
        <v>0</v>
      </c>
      <c r="H1556" s="3">
        <f t="shared" si="101"/>
        <v>-1</v>
      </c>
      <c r="I1556" s="2">
        <v>0</v>
      </c>
      <c r="J1556" s="3" t="str">
        <f t="shared" si="102"/>
        <v/>
      </c>
      <c r="K1556" s="2">
        <v>0.48369000000000001</v>
      </c>
      <c r="L1556" s="2">
        <v>3.5971899999999999</v>
      </c>
      <c r="M1556" s="3">
        <f t="shared" si="103"/>
        <v>6.4369740949781882</v>
      </c>
    </row>
    <row r="1557" spans="1:13" x14ac:dyDescent="0.2">
      <c r="A1557" s="1" t="s">
        <v>4</v>
      </c>
      <c r="B1557" s="1" t="s">
        <v>39</v>
      </c>
      <c r="C1557" s="2">
        <v>0</v>
      </c>
      <c r="D1557" s="2">
        <v>0</v>
      </c>
      <c r="E1557" s="3" t="str">
        <f t="shared" si="100"/>
        <v/>
      </c>
      <c r="F1557" s="2">
        <v>0</v>
      </c>
      <c r="G1557" s="2">
        <v>0</v>
      </c>
      <c r="H1557" s="3" t="str">
        <f t="shared" si="101"/>
        <v/>
      </c>
      <c r="I1557" s="2">
        <v>0</v>
      </c>
      <c r="J1557" s="3" t="str">
        <f t="shared" si="102"/>
        <v/>
      </c>
      <c r="K1557" s="2">
        <v>193.58664999999999</v>
      </c>
      <c r="L1557" s="2">
        <v>4.45261</v>
      </c>
      <c r="M1557" s="3">
        <f t="shared" si="103"/>
        <v>-0.97699939536119873</v>
      </c>
    </row>
    <row r="1558" spans="1:13" x14ac:dyDescent="0.2">
      <c r="A1558" s="1" t="s">
        <v>3</v>
      </c>
      <c r="B1558" s="1" t="s">
        <v>39</v>
      </c>
      <c r="C1558" s="2">
        <v>0</v>
      </c>
      <c r="D1558" s="2">
        <v>0</v>
      </c>
      <c r="E1558" s="3" t="str">
        <f t="shared" si="100"/>
        <v/>
      </c>
      <c r="F1558" s="2">
        <v>30.978000000000002</v>
      </c>
      <c r="G1558" s="2">
        <v>65.7</v>
      </c>
      <c r="H1558" s="3">
        <f t="shared" si="101"/>
        <v>1.1208599651365483</v>
      </c>
      <c r="I1558" s="2">
        <v>45.676000000000002</v>
      </c>
      <c r="J1558" s="3">
        <f t="shared" si="102"/>
        <v>0.43839215342849647</v>
      </c>
      <c r="K1558" s="2">
        <v>997.21699999999998</v>
      </c>
      <c r="L1558" s="2">
        <v>568.39</v>
      </c>
      <c r="M1558" s="3">
        <f t="shared" si="103"/>
        <v>-0.43002375611326327</v>
      </c>
    </row>
    <row r="1559" spans="1:13" x14ac:dyDescent="0.2">
      <c r="A1559" s="1" t="s">
        <v>2</v>
      </c>
      <c r="B1559" s="1" t="s">
        <v>39</v>
      </c>
      <c r="C1559" s="2">
        <v>0</v>
      </c>
      <c r="D1559" s="2">
        <v>0</v>
      </c>
      <c r="E1559" s="3" t="str">
        <f t="shared" si="100"/>
        <v/>
      </c>
      <c r="F1559" s="2">
        <v>0</v>
      </c>
      <c r="G1559" s="2">
        <v>0</v>
      </c>
      <c r="H1559" s="3" t="str">
        <f t="shared" si="101"/>
        <v/>
      </c>
      <c r="I1559" s="2">
        <v>0</v>
      </c>
      <c r="J1559" s="3" t="str">
        <f t="shared" si="102"/>
        <v/>
      </c>
      <c r="K1559" s="2">
        <v>0</v>
      </c>
      <c r="L1559" s="2">
        <v>0</v>
      </c>
      <c r="M1559" s="3" t="str">
        <f t="shared" si="103"/>
        <v/>
      </c>
    </row>
    <row r="1560" spans="1:13" x14ac:dyDescent="0.2">
      <c r="A1560" s="1" t="s">
        <v>25</v>
      </c>
      <c r="B1560" s="1" t="s">
        <v>39</v>
      </c>
      <c r="C1560" s="2">
        <v>0</v>
      </c>
      <c r="D1560" s="2">
        <v>0</v>
      </c>
      <c r="E1560" s="3" t="str">
        <f t="shared" si="100"/>
        <v/>
      </c>
      <c r="F1560" s="2">
        <v>166.55539999999999</v>
      </c>
      <c r="G1560" s="2">
        <v>33.698999999999998</v>
      </c>
      <c r="H1560" s="3">
        <f t="shared" si="101"/>
        <v>-0.79767092510960314</v>
      </c>
      <c r="I1560" s="2">
        <v>113.55922</v>
      </c>
      <c r="J1560" s="3">
        <f t="shared" si="102"/>
        <v>-0.70324734530582367</v>
      </c>
      <c r="K1560" s="2">
        <v>1180.3284200000001</v>
      </c>
      <c r="L1560" s="2">
        <v>1184.0345400000001</v>
      </c>
      <c r="M1560" s="3">
        <f t="shared" si="103"/>
        <v>3.1399057560608234E-3</v>
      </c>
    </row>
    <row r="1561" spans="1:13" x14ac:dyDescent="0.2">
      <c r="A1561" s="6" t="s">
        <v>0</v>
      </c>
      <c r="B1561" s="6" t="s">
        <v>39</v>
      </c>
      <c r="C1561" s="5">
        <v>250.57438999999999</v>
      </c>
      <c r="D1561" s="5">
        <v>0</v>
      </c>
      <c r="E1561" s="4">
        <f t="shared" si="100"/>
        <v>-1</v>
      </c>
      <c r="F1561" s="5">
        <v>2006.7712100000001</v>
      </c>
      <c r="G1561" s="5">
        <v>813.98272999999995</v>
      </c>
      <c r="H1561" s="4">
        <f t="shared" si="101"/>
        <v>-0.59438189767532101</v>
      </c>
      <c r="I1561" s="5">
        <v>834.88987999999995</v>
      </c>
      <c r="J1561" s="4">
        <f t="shared" si="102"/>
        <v>-2.5041805513321136E-2</v>
      </c>
      <c r="K1561" s="5">
        <v>6577.7993500000002</v>
      </c>
      <c r="L1561" s="5">
        <v>4118.4709300000004</v>
      </c>
      <c r="M1561" s="4">
        <f t="shared" si="103"/>
        <v>-0.37388316200310967</v>
      </c>
    </row>
    <row r="1562" spans="1:13" x14ac:dyDescent="0.2">
      <c r="A1562" s="1" t="s">
        <v>22</v>
      </c>
      <c r="B1562" s="1" t="s">
        <v>38</v>
      </c>
      <c r="C1562" s="2">
        <v>0</v>
      </c>
      <c r="D1562" s="2">
        <v>0</v>
      </c>
      <c r="E1562" s="3" t="str">
        <f t="shared" si="100"/>
        <v/>
      </c>
      <c r="F1562" s="2">
        <v>326.85379999999998</v>
      </c>
      <c r="G1562" s="2">
        <v>28.596129999999999</v>
      </c>
      <c r="H1562" s="3">
        <f t="shared" si="101"/>
        <v>-0.91251094526054155</v>
      </c>
      <c r="I1562" s="2">
        <v>9.2094100000000001</v>
      </c>
      <c r="J1562" s="3">
        <f t="shared" si="102"/>
        <v>2.1050990237159599</v>
      </c>
      <c r="K1562" s="2">
        <v>726.13647000000003</v>
      </c>
      <c r="L1562" s="2">
        <v>37.810650000000003</v>
      </c>
      <c r="M1562" s="3">
        <f t="shared" si="103"/>
        <v>-0.94792900293246529</v>
      </c>
    </row>
    <row r="1563" spans="1:13" x14ac:dyDescent="0.2">
      <c r="A1563" s="1" t="s">
        <v>21</v>
      </c>
      <c r="B1563" s="1" t="s">
        <v>38</v>
      </c>
      <c r="C1563" s="2">
        <v>0</v>
      </c>
      <c r="D1563" s="2">
        <v>0</v>
      </c>
      <c r="E1563" s="3" t="str">
        <f t="shared" si="100"/>
        <v/>
      </c>
      <c r="F1563" s="2">
        <v>29.00581</v>
      </c>
      <c r="G1563" s="2">
        <v>0.63915</v>
      </c>
      <c r="H1563" s="3">
        <f t="shared" si="101"/>
        <v>-0.97796475947405015</v>
      </c>
      <c r="I1563" s="2">
        <v>33.868490000000001</v>
      </c>
      <c r="J1563" s="3">
        <f t="shared" si="102"/>
        <v>-0.98112847664599157</v>
      </c>
      <c r="K1563" s="2">
        <v>30.45654</v>
      </c>
      <c r="L1563" s="2">
        <v>36.159149999999997</v>
      </c>
      <c r="M1563" s="3">
        <f t="shared" si="103"/>
        <v>0.18723761793033611</v>
      </c>
    </row>
    <row r="1564" spans="1:13" x14ac:dyDescent="0.2">
      <c r="A1564" s="1" t="s">
        <v>20</v>
      </c>
      <c r="B1564" s="1" t="s">
        <v>38</v>
      </c>
      <c r="C1564" s="2">
        <v>0</v>
      </c>
      <c r="D1564" s="2">
        <v>0</v>
      </c>
      <c r="E1564" s="3" t="str">
        <f t="shared" si="100"/>
        <v/>
      </c>
      <c r="F1564" s="2">
        <v>439.83893999999998</v>
      </c>
      <c r="G1564" s="2">
        <v>115.22951999999999</v>
      </c>
      <c r="H1564" s="3">
        <f t="shared" si="101"/>
        <v>-0.73801883025636617</v>
      </c>
      <c r="I1564" s="2">
        <v>154.10852</v>
      </c>
      <c r="J1564" s="3">
        <f t="shared" si="102"/>
        <v>-0.25228326117206246</v>
      </c>
      <c r="K1564" s="2">
        <v>1314.57257</v>
      </c>
      <c r="L1564" s="2">
        <v>716.76960999999994</v>
      </c>
      <c r="M1564" s="3">
        <f t="shared" si="103"/>
        <v>-0.45475082444478521</v>
      </c>
    </row>
    <row r="1565" spans="1:13" x14ac:dyDescent="0.2">
      <c r="A1565" s="1" t="s">
        <v>19</v>
      </c>
      <c r="B1565" s="1" t="s">
        <v>38</v>
      </c>
      <c r="C1565" s="2">
        <v>0</v>
      </c>
      <c r="D1565" s="2">
        <v>0</v>
      </c>
      <c r="E1565" s="3" t="str">
        <f t="shared" si="100"/>
        <v/>
      </c>
      <c r="F1565" s="2">
        <v>0.86673999999999995</v>
      </c>
      <c r="G1565" s="2">
        <v>0</v>
      </c>
      <c r="H1565" s="3">
        <f t="shared" si="101"/>
        <v>-1</v>
      </c>
      <c r="I1565" s="2">
        <v>0.43989</v>
      </c>
      <c r="J1565" s="3">
        <f t="shared" si="102"/>
        <v>-1</v>
      </c>
      <c r="K1565" s="2">
        <v>0.86673999999999995</v>
      </c>
      <c r="L1565" s="2">
        <v>12.77712</v>
      </c>
      <c r="M1565" s="3">
        <f t="shared" si="103"/>
        <v>13.74158340448116</v>
      </c>
    </row>
    <row r="1566" spans="1:13" x14ac:dyDescent="0.2">
      <c r="A1566" s="1" t="s">
        <v>18</v>
      </c>
      <c r="B1566" s="1" t="s">
        <v>38</v>
      </c>
      <c r="C1566" s="2">
        <v>0</v>
      </c>
      <c r="D1566" s="2">
        <v>0</v>
      </c>
      <c r="E1566" s="3" t="str">
        <f t="shared" si="100"/>
        <v/>
      </c>
      <c r="F1566" s="2">
        <v>0.94796000000000002</v>
      </c>
      <c r="G1566" s="2">
        <v>0</v>
      </c>
      <c r="H1566" s="3">
        <f t="shared" si="101"/>
        <v>-1</v>
      </c>
      <c r="I1566" s="2">
        <v>0.58494999999999997</v>
      </c>
      <c r="J1566" s="3">
        <f t="shared" si="102"/>
        <v>-1</v>
      </c>
      <c r="K1566" s="2">
        <v>0.94796000000000002</v>
      </c>
      <c r="L1566" s="2">
        <v>0.58494999999999997</v>
      </c>
      <c r="M1566" s="3">
        <f t="shared" si="103"/>
        <v>-0.38293809865395168</v>
      </c>
    </row>
    <row r="1567" spans="1:13" x14ac:dyDescent="0.2">
      <c r="A1567" s="1" t="s">
        <v>17</v>
      </c>
      <c r="B1567" s="1" t="s">
        <v>38</v>
      </c>
      <c r="C1567" s="2">
        <v>0</v>
      </c>
      <c r="D1567" s="2">
        <v>0</v>
      </c>
      <c r="E1567" s="3" t="str">
        <f t="shared" si="100"/>
        <v/>
      </c>
      <c r="F1567" s="2">
        <v>2.20303</v>
      </c>
      <c r="G1567" s="2">
        <v>0.62526999999999999</v>
      </c>
      <c r="H1567" s="3">
        <f t="shared" si="101"/>
        <v>-0.71617726494872969</v>
      </c>
      <c r="I1567" s="2">
        <v>2.6646999999999998</v>
      </c>
      <c r="J1567" s="3">
        <f t="shared" si="102"/>
        <v>-0.76535069613840201</v>
      </c>
      <c r="K1567" s="2">
        <v>122.54388</v>
      </c>
      <c r="L1567" s="2">
        <v>4.8395599999999996</v>
      </c>
      <c r="M1567" s="3">
        <f t="shared" si="103"/>
        <v>-0.96050753411757483</v>
      </c>
    </row>
    <row r="1568" spans="1:13" x14ac:dyDescent="0.2">
      <c r="A1568" s="1" t="s">
        <v>15</v>
      </c>
      <c r="B1568" s="1" t="s">
        <v>38</v>
      </c>
      <c r="C1568" s="2">
        <v>0</v>
      </c>
      <c r="D1568" s="2">
        <v>0</v>
      </c>
      <c r="E1568" s="3" t="str">
        <f t="shared" si="100"/>
        <v/>
      </c>
      <c r="F1568" s="2">
        <v>0</v>
      </c>
      <c r="G1568" s="2">
        <v>0</v>
      </c>
      <c r="H1568" s="3" t="str">
        <f t="shared" si="101"/>
        <v/>
      </c>
      <c r="I1568" s="2">
        <v>0</v>
      </c>
      <c r="J1568" s="3" t="str">
        <f t="shared" si="102"/>
        <v/>
      </c>
      <c r="K1568" s="2">
        <v>0</v>
      </c>
      <c r="L1568" s="2">
        <v>0</v>
      </c>
      <c r="M1568" s="3" t="str">
        <f t="shared" si="103"/>
        <v/>
      </c>
    </row>
    <row r="1569" spans="1:13" x14ac:dyDescent="0.2">
      <c r="A1569" s="1" t="s">
        <v>14</v>
      </c>
      <c r="B1569" s="1" t="s">
        <v>38</v>
      </c>
      <c r="C1569" s="2">
        <v>0</v>
      </c>
      <c r="D1569" s="2">
        <v>0</v>
      </c>
      <c r="E1569" s="3" t="str">
        <f t="shared" si="100"/>
        <v/>
      </c>
      <c r="F1569" s="2">
        <v>0</v>
      </c>
      <c r="G1569" s="2">
        <v>0</v>
      </c>
      <c r="H1569" s="3" t="str">
        <f t="shared" si="101"/>
        <v/>
      </c>
      <c r="I1569" s="2">
        <v>5.6387200000000002</v>
      </c>
      <c r="J1569" s="3">
        <f t="shared" si="102"/>
        <v>-1</v>
      </c>
      <c r="K1569" s="2">
        <v>0</v>
      </c>
      <c r="L1569" s="2">
        <v>5.6387200000000002</v>
      </c>
      <c r="M1569" s="3" t="str">
        <f t="shared" si="103"/>
        <v/>
      </c>
    </row>
    <row r="1570" spans="1:13" x14ac:dyDescent="0.2">
      <c r="A1570" s="1" t="s">
        <v>13</v>
      </c>
      <c r="B1570" s="1" t="s">
        <v>38</v>
      </c>
      <c r="C1570" s="2">
        <v>0</v>
      </c>
      <c r="D1570" s="2">
        <v>0</v>
      </c>
      <c r="E1570" s="3" t="str">
        <f t="shared" si="100"/>
        <v/>
      </c>
      <c r="F1570" s="2">
        <v>46.557049999999997</v>
      </c>
      <c r="G1570" s="2">
        <v>0</v>
      </c>
      <c r="H1570" s="3">
        <f t="shared" si="101"/>
        <v>-1</v>
      </c>
      <c r="I1570" s="2">
        <v>75.04513</v>
      </c>
      <c r="J1570" s="3">
        <f t="shared" si="102"/>
        <v>-1</v>
      </c>
      <c r="K1570" s="2">
        <v>164.35737</v>
      </c>
      <c r="L1570" s="2">
        <v>103.05734</v>
      </c>
      <c r="M1570" s="3">
        <f t="shared" si="103"/>
        <v>-0.37296794174791192</v>
      </c>
    </row>
    <row r="1571" spans="1:13" x14ac:dyDescent="0.2">
      <c r="A1571" s="1" t="s">
        <v>12</v>
      </c>
      <c r="B1571" s="1" t="s">
        <v>38</v>
      </c>
      <c r="C1571" s="2">
        <v>0</v>
      </c>
      <c r="D1571" s="2">
        <v>0</v>
      </c>
      <c r="E1571" s="3" t="str">
        <f t="shared" si="100"/>
        <v/>
      </c>
      <c r="F1571" s="2">
        <v>629.50296000000003</v>
      </c>
      <c r="G1571" s="2">
        <v>503.39738</v>
      </c>
      <c r="H1571" s="3">
        <f t="shared" si="101"/>
        <v>-0.20032563468804032</v>
      </c>
      <c r="I1571" s="2">
        <v>766.18052999999998</v>
      </c>
      <c r="J1571" s="3">
        <f t="shared" si="102"/>
        <v>-0.34297810987183397</v>
      </c>
      <c r="K1571" s="2">
        <v>1992.0186200000001</v>
      </c>
      <c r="L1571" s="2">
        <v>2176.72865</v>
      </c>
      <c r="M1571" s="3">
        <f t="shared" si="103"/>
        <v>9.2725051937516456E-2</v>
      </c>
    </row>
    <row r="1572" spans="1:13" x14ac:dyDescent="0.2">
      <c r="A1572" s="1" t="s">
        <v>11</v>
      </c>
      <c r="B1572" s="1" t="s">
        <v>38</v>
      </c>
      <c r="C1572" s="2">
        <v>0</v>
      </c>
      <c r="D1572" s="2">
        <v>0</v>
      </c>
      <c r="E1572" s="3" t="str">
        <f t="shared" si="100"/>
        <v/>
      </c>
      <c r="F1572" s="2">
        <v>182.98967999999999</v>
      </c>
      <c r="G1572" s="2">
        <v>58.077019999999997</v>
      </c>
      <c r="H1572" s="3">
        <f t="shared" si="101"/>
        <v>-0.68262133689725024</v>
      </c>
      <c r="I1572" s="2">
        <v>85.485810000000001</v>
      </c>
      <c r="J1572" s="3">
        <f t="shared" si="102"/>
        <v>-0.32062385558492112</v>
      </c>
      <c r="K1572" s="2">
        <v>1056.3605500000001</v>
      </c>
      <c r="L1572" s="2">
        <v>203.16784999999999</v>
      </c>
      <c r="M1572" s="3">
        <f t="shared" si="103"/>
        <v>-0.8076718692306335</v>
      </c>
    </row>
    <row r="1573" spans="1:13" x14ac:dyDescent="0.2">
      <c r="A1573" s="1" t="s">
        <v>10</v>
      </c>
      <c r="B1573" s="1" t="s">
        <v>38</v>
      </c>
      <c r="C1573" s="2">
        <v>0</v>
      </c>
      <c r="D1573" s="2">
        <v>0</v>
      </c>
      <c r="E1573" s="3" t="str">
        <f t="shared" si="100"/>
        <v/>
      </c>
      <c r="F1573" s="2">
        <v>5.8607300000000002</v>
      </c>
      <c r="G1573" s="2">
        <v>206.07087000000001</v>
      </c>
      <c r="H1573" s="3">
        <f t="shared" si="101"/>
        <v>34.161297312792094</v>
      </c>
      <c r="I1573" s="2">
        <v>44.076529999999998</v>
      </c>
      <c r="J1573" s="3">
        <f t="shared" si="102"/>
        <v>3.6752970344988594</v>
      </c>
      <c r="K1573" s="2">
        <v>384.21938</v>
      </c>
      <c r="L1573" s="2">
        <v>366.32627000000002</v>
      </c>
      <c r="M1573" s="3">
        <f t="shared" si="103"/>
        <v>-4.6570035066945348E-2</v>
      </c>
    </row>
    <row r="1574" spans="1:13" x14ac:dyDescent="0.2">
      <c r="A1574" s="1" t="s">
        <v>27</v>
      </c>
      <c r="B1574" s="1" t="s">
        <v>38</v>
      </c>
      <c r="C1574" s="2">
        <v>0</v>
      </c>
      <c r="D1574" s="2">
        <v>0</v>
      </c>
      <c r="E1574" s="3" t="str">
        <f t="shared" si="100"/>
        <v/>
      </c>
      <c r="F1574" s="2">
        <v>0</v>
      </c>
      <c r="G1574" s="2">
        <v>13.968220000000001</v>
      </c>
      <c r="H1574" s="3" t="str">
        <f t="shared" si="101"/>
        <v/>
      </c>
      <c r="I1574" s="2">
        <v>2.8784800000000001</v>
      </c>
      <c r="J1574" s="3">
        <f t="shared" si="102"/>
        <v>3.8526375031266502</v>
      </c>
      <c r="K1574" s="2">
        <v>23.241219999999998</v>
      </c>
      <c r="L1574" s="2">
        <v>29.401859999999999</v>
      </c>
      <c r="M1574" s="3">
        <f t="shared" si="103"/>
        <v>0.26507386445289893</v>
      </c>
    </row>
    <row r="1575" spans="1:13" x14ac:dyDescent="0.2">
      <c r="A1575" s="1" t="s">
        <v>9</v>
      </c>
      <c r="B1575" s="1" t="s">
        <v>38</v>
      </c>
      <c r="C1575" s="2">
        <v>0</v>
      </c>
      <c r="D1575" s="2">
        <v>0</v>
      </c>
      <c r="E1575" s="3" t="str">
        <f t="shared" si="100"/>
        <v/>
      </c>
      <c r="F1575" s="2">
        <v>2129.5603700000001</v>
      </c>
      <c r="G1575" s="2">
        <v>2619.5204100000001</v>
      </c>
      <c r="H1575" s="3">
        <f t="shared" si="101"/>
        <v>0.23007567519675431</v>
      </c>
      <c r="I1575" s="2">
        <v>1730.2814800000001</v>
      </c>
      <c r="J1575" s="3">
        <f t="shared" si="102"/>
        <v>0.51392732354738024</v>
      </c>
      <c r="K1575" s="2">
        <v>5935.3381300000001</v>
      </c>
      <c r="L1575" s="2">
        <v>8162.63364</v>
      </c>
      <c r="M1575" s="3">
        <f t="shared" si="103"/>
        <v>0.37526008817293777</v>
      </c>
    </row>
    <row r="1576" spans="1:13" x14ac:dyDescent="0.2">
      <c r="A1576" s="1" t="s">
        <v>8</v>
      </c>
      <c r="B1576" s="1" t="s">
        <v>38</v>
      </c>
      <c r="C1576" s="2">
        <v>0</v>
      </c>
      <c r="D1576" s="2">
        <v>0</v>
      </c>
      <c r="E1576" s="3" t="str">
        <f t="shared" si="100"/>
        <v/>
      </c>
      <c r="F1576" s="2">
        <v>1528.8106600000001</v>
      </c>
      <c r="G1576" s="2">
        <v>1898.62033</v>
      </c>
      <c r="H1576" s="3">
        <f t="shared" si="101"/>
        <v>0.24189370186625969</v>
      </c>
      <c r="I1576" s="2">
        <v>1942.2397800000001</v>
      </c>
      <c r="J1576" s="3">
        <f t="shared" si="102"/>
        <v>-2.2458323863596363E-2</v>
      </c>
      <c r="K1576" s="2">
        <v>6255.7094299999999</v>
      </c>
      <c r="L1576" s="2">
        <v>7082.2340000000004</v>
      </c>
      <c r="M1576" s="3">
        <f t="shared" si="103"/>
        <v>0.13212323546172122</v>
      </c>
    </row>
    <row r="1577" spans="1:13" x14ac:dyDescent="0.2">
      <c r="A1577" s="1" t="s">
        <v>7</v>
      </c>
      <c r="B1577" s="1" t="s">
        <v>38</v>
      </c>
      <c r="C1577" s="2">
        <v>0</v>
      </c>
      <c r="D1577" s="2">
        <v>0</v>
      </c>
      <c r="E1577" s="3" t="str">
        <f t="shared" si="100"/>
        <v/>
      </c>
      <c r="F1577" s="2">
        <v>165.70604</v>
      </c>
      <c r="G1577" s="2">
        <v>83.332310000000007</v>
      </c>
      <c r="H1577" s="3">
        <f t="shared" si="101"/>
        <v>-0.49710758883623063</v>
      </c>
      <c r="I1577" s="2">
        <v>101.04609000000001</v>
      </c>
      <c r="J1577" s="3">
        <f t="shared" si="102"/>
        <v>-0.17530396277579863</v>
      </c>
      <c r="K1577" s="2">
        <v>491.15715</v>
      </c>
      <c r="L1577" s="2">
        <v>427.96737999999999</v>
      </c>
      <c r="M1577" s="3">
        <f t="shared" si="103"/>
        <v>-0.12865489182026568</v>
      </c>
    </row>
    <row r="1578" spans="1:13" x14ac:dyDescent="0.2">
      <c r="A1578" s="1" t="s">
        <v>6</v>
      </c>
      <c r="B1578" s="1" t="s">
        <v>38</v>
      </c>
      <c r="C1578" s="2">
        <v>0</v>
      </c>
      <c r="D1578" s="2">
        <v>0</v>
      </c>
      <c r="E1578" s="3" t="str">
        <f t="shared" si="100"/>
        <v/>
      </c>
      <c r="F1578" s="2">
        <v>149.63907</v>
      </c>
      <c r="G1578" s="2">
        <v>116.84423</v>
      </c>
      <c r="H1578" s="3">
        <f t="shared" si="101"/>
        <v>-0.21915960851667959</v>
      </c>
      <c r="I1578" s="2">
        <v>244.80473000000001</v>
      </c>
      <c r="J1578" s="3">
        <f t="shared" si="102"/>
        <v>-0.5227043611453096</v>
      </c>
      <c r="K1578" s="2">
        <v>934.97020999999995</v>
      </c>
      <c r="L1578" s="2">
        <v>728.02714000000003</v>
      </c>
      <c r="M1578" s="3">
        <f t="shared" si="103"/>
        <v>-0.22133653862618785</v>
      </c>
    </row>
    <row r="1579" spans="1:13" x14ac:dyDescent="0.2">
      <c r="A1579" s="1" t="s">
        <v>5</v>
      </c>
      <c r="B1579" s="1" t="s">
        <v>38</v>
      </c>
      <c r="C1579" s="2">
        <v>0</v>
      </c>
      <c r="D1579" s="2">
        <v>0</v>
      </c>
      <c r="E1579" s="3" t="str">
        <f t="shared" si="100"/>
        <v/>
      </c>
      <c r="F1579" s="2">
        <v>3.5992099999999998</v>
      </c>
      <c r="G1579" s="2">
        <v>0</v>
      </c>
      <c r="H1579" s="3">
        <f t="shared" si="101"/>
        <v>-1</v>
      </c>
      <c r="I1579" s="2">
        <v>0</v>
      </c>
      <c r="J1579" s="3" t="str">
        <f t="shared" si="102"/>
        <v/>
      </c>
      <c r="K1579" s="2">
        <v>3.5992099999999998</v>
      </c>
      <c r="L1579" s="2">
        <v>0</v>
      </c>
      <c r="M1579" s="3">
        <f t="shared" si="103"/>
        <v>-1</v>
      </c>
    </row>
    <row r="1580" spans="1:13" x14ac:dyDescent="0.2">
      <c r="A1580" s="1" t="s">
        <v>4</v>
      </c>
      <c r="B1580" s="1" t="s">
        <v>38</v>
      </c>
      <c r="C1580" s="2">
        <v>0</v>
      </c>
      <c r="D1580" s="2">
        <v>0</v>
      </c>
      <c r="E1580" s="3" t="str">
        <f t="shared" si="100"/>
        <v/>
      </c>
      <c r="F1580" s="2">
        <v>3.7931900000000001</v>
      </c>
      <c r="G1580" s="2">
        <v>20.613430000000001</v>
      </c>
      <c r="H1580" s="3">
        <f t="shared" si="101"/>
        <v>4.4343257258402557</v>
      </c>
      <c r="I1580" s="2">
        <v>31.513020000000001</v>
      </c>
      <c r="J1580" s="3">
        <f t="shared" si="102"/>
        <v>-0.34587576817455135</v>
      </c>
      <c r="K1580" s="2">
        <v>221.06791000000001</v>
      </c>
      <c r="L1580" s="2">
        <v>149.75077999999999</v>
      </c>
      <c r="M1580" s="3">
        <f t="shared" si="103"/>
        <v>-0.32260281467355445</v>
      </c>
    </row>
    <row r="1581" spans="1:13" x14ac:dyDescent="0.2">
      <c r="A1581" s="1" t="s">
        <v>3</v>
      </c>
      <c r="B1581" s="1" t="s">
        <v>38</v>
      </c>
      <c r="C1581" s="2">
        <v>0</v>
      </c>
      <c r="D1581" s="2">
        <v>0</v>
      </c>
      <c r="E1581" s="3" t="str">
        <f t="shared" si="100"/>
        <v/>
      </c>
      <c r="F1581" s="2">
        <v>0</v>
      </c>
      <c r="G1581" s="2">
        <v>140.20695000000001</v>
      </c>
      <c r="H1581" s="3" t="str">
        <f t="shared" si="101"/>
        <v/>
      </c>
      <c r="I1581" s="2">
        <v>61.123550000000002</v>
      </c>
      <c r="J1581" s="3">
        <f t="shared" si="102"/>
        <v>1.2938286470599305</v>
      </c>
      <c r="K1581" s="2">
        <v>77.476820000000004</v>
      </c>
      <c r="L1581" s="2">
        <v>201.3305</v>
      </c>
      <c r="M1581" s="3">
        <f t="shared" si="103"/>
        <v>1.5985901331520833</v>
      </c>
    </row>
    <row r="1582" spans="1:13" x14ac:dyDescent="0.2">
      <c r="A1582" s="1" t="s">
        <v>2</v>
      </c>
      <c r="B1582" s="1" t="s">
        <v>38</v>
      </c>
      <c r="C1582" s="2">
        <v>0</v>
      </c>
      <c r="D1582" s="2">
        <v>0</v>
      </c>
      <c r="E1582" s="3" t="str">
        <f t="shared" si="100"/>
        <v/>
      </c>
      <c r="F1582" s="2">
        <v>0.35952000000000001</v>
      </c>
      <c r="G1582" s="2">
        <v>15.43192</v>
      </c>
      <c r="H1582" s="3">
        <f t="shared" si="101"/>
        <v>41.923676012461058</v>
      </c>
      <c r="I1582" s="2">
        <v>0.22850999999999999</v>
      </c>
      <c r="J1582" s="3">
        <f t="shared" si="102"/>
        <v>66.532799439849455</v>
      </c>
      <c r="K1582" s="2">
        <v>11.71303</v>
      </c>
      <c r="L1582" s="2">
        <v>15.94309</v>
      </c>
      <c r="M1582" s="3">
        <f t="shared" si="103"/>
        <v>0.36114139552276403</v>
      </c>
    </row>
    <row r="1583" spans="1:13" x14ac:dyDescent="0.2">
      <c r="A1583" s="1" t="s">
        <v>29</v>
      </c>
      <c r="B1583" s="1" t="s">
        <v>38</v>
      </c>
      <c r="C1583" s="2">
        <v>0</v>
      </c>
      <c r="D1583" s="2">
        <v>0</v>
      </c>
      <c r="E1583" s="3" t="str">
        <f t="shared" si="100"/>
        <v/>
      </c>
      <c r="F1583" s="2">
        <v>0</v>
      </c>
      <c r="G1583" s="2">
        <v>43.889600000000002</v>
      </c>
      <c r="H1583" s="3" t="str">
        <f t="shared" si="101"/>
        <v/>
      </c>
      <c r="I1583" s="2">
        <v>33.959380000000003</v>
      </c>
      <c r="J1583" s="3">
        <f t="shared" si="102"/>
        <v>0.29241464361245684</v>
      </c>
      <c r="K1583" s="2">
        <v>136.1438</v>
      </c>
      <c r="L1583" s="2">
        <v>161.56113999999999</v>
      </c>
      <c r="M1583" s="3">
        <f t="shared" si="103"/>
        <v>0.18669480358268231</v>
      </c>
    </row>
    <row r="1584" spans="1:13" x14ac:dyDescent="0.2">
      <c r="A1584" s="6" t="s">
        <v>0</v>
      </c>
      <c r="B1584" s="6" t="s">
        <v>38</v>
      </c>
      <c r="C1584" s="5">
        <v>0</v>
      </c>
      <c r="D1584" s="5">
        <v>0</v>
      </c>
      <c r="E1584" s="4" t="str">
        <f t="shared" si="100"/>
        <v/>
      </c>
      <c r="F1584" s="5">
        <v>5646.09476</v>
      </c>
      <c r="G1584" s="5">
        <v>5865.0627400000003</v>
      </c>
      <c r="H1584" s="4">
        <f t="shared" si="101"/>
        <v>3.8782200672806244E-2</v>
      </c>
      <c r="I1584" s="5">
        <v>5325.3777</v>
      </c>
      <c r="J1584" s="4">
        <f t="shared" si="102"/>
        <v>0.10134211513297919</v>
      </c>
      <c r="K1584" s="5">
        <v>19882.896990000001</v>
      </c>
      <c r="L1584" s="5">
        <v>20622.7094</v>
      </c>
      <c r="M1584" s="4">
        <f t="shared" si="103"/>
        <v>3.7208481760584666E-2</v>
      </c>
    </row>
    <row r="1585" spans="1:13" x14ac:dyDescent="0.2">
      <c r="A1585" s="1" t="s">
        <v>22</v>
      </c>
      <c r="B1585" s="1" t="s">
        <v>37</v>
      </c>
      <c r="C1585" s="2">
        <v>0</v>
      </c>
      <c r="D1585" s="2">
        <v>0</v>
      </c>
      <c r="E1585" s="3" t="str">
        <f t="shared" si="100"/>
        <v/>
      </c>
      <c r="F1585" s="2">
        <v>3186.5373500000001</v>
      </c>
      <c r="G1585" s="2">
        <v>76.62773</v>
      </c>
      <c r="H1585" s="3">
        <f t="shared" si="101"/>
        <v>-0.97595266535946923</v>
      </c>
      <c r="I1585" s="2">
        <v>58.740490000000001</v>
      </c>
      <c r="J1585" s="3">
        <f t="shared" si="102"/>
        <v>0.30451295179866555</v>
      </c>
      <c r="K1585" s="2">
        <v>5165.7505700000002</v>
      </c>
      <c r="L1585" s="2">
        <v>379.80712999999997</v>
      </c>
      <c r="M1585" s="3">
        <f t="shared" si="103"/>
        <v>-0.9264759060947072</v>
      </c>
    </row>
    <row r="1586" spans="1:13" x14ac:dyDescent="0.2">
      <c r="A1586" s="1" t="s">
        <v>21</v>
      </c>
      <c r="B1586" s="1" t="s">
        <v>37</v>
      </c>
      <c r="C1586" s="2">
        <v>5.1595500000000003</v>
      </c>
      <c r="D1586" s="2">
        <v>0</v>
      </c>
      <c r="E1586" s="3">
        <f t="shared" si="100"/>
        <v>-1</v>
      </c>
      <c r="F1586" s="2">
        <v>959.21758</v>
      </c>
      <c r="G1586" s="2">
        <v>1050.0931800000001</v>
      </c>
      <c r="H1586" s="3">
        <f t="shared" si="101"/>
        <v>9.4739297834804059E-2</v>
      </c>
      <c r="I1586" s="2">
        <v>1194.7295300000001</v>
      </c>
      <c r="J1586" s="3">
        <f t="shared" si="102"/>
        <v>-0.12106200304599479</v>
      </c>
      <c r="K1586" s="2">
        <v>3747.2359499999998</v>
      </c>
      <c r="L1586" s="2">
        <v>4448.8754399999998</v>
      </c>
      <c r="M1586" s="3">
        <f t="shared" si="103"/>
        <v>0.18724187624214061</v>
      </c>
    </row>
    <row r="1587" spans="1:13" x14ac:dyDescent="0.2">
      <c r="A1587" s="1" t="s">
        <v>20</v>
      </c>
      <c r="B1587" s="1" t="s">
        <v>37</v>
      </c>
      <c r="C1587" s="2">
        <v>1.0481400000000001</v>
      </c>
      <c r="D1587" s="2">
        <v>0</v>
      </c>
      <c r="E1587" s="3">
        <f t="shared" si="100"/>
        <v>-1</v>
      </c>
      <c r="F1587" s="2">
        <v>292.33593000000002</v>
      </c>
      <c r="G1587" s="2">
        <v>63.192830000000001</v>
      </c>
      <c r="H1587" s="3">
        <f t="shared" si="101"/>
        <v>-0.78383488475056762</v>
      </c>
      <c r="I1587" s="2">
        <v>58.681919999999998</v>
      </c>
      <c r="J1587" s="3">
        <f t="shared" si="102"/>
        <v>7.6870525027129322E-2</v>
      </c>
      <c r="K1587" s="2">
        <v>1256.1561999999999</v>
      </c>
      <c r="L1587" s="2">
        <v>248.88458</v>
      </c>
      <c r="M1587" s="3">
        <f t="shared" si="103"/>
        <v>-0.80186812754655823</v>
      </c>
    </row>
    <row r="1588" spans="1:13" x14ac:dyDescent="0.2">
      <c r="A1588" s="1" t="s">
        <v>19</v>
      </c>
      <c r="B1588" s="1" t="s">
        <v>37</v>
      </c>
      <c r="C1588" s="2">
        <v>17.767499999999998</v>
      </c>
      <c r="D1588" s="2">
        <v>0</v>
      </c>
      <c r="E1588" s="3">
        <f t="shared" si="100"/>
        <v>-1</v>
      </c>
      <c r="F1588" s="2">
        <v>261.59992999999997</v>
      </c>
      <c r="G1588" s="2">
        <v>37.107500000000002</v>
      </c>
      <c r="H1588" s="3">
        <f t="shared" si="101"/>
        <v>-0.85815172045344201</v>
      </c>
      <c r="I1588" s="2">
        <v>0</v>
      </c>
      <c r="J1588" s="3" t="str">
        <f t="shared" si="102"/>
        <v/>
      </c>
      <c r="K1588" s="2">
        <v>1132.35978</v>
      </c>
      <c r="L1588" s="2">
        <v>522.26090999999997</v>
      </c>
      <c r="M1588" s="3">
        <f t="shared" si="103"/>
        <v>-0.53878535848385578</v>
      </c>
    </row>
    <row r="1589" spans="1:13" x14ac:dyDescent="0.2">
      <c r="A1589" s="1" t="s">
        <v>18</v>
      </c>
      <c r="B1589" s="1" t="s">
        <v>37</v>
      </c>
      <c r="C1589" s="2">
        <v>0</v>
      </c>
      <c r="D1589" s="2">
        <v>0</v>
      </c>
      <c r="E1589" s="3" t="str">
        <f t="shared" si="100"/>
        <v/>
      </c>
      <c r="F1589" s="2">
        <v>3.5771700000000002</v>
      </c>
      <c r="G1589" s="2">
        <v>0</v>
      </c>
      <c r="H1589" s="3">
        <f t="shared" si="101"/>
        <v>-1</v>
      </c>
      <c r="I1589" s="2">
        <v>0</v>
      </c>
      <c r="J1589" s="3" t="str">
        <f t="shared" si="102"/>
        <v/>
      </c>
      <c r="K1589" s="2">
        <v>7.17807</v>
      </c>
      <c r="L1589" s="2">
        <v>0</v>
      </c>
      <c r="M1589" s="3">
        <f t="shared" si="103"/>
        <v>-1</v>
      </c>
    </row>
    <row r="1590" spans="1:13" x14ac:dyDescent="0.2">
      <c r="A1590" s="1" t="s">
        <v>17</v>
      </c>
      <c r="B1590" s="1" t="s">
        <v>37</v>
      </c>
      <c r="C1590" s="2">
        <v>0</v>
      </c>
      <c r="D1590" s="2">
        <v>0</v>
      </c>
      <c r="E1590" s="3" t="str">
        <f t="shared" si="100"/>
        <v/>
      </c>
      <c r="F1590" s="2">
        <v>452.52451000000002</v>
      </c>
      <c r="G1590" s="2">
        <v>874.34708999999998</v>
      </c>
      <c r="H1590" s="3">
        <f t="shared" si="101"/>
        <v>0.93215410586268566</v>
      </c>
      <c r="I1590" s="2">
        <v>2051.8376600000001</v>
      </c>
      <c r="J1590" s="3">
        <f t="shared" si="102"/>
        <v>-0.57387121454823098</v>
      </c>
      <c r="K1590" s="2">
        <v>3953.7017300000002</v>
      </c>
      <c r="L1590" s="2">
        <v>6056.70813</v>
      </c>
      <c r="M1590" s="3">
        <f t="shared" si="103"/>
        <v>0.53190820745094491</v>
      </c>
    </row>
    <row r="1591" spans="1:13" x14ac:dyDescent="0.2">
      <c r="A1591" s="1" t="s">
        <v>16</v>
      </c>
      <c r="B1591" s="1" t="s">
        <v>37</v>
      </c>
      <c r="C1591" s="2">
        <v>0</v>
      </c>
      <c r="D1591" s="2">
        <v>0</v>
      </c>
      <c r="E1591" s="3" t="str">
        <f t="shared" si="100"/>
        <v/>
      </c>
      <c r="F1591" s="2">
        <v>0.29780000000000001</v>
      </c>
      <c r="G1591" s="2">
        <v>0</v>
      </c>
      <c r="H1591" s="3">
        <f t="shared" si="101"/>
        <v>-1</v>
      </c>
      <c r="I1591" s="2">
        <v>0</v>
      </c>
      <c r="J1591" s="3" t="str">
        <f t="shared" si="102"/>
        <v/>
      </c>
      <c r="K1591" s="2">
        <v>0.29780000000000001</v>
      </c>
      <c r="L1591" s="2">
        <v>0</v>
      </c>
      <c r="M1591" s="3">
        <f t="shared" si="103"/>
        <v>-1</v>
      </c>
    </row>
    <row r="1592" spans="1:13" x14ac:dyDescent="0.2">
      <c r="A1592" s="1" t="s">
        <v>14</v>
      </c>
      <c r="B1592" s="1" t="s">
        <v>37</v>
      </c>
      <c r="C1592" s="2">
        <v>0</v>
      </c>
      <c r="D1592" s="2">
        <v>0</v>
      </c>
      <c r="E1592" s="3" t="str">
        <f t="shared" si="100"/>
        <v/>
      </c>
      <c r="F1592" s="2">
        <v>0.34499999999999997</v>
      </c>
      <c r="G1592" s="2">
        <v>239.04993999999999</v>
      </c>
      <c r="H1592" s="3">
        <f t="shared" si="101"/>
        <v>691.89837681159429</v>
      </c>
      <c r="I1592" s="2">
        <v>115.62985</v>
      </c>
      <c r="J1592" s="3">
        <f t="shared" si="102"/>
        <v>1.0673722226570388</v>
      </c>
      <c r="K1592" s="2">
        <v>154.33638999999999</v>
      </c>
      <c r="L1592" s="2">
        <v>756.75333000000001</v>
      </c>
      <c r="M1592" s="3">
        <f t="shared" si="103"/>
        <v>3.9032721965312263</v>
      </c>
    </row>
    <row r="1593" spans="1:13" x14ac:dyDescent="0.2">
      <c r="A1593" s="1" t="s">
        <v>13</v>
      </c>
      <c r="B1593" s="1" t="s">
        <v>37</v>
      </c>
      <c r="C1593" s="2">
        <v>179.26479</v>
      </c>
      <c r="D1593" s="2">
        <v>0</v>
      </c>
      <c r="E1593" s="3">
        <f t="shared" si="100"/>
        <v>-1</v>
      </c>
      <c r="F1593" s="2">
        <v>3901.1834800000001</v>
      </c>
      <c r="G1593" s="2">
        <v>501.78215</v>
      </c>
      <c r="H1593" s="3">
        <f t="shared" si="101"/>
        <v>-0.87137694174794367</v>
      </c>
      <c r="I1593" s="2">
        <v>138.97494</v>
      </c>
      <c r="J1593" s="3">
        <f t="shared" si="102"/>
        <v>2.6105944712046645</v>
      </c>
      <c r="K1593" s="2">
        <v>7687.12799</v>
      </c>
      <c r="L1593" s="2">
        <v>3983.24368</v>
      </c>
      <c r="M1593" s="3">
        <f t="shared" si="103"/>
        <v>-0.48182940557491616</v>
      </c>
    </row>
    <row r="1594" spans="1:13" x14ac:dyDescent="0.2">
      <c r="A1594" s="1" t="s">
        <v>12</v>
      </c>
      <c r="B1594" s="1" t="s">
        <v>37</v>
      </c>
      <c r="C1594" s="2">
        <v>0</v>
      </c>
      <c r="D1594" s="2">
        <v>0</v>
      </c>
      <c r="E1594" s="3" t="str">
        <f t="shared" si="100"/>
        <v/>
      </c>
      <c r="F1594" s="2">
        <v>1228.48921</v>
      </c>
      <c r="G1594" s="2">
        <v>552.91714999999999</v>
      </c>
      <c r="H1594" s="3">
        <f t="shared" si="101"/>
        <v>-0.54992103675049786</v>
      </c>
      <c r="I1594" s="2">
        <v>515.51855</v>
      </c>
      <c r="J1594" s="3">
        <f t="shared" si="102"/>
        <v>7.254559511001113E-2</v>
      </c>
      <c r="K1594" s="2">
        <v>5068.9606299999996</v>
      </c>
      <c r="L1594" s="2">
        <v>2753.1594100000002</v>
      </c>
      <c r="M1594" s="3">
        <f t="shared" si="103"/>
        <v>-0.45685918456225993</v>
      </c>
    </row>
    <row r="1595" spans="1:13" x14ac:dyDescent="0.2">
      <c r="A1595" s="1" t="s">
        <v>11</v>
      </c>
      <c r="B1595" s="1" t="s">
        <v>37</v>
      </c>
      <c r="C1595" s="2">
        <v>1.35405</v>
      </c>
      <c r="D1595" s="2">
        <v>0</v>
      </c>
      <c r="E1595" s="3">
        <f t="shared" si="100"/>
        <v>-1</v>
      </c>
      <c r="F1595" s="2">
        <v>589.97621000000004</v>
      </c>
      <c r="G1595" s="2">
        <v>998.24995000000001</v>
      </c>
      <c r="H1595" s="3">
        <f t="shared" si="101"/>
        <v>0.69201729337527018</v>
      </c>
      <c r="I1595" s="2">
        <v>1525.5211099999999</v>
      </c>
      <c r="J1595" s="3">
        <f t="shared" si="102"/>
        <v>-0.34563347340372097</v>
      </c>
      <c r="K1595" s="2">
        <v>3404.2223100000001</v>
      </c>
      <c r="L1595" s="2">
        <v>3942.03152</v>
      </c>
      <c r="M1595" s="3">
        <f t="shared" si="103"/>
        <v>0.15798298730966254</v>
      </c>
    </row>
    <row r="1596" spans="1:13" x14ac:dyDescent="0.2">
      <c r="A1596" s="1" t="s">
        <v>10</v>
      </c>
      <c r="B1596" s="1" t="s">
        <v>37</v>
      </c>
      <c r="C1596" s="2">
        <v>10.33344</v>
      </c>
      <c r="D1596" s="2">
        <v>0</v>
      </c>
      <c r="E1596" s="3">
        <f t="shared" si="100"/>
        <v>-1</v>
      </c>
      <c r="F1596" s="2">
        <v>1235.17597</v>
      </c>
      <c r="G1596" s="2">
        <v>1073.8318200000001</v>
      </c>
      <c r="H1596" s="3">
        <f t="shared" si="101"/>
        <v>-0.13062442430773646</v>
      </c>
      <c r="I1596" s="2">
        <v>696.81071999999995</v>
      </c>
      <c r="J1596" s="3">
        <f t="shared" si="102"/>
        <v>0.5410667333016923</v>
      </c>
      <c r="K1596" s="2">
        <v>4275.4405200000001</v>
      </c>
      <c r="L1596" s="2">
        <v>2953.1235999999999</v>
      </c>
      <c r="M1596" s="3">
        <f t="shared" si="103"/>
        <v>-0.30928202925858972</v>
      </c>
    </row>
    <row r="1597" spans="1:13" x14ac:dyDescent="0.2">
      <c r="A1597" s="1" t="s">
        <v>27</v>
      </c>
      <c r="B1597" s="1" t="s">
        <v>37</v>
      </c>
      <c r="C1597" s="2">
        <v>0</v>
      </c>
      <c r="D1597" s="2">
        <v>0</v>
      </c>
      <c r="E1597" s="3" t="str">
        <f t="shared" si="100"/>
        <v/>
      </c>
      <c r="F1597" s="2">
        <v>2.5236999999999998</v>
      </c>
      <c r="G1597" s="2">
        <v>62.248539999999998</v>
      </c>
      <c r="H1597" s="3">
        <f t="shared" si="101"/>
        <v>23.665586242421842</v>
      </c>
      <c r="I1597" s="2">
        <v>73.29016</v>
      </c>
      <c r="J1597" s="3">
        <f t="shared" si="102"/>
        <v>-0.1506562408923654</v>
      </c>
      <c r="K1597" s="2">
        <v>2.5236999999999998</v>
      </c>
      <c r="L1597" s="2">
        <v>167.48423</v>
      </c>
      <c r="M1597" s="3">
        <f t="shared" si="103"/>
        <v>65.364556009034359</v>
      </c>
    </row>
    <row r="1598" spans="1:13" x14ac:dyDescent="0.2">
      <c r="A1598" s="1" t="s">
        <v>9</v>
      </c>
      <c r="B1598" s="1" t="s">
        <v>37</v>
      </c>
      <c r="C1598" s="2">
        <v>1.3663000000000001</v>
      </c>
      <c r="D1598" s="2">
        <v>0</v>
      </c>
      <c r="E1598" s="3">
        <f t="shared" si="100"/>
        <v>-1</v>
      </c>
      <c r="F1598" s="2">
        <v>27.774419999999999</v>
      </c>
      <c r="G1598" s="2">
        <v>25.396740000000001</v>
      </c>
      <c r="H1598" s="3">
        <f t="shared" si="101"/>
        <v>-8.560682815338716E-2</v>
      </c>
      <c r="I1598" s="2">
        <v>7.7190000000000003</v>
      </c>
      <c r="J1598" s="3">
        <f t="shared" si="102"/>
        <v>2.290159347065682</v>
      </c>
      <c r="K1598" s="2">
        <v>158.02099000000001</v>
      </c>
      <c r="L1598" s="2">
        <v>49.680590000000002</v>
      </c>
      <c r="M1598" s="3">
        <f t="shared" si="103"/>
        <v>-0.68560765250236688</v>
      </c>
    </row>
    <row r="1599" spans="1:13" x14ac:dyDescent="0.2">
      <c r="A1599" s="1" t="s">
        <v>8</v>
      </c>
      <c r="B1599" s="1" t="s">
        <v>37</v>
      </c>
      <c r="C1599" s="2">
        <v>0</v>
      </c>
      <c r="D1599" s="2">
        <v>0</v>
      </c>
      <c r="E1599" s="3" t="str">
        <f t="shared" si="100"/>
        <v/>
      </c>
      <c r="F1599" s="2">
        <v>413.39469000000003</v>
      </c>
      <c r="G1599" s="2">
        <v>442.20884999999998</v>
      </c>
      <c r="H1599" s="3">
        <f t="shared" si="101"/>
        <v>6.9701330706497311E-2</v>
      </c>
      <c r="I1599" s="2">
        <v>817.35287000000005</v>
      </c>
      <c r="J1599" s="3">
        <f t="shared" si="102"/>
        <v>-0.45897437174228073</v>
      </c>
      <c r="K1599" s="2">
        <v>1719.8721499999999</v>
      </c>
      <c r="L1599" s="2">
        <v>2490.4056500000002</v>
      </c>
      <c r="M1599" s="3">
        <f t="shared" si="103"/>
        <v>0.44801789481851917</v>
      </c>
    </row>
    <row r="1600" spans="1:13" x14ac:dyDescent="0.2">
      <c r="A1600" s="1" t="s">
        <v>7</v>
      </c>
      <c r="B1600" s="1" t="s">
        <v>37</v>
      </c>
      <c r="C1600" s="2">
        <v>0</v>
      </c>
      <c r="D1600" s="2">
        <v>0</v>
      </c>
      <c r="E1600" s="3" t="str">
        <f t="shared" si="100"/>
        <v/>
      </c>
      <c r="F1600" s="2">
        <v>17.042149999999999</v>
      </c>
      <c r="G1600" s="2">
        <v>59.434800000000003</v>
      </c>
      <c r="H1600" s="3">
        <f t="shared" si="101"/>
        <v>2.4875177134340447</v>
      </c>
      <c r="I1600" s="2">
        <v>5.0897899999999998</v>
      </c>
      <c r="J1600" s="3">
        <f t="shared" si="102"/>
        <v>10.677259769067094</v>
      </c>
      <c r="K1600" s="2">
        <v>17.042149999999999</v>
      </c>
      <c r="L1600" s="2">
        <v>81.559600000000003</v>
      </c>
      <c r="M1600" s="3">
        <f t="shared" si="103"/>
        <v>3.7857576655527625</v>
      </c>
    </row>
    <row r="1601" spans="1:13" x14ac:dyDescent="0.2">
      <c r="A1601" s="1" t="s">
        <v>6</v>
      </c>
      <c r="B1601" s="1" t="s">
        <v>37</v>
      </c>
      <c r="C1601" s="2">
        <v>0.28517999999999999</v>
      </c>
      <c r="D1601" s="2">
        <v>0</v>
      </c>
      <c r="E1601" s="3">
        <f t="shared" si="100"/>
        <v>-1</v>
      </c>
      <c r="F1601" s="2">
        <v>4020.1572900000001</v>
      </c>
      <c r="G1601" s="2">
        <v>1696.58015</v>
      </c>
      <c r="H1601" s="3">
        <f t="shared" si="101"/>
        <v>-0.57798164907124816</v>
      </c>
      <c r="I1601" s="2">
        <v>1153.93587</v>
      </c>
      <c r="J1601" s="3">
        <f t="shared" si="102"/>
        <v>0.47025514511478006</v>
      </c>
      <c r="K1601" s="2">
        <v>22190.187590000001</v>
      </c>
      <c r="L1601" s="2">
        <v>6228.4902199999997</v>
      </c>
      <c r="M1601" s="3">
        <f t="shared" si="103"/>
        <v>-0.71931331383575747</v>
      </c>
    </row>
    <row r="1602" spans="1:13" x14ac:dyDescent="0.2">
      <c r="A1602" s="1" t="s">
        <v>5</v>
      </c>
      <c r="B1602" s="1" t="s">
        <v>37</v>
      </c>
      <c r="C1602" s="2">
        <v>0</v>
      </c>
      <c r="D1602" s="2">
        <v>0</v>
      </c>
      <c r="E1602" s="3" t="str">
        <f t="shared" si="100"/>
        <v/>
      </c>
      <c r="F1602" s="2">
        <v>0.24637000000000001</v>
      </c>
      <c r="G1602" s="2">
        <v>0</v>
      </c>
      <c r="H1602" s="3">
        <f t="shared" si="101"/>
        <v>-1</v>
      </c>
      <c r="I1602" s="2">
        <v>0</v>
      </c>
      <c r="J1602" s="3" t="str">
        <f t="shared" si="102"/>
        <v/>
      </c>
      <c r="K1602" s="2">
        <v>0.41008</v>
      </c>
      <c r="L1602" s="2">
        <v>0</v>
      </c>
      <c r="M1602" s="3">
        <f t="shared" si="103"/>
        <v>-1</v>
      </c>
    </row>
    <row r="1603" spans="1:13" x14ac:dyDescent="0.2">
      <c r="A1603" s="1" t="s">
        <v>4</v>
      </c>
      <c r="B1603" s="1" t="s">
        <v>37</v>
      </c>
      <c r="C1603" s="2">
        <v>0</v>
      </c>
      <c r="D1603" s="2">
        <v>0</v>
      </c>
      <c r="E1603" s="3" t="str">
        <f t="shared" si="100"/>
        <v/>
      </c>
      <c r="F1603" s="2">
        <v>877.92043000000001</v>
      </c>
      <c r="G1603" s="2">
        <v>577.57452999999998</v>
      </c>
      <c r="H1603" s="3">
        <f t="shared" si="101"/>
        <v>-0.34211061701799106</v>
      </c>
      <c r="I1603" s="2">
        <v>488.80631</v>
      </c>
      <c r="J1603" s="3">
        <f t="shared" si="102"/>
        <v>0.18160203373806683</v>
      </c>
      <c r="K1603" s="2">
        <v>2600.0385299999998</v>
      </c>
      <c r="L1603" s="2">
        <v>1872.3750500000001</v>
      </c>
      <c r="M1603" s="3">
        <f t="shared" si="103"/>
        <v>-0.27986642182567956</v>
      </c>
    </row>
    <row r="1604" spans="1:13" x14ac:dyDescent="0.2">
      <c r="A1604" s="1" t="s">
        <v>3</v>
      </c>
      <c r="B1604" s="1" t="s">
        <v>37</v>
      </c>
      <c r="C1604" s="2">
        <v>0</v>
      </c>
      <c r="D1604" s="2">
        <v>0</v>
      </c>
      <c r="E1604" s="3" t="str">
        <f t="shared" si="100"/>
        <v/>
      </c>
      <c r="F1604" s="2">
        <v>2.5270000000000001E-2</v>
      </c>
      <c r="G1604" s="2">
        <v>0</v>
      </c>
      <c r="H1604" s="3">
        <f t="shared" si="101"/>
        <v>-1</v>
      </c>
      <c r="I1604" s="2">
        <v>0</v>
      </c>
      <c r="J1604" s="3" t="str">
        <f t="shared" si="102"/>
        <v/>
      </c>
      <c r="K1604" s="2">
        <v>2.5270000000000001E-2</v>
      </c>
      <c r="L1604" s="2">
        <v>55.449080000000002</v>
      </c>
      <c r="M1604" s="3">
        <f t="shared" si="103"/>
        <v>2193.2651365255242</v>
      </c>
    </row>
    <row r="1605" spans="1:13" x14ac:dyDescent="0.2">
      <c r="A1605" s="1" t="s">
        <v>26</v>
      </c>
      <c r="B1605" s="1" t="s">
        <v>37</v>
      </c>
      <c r="C1605" s="2">
        <v>0</v>
      </c>
      <c r="D1605" s="2">
        <v>0</v>
      </c>
      <c r="E1605" s="3" t="str">
        <f t="shared" si="100"/>
        <v/>
      </c>
      <c r="F1605" s="2">
        <v>0</v>
      </c>
      <c r="G1605" s="2">
        <v>0</v>
      </c>
      <c r="H1605" s="3" t="str">
        <f t="shared" si="101"/>
        <v/>
      </c>
      <c r="I1605" s="2">
        <v>21.821999999999999</v>
      </c>
      <c r="J1605" s="3">
        <f t="shared" si="102"/>
        <v>-1</v>
      </c>
      <c r="K1605" s="2">
        <v>169.47703000000001</v>
      </c>
      <c r="L1605" s="2">
        <v>62.8551</v>
      </c>
      <c r="M1605" s="3">
        <f t="shared" si="103"/>
        <v>-0.6291231915027069</v>
      </c>
    </row>
    <row r="1606" spans="1:13" x14ac:dyDescent="0.2">
      <c r="A1606" s="1" t="s">
        <v>2</v>
      </c>
      <c r="B1606" s="1" t="s">
        <v>37</v>
      </c>
      <c r="C1606" s="2">
        <v>22.573799999999999</v>
      </c>
      <c r="D1606" s="2">
        <v>0</v>
      </c>
      <c r="E1606" s="3">
        <f t="shared" si="100"/>
        <v>-1</v>
      </c>
      <c r="F1606" s="2">
        <v>2052.3033</v>
      </c>
      <c r="G1606" s="2">
        <v>449.33514000000002</v>
      </c>
      <c r="H1606" s="3">
        <f t="shared" si="101"/>
        <v>-0.7810581213800124</v>
      </c>
      <c r="I1606" s="2">
        <v>733.72465999999997</v>
      </c>
      <c r="J1606" s="3">
        <f t="shared" si="102"/>
        <v>-0.38759705854782089</v>
      </c>
      <c r="K1606" s="2">
        <v>6089.2192999999997</v>
      </c>
      <c r="L1606" s="2">
        <v>2433.58628</v>
      </c>
      <c r="M1606" s="3">
        <f t="shared" si="103"/>
        <v>-0.60034510828013699</v>
      </c>
    </row>
    <row r="1607" spans="1:13" x14ac:dyDescent="0.2">
      <c r="A1607" s="1" t="s">
        <v>25</v>
      </c>
      <c r="B1607" s="1" t="s">
        <v>37</v>
      </c>
      <c r="C1607" s="2">
        <v>26.438500000000001</v>
      </c>
      <c r="D1607" s="2">
        <v>5.5655599999999996</v>
      </c>
      <c r="E1607" s="3">
        <f t="shared" si="100"/>
        <v>-0.78949032660703145</v>
      </c>
      <c r="F1607" s="2">
        <v>2095.02988</v>
      </c>
      <c r="G1607" s="2">
        <v>1558.9186</v>
      </c>
      <c r="H1607" s="3">
        <f t="shared" si="101"/>
        <v>-0.25589672258039586</v>
      </c>
      <c r="I1607" s="2">
        <v>2477.3560600000001</v>
      </c>
      <c r="J1607" s="3">
        <f t="shared" si="102"/>
        <v>-0.37073292564977522</v>
      </c>
      <c r="K1607" s="2">
        <v>6025.4410699999999</v>
      </c>
      <c r="L1607" s="2">
        <v>7540.5786900000003</v>
      </c>
      <c r="M1607" s="3">
        <f t="shared" si="103"/>
        <v>0.25145671535046654</v>
      </c>
    </row>
    <row r="1608" spans="1:13" x14ac:dyDescent="0.2">
      <c r="A1608" s="1" t="s">
        <v>29</v>
      </c>
      <c r="B1608" s="1" t="s">
        <v>37</v>
      </c>
      <c r="C1608" s="2">
        <v>0</v>
      </c>
      <c r="D1608" s="2">
        <v>0</v>
      </c>
      <c r="E1608" s="3" t="str">
        <f t="shared" si="100"/>
        <v/>
      </c>
      <c r="F1608" s="2">
        <v>4.6260000000000003</v>
      </c>
      <c r="G1608" s="2">
        <v>0</v>
      </c>
      <c r="H1608" s="3">
        <f t="shared" si="101"/>
        <v>-1</v>
      </c>
      <c r="I1608" s="2">
        <v>17.094100000000001</v>
      </c>
      <c r="J1608" s="3">
        <f t="shared" si="102"/>
        <v>-1</v>
      </c>
      <c r="K1608" s="2">
        <v>4.6260000000000003</v>
      </c>
      <c r="L1608" s="2">
        <v>17.094100000000001</v>
      </c>
      <c r="M1608" s="3">
        <f t="shared" si="103"/>
        <v>2.6952226545611757</v>
      </c>
    </row>
    <row r="1609" spans="1:13" x14ac:dyDescent="0.2">
      <c r="A1609" s="6" t="s">
        <v>0</v>
      </c>
      <c r="B1609" s="6" t="s">
        <v>37</v>
      </c>
      <c r="C1609" s="5">
        <v>265.59125</v>
      </c>
      <c r="D1609" s="5">
        <v>5.5655599999999996</v>
      </c>
      <c r="E1609" s="4">
        <f t="shared" si="100"/>
        <v>-0.9790446409661463</v>
      </c>
      <c r="F1609" s="5">
        <v>21622.303639999998</v>
      </c>
      <c r="G1609" s="5">
        <v>10340.240309999999</v>
      </c>
      <c r="H1609" s="4">
        <f t="shared" si="101"/>
        <v>-0.52177897035581544</v>
      </c>
      <c r="I1609" s="5">
        <v>12152.63559</v>
      </c>
      <c r="J1609" s="4">
        <f t="shared" si="102"/>
        <v>-0.14913598507729142</v>
      </c>
      <c r="K1609" s="5">
        <v>75096.66257</v>
      </c>
      <c r="L1609" s="5">
        <v>47045.749940000002</v>
      </c>
      <c r="M1609" s="4">
        <f t="shared" si="103"/>
        <v>-0.37353074917081497</v>
      </c>
    </row>
    <row r="1610" spans="1:13" x14ac:dyDescent="0.2">
      <c r="A1610" s="1" t="s">
        <v>22</v>
      </c>
      <c r="B1610" s="1" t="s">
        <v>36</v>
      </c>
      <c r="C1610" s="2">
        <v>0</v>
      </c>
      <c r="D1610" s="2">
        <v>431</v>
      </c>
      <c r="E1610" s="3" t="str">
        <f t="shared" si="100"/>
        <v/>
      </c>
      <c r="F1610" s="2">
        <v>12490.70954</v>
      </c>
      <c r="G1610" s="2">
        <v>10677.760130000001</v>
      </c>
      <c r="H1610" s="3">
        <f t="shared" si="101"/>
        <v>-0.14514382903503165</v>
      </c>
      <c r="I1610" s="2">
        <v>11784.780409999999</v>
      </c>
      <c r="J1610" s="3">
        <f t="shared" si="102"/>
        <v>-9.3936436784230137E-2</v>
      </c>
      <c r="K1610" s="2">
        <v>45129.95736</v>
      </c>
      <c r="L1610" s="2">
        <v>40894.4061</v>
      </c>
      <c r="M1610" s="3">
        <f t="shared" si="103"/>
        <v>-9.3852321335319733E-2</v>
      </c>
    </row>
    <row r="1611" spans="1:13" x14ac:dyDescent="0.2">
      <c r="A1611" s="1" t="s">
        <v>21</v>
      </c>
      <c r="B1611" s="1" t="s">
        <v>36</v>
      </c>
      <c r="C1611" s="2">
        <v>0</v>
      </c>
      <c r="D1611" s="2">
        <v>0</v>
      </c>
      <c r="E1611" s="3" t="str">
        <f t="shared" si="100"/>
        <v/>
      </c>
      <c r="F1611" s="2">
        <v>877.95817</v>
      </c>
      <c r="G1611" s="2">
        <v>1523.7145</v>
      </c>
      <c r="H1611" s="3">
        <f t="shared" si="101"/>
        <v>0.73552061142047354</v>
      </c>
      <c r="I1611" s="2">
        <v>1373.97181</v>
      </c>
      <c r="J1611" s="3">
        <f t="shared" si="102"/>
        <v>0.10898527095690569</v>
      </c>
      <c r="K1611" s="2">
        <v>3904.0084299999999</v>
      </c>
      <c r="L1611" s="2">
        <v>5442.7167200000004</v>
      </c>
      <c r="M1611" s="3">
        <f t="shared" si="103"/>
        <v>0.39413549370845002</v>
      </c>
    </row>
    <row r="1612" spans="1:13" x14ac:dyDescent="0.2">
      <c r="A1612" s="1" t="s">
        <v>20</v>
      </c>
      <c r="B1612" s="1" t="s">
        <v>36</v>
      </c>
      <c r="C1612" s="2">
        <v>0</v>
      </c>
      <c r="D1612" s="2">
        <v>0</v>
      </c>
      <c r="E1612" s="3" t="str">
        <f t="shared" si="100"/>
        <v/>
      </c>
      <c r="F1612" s="2">
        <v>35.106520000000003</v>
      </c>
      <c r="G1612" s="2">
        <v>234.22814</v>
      </c>
      <c r="H1612" s="3">
        <f t="shared" si="101"/>
        <v>5.6719270380544691</v>
      </c>
      <c r="I1612" s="2">
        <v>158.31162</v>
      </c>
      <c r="J1612" s="3">
        <f t="shared" si="102"/>
        <v>0.47953852029307753</v>
      </c>
      <c r="K1612" s="2">
        <v>291.63736</v>
      </c>
      <c r="L1612" s="2">
        <v>828.44768999999997</v>
      </c>
      <c r="M1612" s="3">
        <f t="shared" si="103"/>
        <v>1.8406775112763327</v>
      </c>
    </row>
    <row r="1613" spans="1:13" x14ac:dyDescent="0.2">
      <c r="A1613" s="1" t="s">
        <v>19</v>
      </c>
      <c r="B1613" s="1" t="s">
        <v>36</v>
      </c>
      <c r="C1613" s="2">
        <v>0</v>
      </c>
      <c r="D1613" s="2">
        <v>0</v>
      </c>
      <c r="E1613" s="3" t="str">
        <f t="shared" ref="E1613:E1674" si="104">IF(C1613=0,"",(D1613/C1613-1))</f>
        <v/>
      </c>
      <c r="F1613" s="2">
        <v>608.82512999999994</v>
      </c>
      <c r="G1613" s="2">
        <v>1120.2639300000001</v>
      </c>
      <c r="H1613" s="3">
        <f t="shared" ref="H1613:H1674" si="105">IF(F1613=0,"",(G1613/F1613-1))</f>
        <v>0.8400421973383394</v>
      </c>
      <c r="I1613" s="2">
        <v>994.80143999999996</v>
      </c>
      <c r="J1613" s="3">
        <f t="shared" ref="J1613:J1674" si="106">IF(I1613=0,"",(G1613/I1613-1))</f>
        <v>0.12611812262756694</v>
      </c>
      <c r="K1613" s="2">
        <v>1538.8475699999999</v>
      </c>
      <c r="L1613" s="2">
        <v>2936.9739599999998</v>
      </c>
      <c r="M1613" s="3">
        <f t="shared" ref="M1613:M1674" si="107">IF(K1613=0,"",(L1613/K1613-1))</f>
        <v>0.90855417863122079</v>
      </c>
    </row>
    <row r="1614" spans="1:13" x14ac:dyDescent="0.2">
      <c r="A1614" s="1" t="s">
        <v>18</v>
      </c>
      <c r="B1614" s="1" t="s">
        <v>36</v>
      </c>
      <c r="C1614" s="2">
        <v>0</v>
      </c>
      <c r="D1614" s="2">
        <v>0</v>
      </c>
      <c r="E1614" s="3" t="str">
        <f t="shared" si="104"/>
        <v/>
      </c>
      <c r="F1614" s="2">
        <v>5.8973000000000004</v>
      </c>
      <c r="G1614" s="2">
        <v>1.50952</v>
      </c>
      <c r="H1614" s="3">
        <f t="shared" si="105"/>
        <v>-0.7440320146507724</v>
      </c>
      <c r="I1614" s="2">
        <v>4.5002500000000003</v>
      </c>
      <c r="J1614" s="3">
        <f t="shared" si="106"/>
        <v>-0.66456974612521535</v>
      </c>
      <c r="K1614" s="2">
        <v>90.048259999999999</v>
      </c>
      <c r="L1614" s="2">
        <v>9.9851500000000009</v>
      </c>
      <c r="M1614" s="3">
        <f t="shared" si="107"/>
        <v>-0.88911334877542325</v>
      </c>
    </row>
    <row r="1615" spans="1:13" x14ac:dyDescent="0.2">
      <c r="A1615" s="1" t="s">
        <v>17</v>
      </c>
      <c r="B1615" s="1" t="s">
        <v>36</v>
      </c>
      <c r="C1615" s="2">
        <v>0</v>
      </c>
      <c r="D1615" s="2">
        <v>0</v>
      </c>
      <c r="E1615" s="3" t="str">
        <f t="shared" si="104"/>
        <v/>
      </c>
      <c r="F1615" s="2">
        <v>337.2645</v>
      </c>
      <c r="G1615" s="2">
        <v>282.27715000000001</v>
      </c>
      <c r="H1615" s="3">
        <f t="shared" si="105"/>
        <v>-0.16303924664469571</v>
      </c>
      <c r="I1615" s="2">
        <v>530.60302999999999</v>
      </c>
      <c r="J1615" s="3">
        <f t="shared" si="106"/>
        <v>-0.4680069015060091</v>
      </c>
      <c r="K1615" s="2">
        <v>1715.80438</v>
      </c>
      <c r="L1615" s="2">
        <v>1343.3471300000001</v>
      </c>
      <c r="M1615" s="3">
        <f t="shared" si="107"/>
        <v>-0.21707442546568156</v>
      </c>
    </row>
    <row r="1616" spans="1:13" x14ac:dyDescent="0.2">
      <c r="A1616" s="1" t="s">
        <v>16</v>
      </c>
      <c r="B1616" s="1" t="s">
        <v>36</v>
      </c>
      <c r="C1616" s="2">
        <v>0</v>
      </c>
      <c r="D1616" s="2">
        <v>0</v>
      </c>
      <c r="E1616" s="3" t="str">
        <f t="shared" si="104"/>
        <v/>
      </c>
      <c r="F1616" s="2">
        <v>0</v>
      </c>
      <c r="G1616" s="2">
        <v>0</v>
      </c>
      <c r="H1616" s="3" t="str">
        <f t="shared" si="105"/>
        <v/>
      </c>
      <c r="I1616" s="2">
        <v>0</v>
      </c>
      <c r="J1616" s="3" t="str">
        <f t="shared" si="106"/>
        <v/>
      </c>
      <c r="K1616" s="2">
        <v>38.9</v>
      </c>
      <c r="L1616" s="2">
        <v>0</v>
      </c>
      <c r="M1616" s="3">
        <f t="shared" si="107"/>
        <v>-1</v>
      </c>
    </row>
    <row r="1617" spans="1:13" x14ac:dyDescent="0.2">
      <c r="A1617" s="1" t="s">
        <v>15</v>
      </c>
      <c r="B1617" s="1" t="s">
        <v>36</v>
      </c>
      <c r="C1617" s="2">
        <v>0</v>
      </c>
      <c r="D1617" s="2">
        <v>0</v>
      </c>
      <c r="E1617" s="3" t="str">
        <f t="shared" si="104"/>
        <v/>
      </c>
      <c r="F1617" s="2">
        <v>0</v>
      </c>
      <c r="G1617" s="2">
        <v>0</v>
      </c>
      <c r="H1617" s="3" t="str">
        <f t="shared" si="105"/>
        <v/>
      </c>
      <c r="I1617" s="2">
        <v>0</v>
      </c>
      <c r="J1617" s="3" t="str">
        <f t="shared" si="106"/>
        <v/>
      </c>
      <c r="K1617" s="2">
        <v>0</v>
      </c>
      <c r="L1617" s="2">
        <v>0</v>
      </c>
      <c r="M1617" s="3" t="str">
        <f t="shared" si="107"/>
        <v/>
      </c>
    </row>
    <row r="1618" spans="1:13" x14ac:dyDescent="0.2">
      <c r="A1618" s="1" t="s">
        <v>14</v>
      </c>
      <c r="B1618" s="1" t="s">
        <v>36</v>
      </c>
      <c r="C1618" s="2">
        <v>0</v>
      </c>
      <c r="D1618" s="2">
        <v>0</v>
      </c>
      <c r="E1618" s="3" t="str">
        <f t="shared" si="104"/>
        <v/>
      </c>
      <c r="F1618" s="2">
        <v>80.23603</v>
      </c>
      <c r="G1618" s="2">
        <v>4.8969800000000001</v>
      </c>
      <c r="H1618" s="3">
        <f t="shared" si="105"/>
        <v>-0.93896781782448613</v>
      </c>
      <c r="I1618" s="2">
        <v>59.118899999999996</v>
      </c>
      <c r="J1618" s="3">
        <f t="shared" si="106"/>
        <v>-0.9171672679972056</v>
      </c>
      <c r="K1618" s="2">
        <v>108.14899</v>
      </c>
      <c r="L1618" s="2">
        <v>106.24187999999999</v>
      </c>
      <c r="M1618" s="3">
        <f t="shared" si="107"/>
        <v>-1.7634099033194905E-2</v>
      </c>
    </row>
    <row r="1619" spans="1:13" x14ac:dyDescent="0.2">
      <c r="A1619" s="1" t="s">
        <v>13</v>
      </c>
      <c r="B1619" s="1" t="s">
        <v>36</v>
      </c>
      <c r="C1619" s="2">
        <v>0</v>
      </c>
      <c r="D1619" s="2">
        <v>0</v>
      </c>
      <c r="E1619" s="3" t="str">
        <f t="shared" si="104"/>
        <v/>
      </c>
      <c r="F1619" s="2">
        <v>3885.6251900000002</v>
      </c>
      <c r="G1619" s="2">
        <v>9844.7146100000009</v>
      </c>
      <c r="H1619" s="3">
        <f t="shared" si="105"/>
        <v>1.5336243535110499</v>
      </c>
      <c r="I1619" s="2">
        <v>9954.0617000000002</v>
      </c>
      <c r="J1619" s="3">
        <f t="shared" si="106"/>
        <v>-1.0985173017362238E-2</v>
      </c>
      <c r="K1619" s="2">
        <v>12259.619290000001</v>
      </c>
      <c r="L1619" s="2">
        <v>37419.276949999999</v>
      </c>
      <c r="M1619" s="3">
        <f t="shared" si="107"/>
        <v>2.0522380887082177</v>
      </c>
    </row>
    <row r="1620" spans="1:13" x14ac:dyDescent="0.2">
      <c r="A1620" s="1" t="s">
        <v>12</v>
      </c>
      <c r="B1620" s="1" t="s">
        <v>36</v>
      </c>
      <c r="C1620" s="2">
        <v>33.776940000000003</v>
      </c>
      <c r="D1620" s="2">
        <v>0</v>
      </c>
      <c r="E1620" s="3">
        <f t="shared" si="104"/>
        <v>-1</v>
      </c>
      <c r="F1620" s="2">
        <v>6393.3646699999999</v>
      </c>
      <c r="G1620" s="2">
        <v>6541.8133799999996</v>
      </c>
      <c r="H1620" s="3">
        <f t="shared" si="105"/>
        <v>2.3219183898046003E-2</v>
      </c>
      <c r="I1620" s="2">
        <v>10105.89322</v>
      </c>
      <c r="J1620" s="3">
        <f t="shared" si="106"/>
        <v>-0.35267341168285171</v>
      </c>
      <c r="K1620" s="2">
        <v>40042.305059999999</v>
      </c>
      <c r="L1620" s="2">
        <v>54240.727160000002</v>
      </c>
      <c r="M1620" s="3">
        <f t="shared" si="107"/>
        <v>0.35458553344331389</v>
      </c>
    </row>
    <row r="1621" spans="1:13" x14ac:dyDescent="0.2">
      <c r="A1621" s="1" t="s">
        <v>11</v>
      </c>
      <c r="B1621" s="1" t="s">
        <v>36</v>
      </c>
      <c r="C1621" s="2">
        <v>0</v>
      </c>
      <c r="D1621" s="2">
        <v>0</v>
      </c>
      <c r="E1621" s="3" t="str">
        <f t="shared" si="104"/>
        <v/>
      </c>
      <c r="F1621" s="2">
        <v>714.90247999999997</v>
      </c>
      <c r="G1621" s="2">
        <v>1003.57852</v>
      </c>
      <c r="H1621" s="3">
        <f t="shared" si="105"/>
        <v>0.40379778791647225</v>
      </c>
      <c r="I1621" s="2">
        <v>479.85694000000001</v>
      </c>
      <c r="J1621" s="3">
        <f t="shared" si="106"/>
        <v>1.0914119112250416</v>
      </c>
      <c r="K1621" s="2">
        <v>2572.8706699999998</v>
      </c>
      <c r="L1621" s="2">
        <v>3114.2435300000002</v>
      </c>
      <c r="M1621" s="3">
        <f t="shared" si="107"/>
        <v>0.21041588538144462</v>
      </c>
    </row>
    <row r="1622" spans="1:13" x14ac:dyDescent="0.2">
      <c r="A1622" s="1" t="s">
        <v>10</v>
      </c>
      <c r="B1622" s="1" t="s">
        <v>36</v>
      </c>
      <c r="C1622" s="2">
        <v>0</v>
      </c>
      <c r="D1622" s="2">
        <v>0</v>
      </c>
      <c r="E1622" s="3" t="str">
        <f t="shared" si="104"/>
        <v/>
      </c>
      <c r="F1622" s="2">
        <v>1511.3293100000001</v>
      </c>
      <c r="G1622" s="2">
        <v>1895.9017200000001</v>
      </c>
      <c r="H1622" s="3">
        <f t="shared" si="105"/>
        <v>0.25445970474826551</v>
      </c>
      <c r="I1622" s="2">
        <v>3448.4841099999999</v>
      </c>
      <c r="J1622" s="3">
        <f t="shared" si="106"/>
        <v>-0.45022170335591305</v>
      </c>
      <c r="K1622" s="2">
        <v>4994.8719899999996</v>
      </c>
      <c r="L1622" s="2">
        <v>7900.4877399999996</v>
      </c>
      <c r="M1622" s="3">
        <f t="shared" si="107"/>
        <v>0.58171976295232342</v>
      </c>
    </row>
    <row r="1623" spans="1:13" x14ac:dyDescent="0.2">
      <c r="A1623" s="1" t="s">
        <v>27</v>
      </c>
      <c r="B1623" s="1" t="s">
        <v>36</v>
      </c>
      <c r="C1623" s="2">
        <v>0</v>
      </c>
      <c r="D1623" s="2">
        <v>0</v>
      </c>
      <c r="E1623" s="3" t="str">
        <f t="shared" si="104"/>
        <v/>
      </c>
      <c r="F1623" s="2">
        <v>82.966840000000005</v>
      </c>
      <c r="G1623" s="2">
        <v>21.691130000000001</v>
      </c>
      <c r="H1623" s="3">
        <f t="shared" si="105"/>
        <v>-0.73855663298734764</v>
      </c>
      <c r="I1623" s="2">
        <v>17.514500000000002</v>
      </c>
      <c r="J1623" s="3">
        <f t="shared" si="106"/>
        <v>0.2384669844985583</v>
      </c>
      <c r="K1623" s="2">
        <v>189.59635</v>
      </c>
      <c r="L1623" s="2">
        <v>86.622479999999996</v>
      </c>
      <c r="M1623" s="3">
        <f t="shared" si="107"/>
        <v>-0.54312158435539504</v>
      </c>
    </row>
    <row r="1624" spans="1:13" x14ac:dyDescent="0.2">
      <c r="A1624" s="1" t="s">
        <v>9</v>
      </c>
      <c r="B1624" s="1" t="s">
        <v>36</v>
      </c>
      <c r="C1624" s="2">
        <v>0</v>
      </c>
      <c r="D1624" s="2">
        <v>0</v>
      </c>
      <c r="E1624" s="3" t="str">
        <f t="shared" si="104"/>
        <v/>
      </c>
      <c r="F1624" s="2">
        <v>601.84779000000003</v>
      </c>
      <c r="G1624" s="2">
        <v>830.45567000000005</v>
      </c>
      <c r="H1624" s="3">
        <f t="shared" si="105"/>
        <v>0.37984334876431136</v>
      </c>
      <c r="I1624" s="2">
        <v>423.68113</v>
      </c>
      <c r="J1624" s="3">
        <f t="shared" si="106"/>
        <v>0.96009595707035644</v>
      </c>
      <c r="K1624" s="2">
        <v>1427.4292499999999</v>
      </c>
      <c r="L1624" s="2">
        <v>2394.9511900000002</v>
      </c>
      <c r="M1624" s="3">
        <f t="shared" si="107"/>
        <v>0.67780728186703509</v>
      </c>
    </row>
    <row r="1625" spans="1:13" x14ac:dyDescent="0.2">
      <c r="A1625" s="1" t="s">
        <v>8</v>
      </c>
      <c r="B1625" s="1" t="s">
        <v>36</v>
      </c>
      <c r="C1625" s="2">
        <v>0</v>
      </c>
      <c r="D1625" s="2">
        <v>0</v>
      </c>
      <c r="E1625" s="3" t="str">
        <f t="shared" si="104"/>
        <v/>
      </c>
      <c r="F1625" s="2">
        <v>46.030999999999999</v>
      </c>
      <c r="G1625" s="2">
        <v>207.91359</v>
      </c>
      <c r="H1625" s="3">
        <f t="shared" si="105"/>
        <v>3.5168167104777215</v>
      </c>
      <c r="I1625" s="2">
        <v>422.62482999999997</v>
      </c>
      <c r="J1625" s="3">
        <f t="shared" si="106"/>
        <v>-0.50804218010569802</v>
      </c>
      <c r="K1625" s="2">
        <v>500.82817999999997</v>
      </c>
      <c r="L1625" s="2">
        <v>1103.0550900000001</v>
      </c>
      <c r="M1625" s="3">
        <f t="shared" si="107"/>
        <v>1.202462109859713</v>
      </c>
    </row>
    <row r="1626" spans="1:13" x14ac:dyDescent="0.2">
      <c r="A1626" s="1" t="s">
        <v>7</v>
      </c>
      <c r="B1626" s="1" t="s">
        <v>36</v>
      </c>
      <c r="C1626" s="2">
        <v>2.4300000000000002</v>
      </c>
      <c r="D1626" s="2">
        <v>0</v>
      </c>
      <c r="E1626" s="3">
        <f t="shared" si="104"/>
        <v>-1</v>
      </c>
      <c r="F1626" s="2">
        <v>222.9572</v>
      </c>
      <c r="G1626" s="2">
        <v>153.58742000000001</v>
      </c>
      <c r="H1626" s="3">
        <f t="shared" si="105"/>
        <v>-0.31113496222593395</v>
      </c>
      <c r="I1626" s="2">
        <v>155.64426</v>
      </c>
      <c r="J1626" s="3">
        <f t="shared" si="106"/>
        <v>-1.3215007093740572E-2</v>
      </c>
      <c r="K1626" s="2">
        <v>1243.4807000000001</v>
      </c>
      <c r="L1626" s="2">
        <v>698.38391000000001</v>
      </c>
      <c r="M1626" s="3">
        <f t="shared" si="107"/>
        <v>-0.43836369153136034</v>
      </c>
    </row>
    <row r="1627" spans="1:13" x14ac:dyDescent="0.2">
      <c r="A1627" s="1" t="s">
        <v>6</v>
      </c>
      <c r="B1627" s="1" t="s">
        <v>36</v>
      </c>
      <c r="C1627" s="2">
        <v>0</v>
      </c>
      <c r="D1627" s="2">
        <v>0</v>
      </c>
      <c r="E1627" s="3" t="str">
        <f t="shared" si="104"/>
        <v/>
      </c>
      <c r="F1627" s="2">
        <v>1048.67759</v>
      </c>
      <c r="G1627" s="2">
        <v>1059.1636599999999</v>
      </c>
      <c r="H1627" s="3">
        <f t="shared" si="105"/>
        <v>9.9993268665157231E-3</v>
      </c>
      <c r="I1627" s="2">
        <v>2463.9018799999999</v>
      </c>
      <c r="J1627" s="3">
        <f t="shared" si="106"/>
        <v>-0.57012750036945459</v>
      </c>
      <c r="K1627" s="2">
        <v>4206.1859000000004</v>
      </c>
      <c r="L1627" s="2">
        <v>7197.8125099999997</v>
      </c>
      <c r="M1627" s="3">
        <f t="shared" si="107"/>
        <v>0.71124450538431949</v>
      </c>
    </row>
    <row r="1628" spans="1:13" x14ac:dyDescent="0.2">
      <c r="A1628" s="1" t="s">
        <v>5</v>
      </c>
      <c r="B1628" s="1" t="s">
        <v>36</v>
      </c>
      <c r="C1628" s="2">
        <v>0</v>
      </c>
      <c r="D1628" s="2">
        <v>0</v>
      </c>
      <c r="E1628" s="3" t="str">
        <f t="shared" si="104"/>
        <v/>
      </c>
      <c r="F1628" s="2">
        <v>0</v>
      </c>
      <c r="G1628" s="2">
        <v>0.74314999999999998</v>
      </c>
      <c r="H1628" s="3" t="str">
        <f t="shared" si="105"/>
        <v/>
      </c>
      <c r="I1628" s="2">
        <v>3.48739</v>
      </c>
      <c r="J1628" s="3">
        <f t="shared" si="106"/>
        <v>-0.7869036729473905</v>
      </c>
      <c r="K1628" s="2">
        <v>2.2130000000000001</v>
      </c>
      <c r="L1628" s="2">
        <v>7.0424499999999997</v>
      </c>
      <c r="M1628" s="3">
        <f t="shared" si="107"/>
        <v>2.1823090826931764</v>
      </c>
    </row>
    <row r="1629" spans="1:13" x14ac:dyDescent="0.2">
      <c r="A1629" s="1" t="s">
        <v>4</v>
      </c>
      <c r="B1629" s="1" t="s">
        <v>36</v>
      </c>
      <c r="C1629" s="2">
        <v>0</v>
      </c>
      <c r="D1629" s="2">
        <v>0</v>
      </c>
      <c r="E1629" s="3" t="str">
        <f t="shared" si="104"/>
        <v/>
      </c>
      <c r="F1629" s="2">
        <v>181.33995999999999</v>
      </c>
      <c r="G1629" s="2">
        <v>308.84813000000003</v>
      </c>
      <c r="H1629" s="3">
        <f t="shared" si="105"/>
        <v>0.70314435935686781</v>
      </c>
      <c r="I1629" s="2">
        <v>174.1105</v>
      </c>
      <c r="J1629" s="3">
        <f t="shared" si="106"/>
        <v>0.77386274808239608</v>
      </c>
      <c r="K1629" s="2">
        <v>639.97816</v>
      </c>
      <c r="L1629" s="2">
        <v>2077.1260299999999</v>
      </c>
      <c r="M1629" s="3">
        <f t="shared" si="107"/>
        <v>2.2456201786635965</v>
      </c>
    </row>
    <row r="1630" spans="1:13" x14ac:dyDescent="0.2">
      <c r="A1630" s="1" t="s">
        <v>3</v>
      </c>
      <c r="B1630" s="1" t="s">
        <v>36</v>
      </c>
      <c r="C1630" s="2">
        <v>29.25</v>
      </c>
      <c r="D1630" s="2">
        <v>0</v>
      </c>
      <c r="E1630" s="3">
        <f t="shared" si="104"/>
        <v>-1</v>
      </c>
      <c r="F1630" s="2">
        <v>700.83223999999996</v>
      </c>
      <c r="G1630" s="2">
        <v>256.54172999999997</v>
      </c>
      <c r="H1630" s="3">
        <f t="shared" si="105"/>
        <v>-0.63394701990307989</v>
      </c>
      <c r="I1630" s="2">
        <v>349.96836999999999</v>
      </c>
      <c r="J1630" s="3">
        <f t="shared" si="106"/>
        <v>-0.26695738246287803</v>
      </c>
      <c r="K1630" s="2">
        <v>2055.0198799999998</v>
      </c>
      <c r="L1630" s="2">
        <v>1413.91282</v>
      </c>
      <c r="M1630" s="3">
        <f t="shared" si="107"/>
        <v>-0.3119712204438625</v>
      </c>
    </row>
    <row r="1631" spans="1:13" x14ac:dyDescent="0.2">
      <c r="A1631" s="1" t="s">
        <v>26</v>
      </c>
      <c r="B1631" s="1" t="s">
        <v>36</v>
      </c>
      <c r="C1631" s="2">
        <v>0</v>
      </c>
      <c r="D1631" s="2">
        <v>0</v>
      </c>
      <c r="E1631" s="3" t="str">
        <f t="shared" si="104"/>
        <v/>
      </c>
      <c r="F1631" s="2">
        <v>32.837560000000003</v>
      </c>
      <c r="G1631" s="2">
        <v>0</v>
      </c>
      <c r="H1631" s="3">
        <f t="shared" si="105"/>
        <v>-1</v>
      </c>
      <c r="I1631" s="2">
        <v>0</v>
      </c>
      <c r="J1631" s="3" t="str">
        <f t="shared" si="106"/>
        <v/>
      </c>
      <c r="K1631" s="2">
        <v>32.837560000000003</v>
      </c>
      <c r="L1631" s="2">
        <v>0</v>
      </c>
      <c r="M1631" s="3">
        <f t="shared" si="107"/>
        <v>-1</v>
      </c>
    </row>
    <row r="1632" spans="1:13" x14ac:dyDescent="0.2">
      <c r="A1632" s="1" t="s">
        <v>2</v>
      </c>
      <c r="B1632" s="1" t="s">
        <v>36</v>
      </c>
      <c r="C1632" s="2">
        <v>0</v>
      </c>
      <c r="D1632" s="2">
        <v>0</v>
      </c>
      <c r="E1632" s="3" t="str">
        <f t="shared" si="104"/>
        <v/>
      </c>
      <c r="F1632" s="2">
        <v>120.76129</v>
      </c>
      <c r="G1632" s="2">
        <v>325.93270000000001</v>
      </c>
      <c r="H1632" s="3">
        <f t="shared" si="105"/>
        <v>1.6989832586253426</v>
      </c>
      <c r="I1632" s="2">
        <v>238.56677999999999</v>
      </c>
      <c r="J1632" s="3">
        <f t="shared" si="106"/>
        <v>0.3662115907336303</v>
      </c>
      <c r="K1632" s="2">
        <v>1314.30747</v>
      </c>
      <c r="L1632" s="2">
        <v>778.99075000000005</v>
      </c>
      <c r="M1632" s="3">
        <f t="shared" si="107"/>
        <v>-0.40729945786582189</v>
      </c>
    </row>
    <row r="1633" spans="1:13" x14ac:dyDescent="0.2">
      <c r="A1633" s="1" t="s">
        <v>25</v>
      </c>
      <c r="B1633" s="1" t="s">
        <v>36</v>
      </c>
      <c r="C1633" s="2">
        <v>58.454999999999998</v>
      </c>
      <c r="D1633" s="2">
        <v>36.351999999999997</v>
      </c>
      <c r="E1633" s="3">
        <f t="shared" si="104"/>
        <v>-0.37811992130698835</v>
      </c>
      <c r="F1633" s="2">
        <v>4306.4486200000001</v>
      </c>
      <c r="G1633" s="2">
        <v>4962.1262399999996</v>
      </c>
      <c r="H1633" s="3">
        <f t="shared" si="105"/>
        <v>0.15225483405395868</v>
      </c>
      <c r="I1633" s="2">
        <v>6020.0316899999998</v>
      </c>
      <c r="J1633" s="3">
        <f t="shared" si="106"/>
        <v>-0.17573087725722591</v>
      </c>
      <c r="K1633" s="2">
        <v>13746.295169999999</v>
      </c>
      <c r="L1633" s="2">
        <v>19642.802469999999</v>
      </c>
      <c r="M1633" s="3">
        <f t="shared" si="107"/>
        <v>0.42895247243552381</v>
      </c>
    </row>
    <row r="1634" spans="1:13" x14ac:dyDescent="0.2">
      <c r="A1634" s="1" t="s">
        <v>29</v>
      </c>
      <c r="B1634" s="1" t="s">
        <v>36</v>
      </c>
      <c r="C1634" s="2">
        <v>45.70214</v>
      </c>
      <c r="D1634" s="2">
        <v>0</v>
      </c>
      <c r="E1634" s="3">
        <f t="shared" si="104"/>
        <v>-1</v>
      </c>
      <c r="F1634" s="2">
        <v>140.88759999999999</v>
      </c>
      <c r="G1634" s="2">
        <v>0</v>
      </c>
      <c r="H1634" s="3">
        <f t="shared" si="105"/>
        <v>-1</v>
      </c>
      <c r="I1634" s="2">
        <v>0</v>
      </c>
      <c r="J1634" s="3" t="str">
        <f t="shared" si="106"/>
        <v/>
      </c>
      <c r="K1634" s="2">
        <v>232.68219999999999</v>
      </c>
      <c r="L1634" s="2">
        <v>39.805329999999998</v>
      </c>
      <c r="M1634" s="3">
        <f t="shared" si="107"/>
        <v>-0.8289283408872703</v>
      </c>
    </row>
    <row r="1635" spans="1:13" x14ac:dyDescent="0.2">
      <c r="A1635" s="6" t="s">
        <v>0</v>
      </c>
      <c r="B1635" s="6" t="s">
        <v>36</v>
      </c>
      <c r="C1635" s="5">
        <v>169.61408</v>
      </c>
      <c r="D1635" s="5">
        <v>467.35199999999998</v>
      </c>
      <c r="E1635" s="4">
        <f t="shared" si="104"/>
        <v>1.7553844586487157</v>
      </c>
      <c r="F1635" s="5">
        <v>34426.806530000002</v>
      </c>
      <c r="G1635" s="5">
        <v>41257.661999999997</v>
      </c>
      <c r="H1635" s="4">
        <f t="shared" si="105"/>
        <v>0.1984167617768291</v>
      </c>
      <c r="I1635" s="5">
        <v>49163.91476</v>
      </c>
      <c r="J1635" s="4">
        <f t="shared" si="106"/>
        <v>-0.16081414180696141</v>
      </c>
      <c r="K1635" s="5">
        <v>138279.60118</v>
      </c>
      <c r="L1635" s="5">
        <v>189677.35904000001</v>
      </c>
      <c r="M1635" s="4">
        <f t="shared" si="107"/>
        <v>0.37169443230527555</v>
      </c>
    </row>
    <row r="1636" spans="1:13" x14ac:dyDescent="0.2">
      <c r="A1636" s="1" t="s">
        <v>22</v>
      </c>
      <c r="B1636" s="1" t="s">
        <v>35</v>
      </c>
      <c r="C1636" s="2">
        <v>10.587389999999999</v>
      </c>
      <c r="D1636" s="2">
        <v>0</v>
      </c>
      <c r="E1636" s="3">
        <f t="shared" si="104"/>
        <v>-1</v>
      </c>
      <c r="F1636" s="2">
        <v>353.81333999999998</v>
      </c>
      <c r="G1636" s="2">
        <v>581.46375</v>
      </c>
      <c r="H1636" s="3">
        <f t="shared" si="105"/>
        <v>0.64341952171729888</v>
      </c>
      <c r="I1636" s="2">
        <v>1501.6360400000001</v>
      </c>
      <c r="J1636" s="3">
        <f t="shared" si="106"/>
        <v>-0.61277983844873618</v>
      </c>
      <c r="K1636" s="2">
        <v>1436.9554900000001</v>
      </c>
      <c r="L1636" s="2">
        <v>3952.4179600000002</v>
      </c>
      <c r="M1636" s="3">
        <f t="shared" si="107"/>
        <v>1.7505500257353135</v>
      </c>
    </row>
    <row r="1637" spans="1:13" x14ac:dyDescent="0.2">
      <c r="A1637" s="1" t="s">
        <v>21</v>
      </c>
      <c r="B1637" s="1" t="s">
        <v>35</v>
      </c>
      <c r="C1637" s="2">
        <v>12.425739999999999</v>
      </c>
      <c r="D1637" s="2">
        <v>0</v>
      </c>
      <c r="E1637" s="3">
        <f t="shared" si="104"/>
        <v>-1</v>
      </c>
      <c r="F1637" s="2">
        <v>1596.36024</v>
      </c>
      <c r="G1637" s="2">
        <v>1044.75936</v>
      </c>
      <c r="H1637" s="3">
        <f t="shared" si="105"/>
        <v>-0.34553659392068048</v>
      </c>
      <c r="I1637" s="2">
        <v>1192.90353</v>
      </c>
      <c r="J1637" s="3">
        <f t="shared" si="106"/>
        <v>-0.12418788801806968</v>
      </c>
      <c r="K1637" s="2">
        <v>5417.1687899999997</v>
      </c>
      <c r="L1637" s="2">
        <v>4246.6148800000001</v>
      </c>
      <c r="M1637" s="3">
        <f t="shared" si="107"/>
        <v>-0.21608222955149969</v>
      </c>
    </row>
    <row r="1638" spans="1:13" x14ac:dyDescent="0.2">
      <c r="A1638" s="1" t="s">
        <v>20</v>
      </c>
      <c r="B1638" s="1" t="s">
        <v>35</v>
      </c>
      <c r="C1638" s="2">
        <v>6.9023500000000002</v>
      </c>
      <c r="D1638" s="2">
        <v>0</v>
      </c>
      <c r="E1638" s="3">
        <f t="shared" si="104"/>
        <v>-1</v>
      </c>
      <c r="F1638" s="2">
        <v>3859.2419300000001</v>
      </c>
      <c r="G1638" s="2">
        <v>4311.9432200000001</v>
      </c>
      <c r="H1638" s="3">
        <f t="shared" si="105"/>
        <v>0.11730316425122389</v>
      </c>
      <c r="I1638" s="2">
        <v>5693.7671099999998</v>
      </c>
      <c r="J1638" s="3">
        <f t="shared" si="106"/>
        <v>-0.24269062350181014</v>
      </c>
      <c r="K1638" s="2">
        <v>13014.12089</v>
      </c>
      <c r="L1638" s="2">
        <v>17837.774389999999</v>
      </c>
      <c r="M1638" s="3">
        <f t="shared" si="107"/>
        <v>0.37064766347041345</v>
      </c>
    </row>
    <row r="1639" spans="1:13" x14ac:dyDescent="0.2">
      <c r="A1639" s="1" t="s">
        <v>19</v>
      </c>
      <c r="B1639" s="1" t="s">
        <v>35</v>
      </c>
      <c r="C1639" s="2">
        <v>0</v>
      </c>
      <c r="D1639" s="2">
        <v>0</v>
      </c>
      <c r="E1639" s="3" t="str">
        <f t="shared" si="104"/>
        <v/>
      </c>
      <c r="F1639" s="2">
        <v>493.54007999999999</v>
      </c>
      <c r="G1639" s="2">
        <v>964.86761999999999</v>
      </c>
      <c r="H1639" s="3">
        <f t="shared" si="105"/>
        <v>0.95499344247786322</v>
      </c>
      <c r="I1639" s="2">
        <v>1008.87389</v>
      </c>
      <c r="J1639" s="3">
        <f t="shared" si="106"/>
        <v>-4.3619198034751339E-2</v>
      </c>
      <c r="K1639" s="2">
        <v>4257.60797</v>
      </c>
      <c r="L1639" s="2">
        <v>3511.92121</v>
      </c>
      <c r="M1639" s="3">
        <f t="shared" si="107"/>
        <v>-0.17514218435663065</v>
      </c>
    </row>
    <row r="1640" spans="1:13" x14ac:dyDescent="0.2">
      <c r="A1640" s="1" t="s">
        <v>18</v>
      </c>
      <c r="B1640" s="1" t="s">
        <v>35</v>
      </c>
      <c r="C1640" s="2">
        <v>0</v>
      </c>
      <c r="D1640" s="2">
        <v>0</v>
      </c>
      <c r="E1640" s="3" t="str">
        <f t="shared" si="104"/>
        <v/>
      </c>
      <c r="F1640" s="2">
        <v>54.846420000000002</v>
      </c>
      <c r="G1640" s="2">
        <v>40.229660000000003</v>
      </c>
      <c r="H1640" s="3">
        <f t="shared" si="105"/>
        <v>-0.26650344726237374</v>
      </c>
      <c r="I1640" s="2">
        <v>111.55446999999999</v>
      </c>
      <c r="J1640" s="3">
        <f t="shared" si="106"/>
        <v>-0.63937204847102946</v>
      </c>
      <c r="K1640" s="2">
        <v>279.50558999999998</v>
      </c>
      <c r="L1640" s="2">
        <v>224.5231</v>
      </c>
      <c r="M1640" s="3">
        <f t="shared" si="107"/>
        <v>-0.1967133823692041</v>
      </c>
    </row>
    <row r="1641" spans="1:13" x14ac:dyDescent="0.2">
      <c r="A1641" s="1" t="s">
        <v>17</v>
      </c>
      <c r="B1641" s="1" t="s">
        <v>35</v>
      </c>
      <c r="C1641" s="2">
        <v>0.47122000000000003</v>
      </c>
      <c r="D1641" s="2">
        <v>0</v>
      </c>
      <c r="E1641" s="3">
        <f t="shared" si="104"/>
        <v>-1</v>
      </c>
      <c r="F1641" s="2">
        <v>8087.5561299999999</v>
      </c>
      <c r="G1641" s="2">
        <v>8456.4536599999992</v>
      </c>
      <c r="H1641" s="3">
        <f t="shared" si="105"/>
        <v>4.5612979257307451E-2</v>
      </c>
      <c r="I1641" s="2">
        <v>7640.8085199999996</v>
      </c>
      <c r="J1641" s="3">
        <f t="shared" si="106"/>
        <v>0.10674853817695196</v>
      </c>
      <c r="K1641" s="2">
        <v>28575.224399999999</v>
      </c>
      <c r="L1641" s="2">
        <v>31457.560460000001</v>
      </c>
      <c r="M1641" s="3">
        <f t="shared" si="107"/>
        <v>0.10086836133472321</v>
      </c>
    </row>
    <row r="1642" spans="1:13" x14ac:dyDescent="0.2">
      <c r="A1642" s="1" t="s">
        <v>16</v>
      </c>
      <c r="B1642" s="1" t="s">
        <v>35</v>
      </c>
      <c r="C1642" s="2">
        <v>0</v>
      </c>
      <c r="D1642" s="2">
        <v>0</v>
      </c>
      <c r="E1642" s="3" t="str">
        <f t="shared" si="104"/>
        <v/>
      </c>
      <c r="F1642" s="2">
        <v>1.15063</v>
      </c>
      <c r="G1642" s="2">
        <v>0</v>
      </c>
      <c r="H1642" s="3">
        <f t="shared" si="105"/>
        <v>-1</v>
      </c>
      <c r="I1642" s="2">
        <v>0</v>
      </c>
      <c r="J1642" s="3" t="str">
        <f t="shared" si="106"/>
        <v/>
      </c>
      <c r="K1642" s="2">
        <v>1.15063</v>
      </c>
      <c r="L1642" s="2">
        <v>0</v>
      </c>
      <c r="M1642" s="3">
        <f t="shared" si="107"/>
        <v>-1</v>
      </c>
    </row>
    <row r="1643" spans="1:13" x14ac:dyDescent="0.2">
      <c r="A1643" s="1" t="s">
        <v>15</v>
      </c>
      <c r="B1643" s="1" t="s">
        <v>35</v>
      </c>
      <c r="C1643" s="2">
        <v>0</v>
      </c>
      <c r="D1643" s="2">
        <v>0</v>
      </c>
      <c r="E1643" s="3" t="str">
        <f t="shared" si="104"/>
        <v/>
      </c>
      <c r="F1643" s="2">
        <v>0</v>
      </c>
      <c r="G1643" s="2">
        <v>0</v>
      </c>
      <c r="H1643" s="3" t="str">
        <f t="shared" si="105"/>
        <v/>
      </c>
      <c r="I1643" s="2">
        <v>0</v>
      </c>
      <c r="J1643" s="3" t="str">
        <f t="shared" si="106"/>
        <v/>
      </c>
      <c r="K1643" s="2">
        <v>0</v>
      </c>
      <c r="L1643" s="2">
        <v>0</v>
      </c>
      <c r="M1643" s="3" t="str">
        <f t="shared" si="107"/>
        <v/>
      </c>
    </row>
    <row r="1644" spans="1:13" x14ac:dyDescent="0.2">
      <c r="A1644" s="1" t="s">
        <v>14</v>
      </c>
      <c r="B1644" s="1" t="s">
        <v>35</v>
      </c>
      <c r="C1644" s="2">
        <v>0</v>
      </c>
      <c r="D1644" s="2">
        <v>0</v>
      </c>
      <c r="E1644" s="3" t="str">
        <f t="shared" si="104"/>
        <v/>
      </c>
      <c r="F1644" s="2">
        <v>235.56512000000001</v>
      </c>
      <c r="G1644" s="2">
        <v>103.60055</v>
      </c>
      <c r="H1644" s="3">
        <f t="shared" si="105"/>
        <v>-0.56020420170864016</v>
      </c>
      <c r="I1644" s="2">
        <v>120.72707</v>
      </c>
      <c r="J1644" s="3">
        <f t="shared" si="106"/>
        <v>-0.14186147315593756</v>
      </c>
      <c r="K1644" s="2">
        <v>746.71600000000001</v>
      </c>
      <c r="L1644" s="2">
        <v>548.77107000000001</v>
      </c>
      <c r="M1644" s="3">
        <f t="shared" si="107"/>
        <v>-0.26508730226752875</v>
      </c>
    </row>
    <row r="1645" spans="1:13" x14ac:dyDescent="0.2">
      <c r="A1645" s="1" t="s">
        <v>13</v>
      </c>
      <c r="B1645" s="1" t="s">
        <v>35</v>
      </c>
      <c r="C1645" s="2">
        <v>0</v>
      </c>
      <c r="D1645" s="2">
        <v>0</v>
      </c>
      <c r="E1645" s="3" t="str">
        <f t="shared" si="104"/>
        <v/>
      </c>
      <c r="F1645" s="2">
        <v>12507.97208</v>
      </c>
      <c r="G1645" s="2">
        <v>9404.4450199999992</v>
      </c>
      <c r="H1645" s="3">
        <f t="shared" si="105"/>
        <v>-0.24812391970097847</v>
      </c>
      <c r="I1645" s="2">
        <v>11833.683300000001</v>
      </c>
      <c r="J1645" s="3">
        <f t="shared" si="106"/>
        <v>-0.2052816708386983</v>
      </c>
      <c r="K1645" s="2">
        <v>46872.355869999999</v>
      </c>
      <c r="L1645" s="2">
        <v>44805.224499999997</v>
      </c>
      <c r="M1645" s="3">
        <f t="shared" si="107"/>
        <v>-4.410129023028353E-2</v>
      </c>
    </row>
    <row r="1646" spans="1:13" x14ac:dyDescent="0.2">
      <c r="A1646" s="1" t="s">
        <v>12</v>
      </c>
      <c r="B1646" s="1" t="s">
        <v>35</v>
      </c>
      <c r="C1646" s="2">
        <v>0</v>
      </c>
      <c r="D1646" s="2">
        <v>0</v>
      </c>
      <c r="E1646" s="3" t="str">
        <f t="shared" si="104"/>
        <v/>
      </c>
      <c r="F1646" s="2">
        <v>683.4126</v>
      </c>
      <c r="G1646" s="2">
        <v>731.65764999999999</v>
      </c>
      <c r="H1646" s="3">
        <f t="shared" si="105"/>
        <v>7.059432325362458E-2</v>
      </c>
      <c r="I1646" s="2">
        <v>258.36995000000002</v>
      </c>
      <c r="J1646" s="3">
        <f t="shared" si="106"/>
        <v>1.8318217733912165</v>
      </c>
      <c r="K1646" s="2">
        <v>2284.23524</v>
      </c>
      <c r="L1646" s="2">
        <v>1964.10679</v>
      </c>
      <c r="M1646" s="3">
        <f t="shared" si="107"/>
        <v>-0.14014688347072346</v>
      </c>
    </row>
    <row r="1647" spans="1:13" x14ac:dyDescent="0.2">
      <c r="A1647" s="1" t="s">
        <v>11</v>
      </c>
      <c r="B1647" s="1" t="s">
        <v>35</v>
      </c>
      <c r="C1647" s="2">
        <v>0.13668</v>
      </c>
      <c r="D1647" s="2">
        <v>0</v>
      </c>
      <c r="E1647" s="3">
        <f t="shared" si="104"/>
        <v>-1</v>
      </c>
      <c r="F1647" s="2">
        <v>2024.5172</v>
      </c>
      <c r="G1647" s="2">
        <v>3222.71828</v>
      </c>
      <c r="H1647" s="3">
        <f t="shared" si="105"/>
        <v>0.59184534465797567</v>
      </c>
      <c r="I1647" s="2">
        <v>3681.2541999999999</v>
      </c>
      <c r="J1647" s="3">
        <f t="shared" si="106"/>
        <v>-0.12455970033256591</v>
      </c>
      <c r="K1647" s="2">
        <v>7194.7874300000003</v>
      </c>
      <c r="L1647" s="2">
        <v>12312.24928</v>
      </c>
      <c r="M1647" s="3">
        <f t="shared" si="107"/>
        <v>0.71127352959196455</v>
      </c>
    </row>
    <row r="1648" spans="1:13" x14ac:dyDescent="0.2">
      <c r="A1648" s="1" t="s">
        <v>10</v>
      </c>
      <c r="B1648" s="1" t="s">
        <v>35</v>
      </c>
      <c r="C1648" s="2">
        <v>17.77065</v>
      </c>
      <c r="D1648" s="2">
        <v>0</v>
      </c>
      <c r="E1648" s="3">
        <f t="shared" si="104"/>
        <v>-1</v>
      </c>
      <c r="F1648" s="2">
        <v>10361.16655</v>
      </c>
      <c r="G1648" s="2">
        <v>10925.929770000001</v>
      </c>
      <c r="H1648" s="3">
        <f t="shared" si="105"/>
        <v>5.4507686685144607E-2</v>
      </c>
      <c r="I1648" s="2">
        <v>11569.157719999999</v>
      </c>
      <c r="J1648" s="3">
        <f t="shared" si="106"/>
        <v>-5.5598511626134051E-2</v>
      </c>
      <c r="K1648" s="2">
        <v>37992.146829999998</v>
      </c>
      <c r="L1648" s="2">
        <v>41457.797780000001</v>
      </c>
      <c r="M1648" s="3">
        <f t="shared" si="107"/>
        <v>9.1220192570518277E-2</v>
      </c>
    </row>
    <row r="1649" spans="1:13" x14ac:dyDescent="0.2">
      <c r="A1649" s="1" t="s">
        <v>27</v>
      </c>
      <c r="B1649" s="1" t="s">
        <v>35</v>
      </c>
      <c r="C1649" s="2">
        <v>0</v>
      </c>
      <c r="D1649" s="2">
        <v>0</v>
      </c>
      <c r="E1649" s="3" t="str">
        <f t="shared" si="104"/>
        <v/>
      </c>
      <c r="F1649" s="2">
        <v>24.07743</v>
      </c>
      <c r="G1649" s="2">
        <v>1.83344</v>
      </c>
      <c r="H1649" s="3">
        <f t="shared" si="105"/>
        <v>-0.92385233806099731</v>
      </c>
      <c r="I1649" s="2">
        <v>0</v>
      </c>
      <c r="J1649" s="3" t="str">
        <f t="shared" si="106"/>
        <v/>
      </c>
      <c r="K1649" s="2">
        <v>26.653020000000001</v>
      </c>
      <c r="L1649" s="2">
        <v>1.83344</v>
      </c>
      <c r="M1649" s="3">
        <f t="shared" si="107"/>
        <v>-0.93121079712542898</v>
      </c>
    </row>
    <row r="1650" spans="1:13" x14ac:dyDescent="0.2">
      <c r="A1650" s="1" t="s">
        <v>9</v>
      </c>
      <c r="B1650" s="1" t="s">
        <v>35</v>
      </c>
      <c r="C1650" s="2">
        <v>0</v>
      </c>
      <c r="D1650" s="2">
        <v>0</v>
      </c>
      <c r="E1650" s="3" t="str">
        <f t="shared" si="104"/>
        <v/>
      </c>
      <c r="F1650" s="2">
        <v>732.21289999999999</v>
      </c>
      <c r="G1650" s="2">
        <v>1492.70363</v>
      </c>
      <c r="H1650" s="3">
        <f t="shared" si="105"/>
        <v>1.0386196828818504</v>
      </c>
      <c r="I1650" s="2">
        <v>813.61396999999999</v>
      </c>
      <c r="J1650" s="3">
        <f t="shared" si="106"/>
        <v>0.83465830853420564</v>
      </c>
      <c r="K1650" s="2">
        <v>1749.5440900000001</v>
      </c>
      <c r="L1650" s="2">
        <v>3781.1251400000001</v>
      </c>
      <c r="M1650" s="3">
        <f t="shared" si="107"/>
        <v>1.1612059745233401</v>
      </c>
    </row>
    <row r="1651" spans="1:13" x14ac:dyDescent="0.2">
      <c r="A1651" s="1" t="s">
        <v>8</v>
      </c>
      <c r="B1651" s="1" t="s">
        <v>35</v>
      </c>
      <c r="C1651" s="2">
        <v>0</v>
      </c>
      <c r="D1651" s="2">
        <v>0</v>
      </c>
      <c r="E1651" s="3" t="str">
        <f t="shared" si="104"/>
        <v/>
      </c>
      <c r="F1651" s="2">
        <v>3288.0882000000001</v>
      </c>
      <c r="G1651" s="2">
        <v>3305.33565</v>
      </c>
      <c r="H1651" s="3">
        <f t="shared" si="105"/>
        <v>5.2454341097054602E-3</v>
      </c>
      <c r="I1651" s="2">
        <v>6376.00749</v>
      </c>
      <c r="J1651" s="3">
        <f t="shared" si="106"/>
        <v>-0.48159790351814658</v>
      </c>
      <c r="K1651" s="2">
        <v>13833.25929</v>
      </c>
      <c r="L1651" s="2">
        <v>17350.435119999998</v>
      </c>
      <c r="M1651" s="3">
        <f t="shared" si="107"/>
        <v>0.25425503536556637</v>
      </c>
    </row>
    <row r="1652" spans="1:13" x14ac:dyDescent="0.2">
      <c r="A1652" s="1" t="s">
        <v>7</v>
      </c>
      <c r="B1652" s="1" t="s">
        <v>35</v>
      </c>
      <c r="C1652" s="2">
        <v>0</v>
      </c>
      <c r="D1652" s="2">
        <v>0</v>
      </c>
      <c r="E1652" s="3" t="str">
        <f t="shared" si="104"/>
        <v/>
      </c>
      <c r="F1652" s="2">
        <v>13.007680000000001</v>
      </c>
      <c r="G1652" s="2">
        <v>4.6074900000000003</v>
      </c>
      <c r="H1652" s="3">
        <f t="shared" si="105"/>
        <v>-0.64578695047848655</v>
      </c>
      <c r="I1652" s="2">
        <v>19.162849999999999</v>
      </c>
      <c r="J1652" s="3">
        <f t="shared" si="106"/>
        <v>-0.75956133873614828</v>
      </c>
      <c r="K1652" s="2">
        <v>68.044600000000003</v>
      </c>
      <c r="L1652" s="2">
        <v>27.088519999999999</v>
      </c>
      <c r="M1652" s="3">
        <f t="shared" si="107"/>
        <v>-0.60190051818954049</v>
      </c>
    </row>
    <row r="1653" spans="1:13" x14ac:dyDescent="0.2">
      <c r="A1653" s="1" t="s">
        <v>6</v>
      </c>
      <c r="B1653" s="1" t="s">
        <v>35</v>
      </c>
      <c r="C1653" s="2">
        <v>1.05244</v>
      </c>
      <c r="D1653" s="2">
        <v>0</v>
      </c>
      <c r="E1653" s="3">
        <f t="shared" si="104"/>
        <v>-1</v>
      </c>
      <c r="F1653" s="2">
        <v>826.94244000000003</v>
      </c>
      <c r="G1653" s="2">
        <v>858.09550000000002</v>
      </c>
      <c r="H1653" s="3">
        <f t="shared" si="105"/>
        <v>3.7672585772717149E-2</v>
      </c>
      <c r="I1653" s="2">
        <v>1411.2044100000001</v>
      </c>
      <c r="J1653" s="3">
        <f t="shared" si="106"/>
        <v>-0.39194103000287539</v>
      </c>
      <c r="K1653" s="2">
        <v>3399.95973</v>
      </c>
      <c r="L1653" s="2">
        <v>4816.1891900000001</v>
      </c>
      <c r="M1653" s="3">
        <f t="shared" si="107"/>
        <v>0.41654301005500449</v>
      </c>
    </row>
    <row r="1654" spans="1:13" x14ac:dyDescent="0.2">
      <c r="A1654" s="1" t="s">
        <v>5</v>
      </c>
      <c r="B1654" s="1" t="s">
        <v>35</v>
      </c>
      <c r="C1654" s="2">
        <v>0</v>
      </c>
      <c r="D1654" s="2">
        <v>0</v>
      </c>
      <c r="E1654" s="3" t="str">
        <f t="shared" si="104"/>
        <v/>
      </c>
      <c r="F1654" s="2">
        <v>1.025E-2</v>
      </c>
      <c r="G1654" s="2">
        <v>0</v>
      </c>
      <c r="H1654" s="3">
        <f t="shared" si="105"/>
        <v>-1</v>
      </c>
      <c r="I1654" s="2">
        <v>0</v>
      </c>
      <c r="J1654" s="3" t="str">
        <f t="shared" si="106"/>
        <v/>
      </c>
      <c r="K1654" s="2">
        <v>1.025E-2</v>
      </c>
      <c r="L1654" s="2">
        <v>0.45671</v>
      </c>
      <c r="M1654" s="3">
        <f t="shared" si="107"/>
        <v>43.557073170731705</v>
      </c>
    </row>
    <row r="1655" spans="1:13" x14ac:dyDescent="0.2">
      <c r="A1655" s="1" t="s">
        <v>4</v>
      </c>
      <c r="B1655" s="1" t="s">
        <v>35</v>
      </c>
      <c r="C1655" s="2">
        <v>16.48217</v>
      </c>
      <c r="D1655" s="2">
        <v>0</v>
      </c>
      <c r="E1655" s="3">
        <f t="shared" si="104"/>
        <v>-1</v>
      </c>
      <c r="F1655" s="2">
        <v>5555.3299500000003</v>
      </c>
      <c r="G1655" s="2">
        <v>7246.40841</v>
      </c>
      <c r="H1655" s="3">
        <f t="shared" si="105"/>
        <v>0.30440648444292662</v>
      </c>
      <c r="I1655" s="2">
        <v>6756.7504600000002</v>
      </c>
      <c r="J1655" s="3">
        <f t="shared" si="106"/>
        <v>7.2469444135724315E-2</v>
      </c>
      <c r="K1655" s="2">
        <v>22383.146499999999</v>
      </c>
      <c r="L1655" s="2">
        <v>23824.111919999999</v>
      </c>
      <c r="M1655" s="3">
        <f t="shared" si="107"/>
        <v>6.4377250088587967E-2</v>
      </c>
    </row>
    <row r="1656" spans="1:13" x14ac:dyDescent="0.2">
      <c r="A1656" s="1" t="s">
        <v>3</v>
      </c>
      <c r="B1656" s="1" t="s">
        <v>35</v>
      </c>
      <c r="C1656" s="2">
        <v>0</v>
      </c>
      <c r="D1656" s="2">
        <v>0</v>
      </c>
      <c r="E1656" s="3" t="str">
        <f t="shared" si="104"/>
        <v/>
      </c>
      <c r="F1656" s="2">
        <v>5.4352200000000002</v>
      </c>
      <c r="G1656" s="2">
        <v>0</v>
      </c>
      <c r="H1656" s="3">
        <f t="shared" si="105"/>
        <v>-1</v>
      </c>
      <c r="I1656" s="2">
        <v>0</v>
      </c>
      <c r="J1656" s="3" t="str">
        <f t="shared" si="106"/>
        <v/>
      </c>
      <c r="K1656" s="2">
        <v>38.907119999999999</v>
      </c>
      <c r="L1656" s="2">
        <v>0</v>
      </c>
      <c r="M1656" s="3">
        <f t="shared" si="107"/>
        <v>-1</v>
      </c>
    </row>
    <row r="1657" spans="1:13" x14ac:dyDescent="0.2">
      <c r="A1657" s="1" t="s">
        <v>2</v>
      </c>
      <c r="B1657" s="1" t="s">
        <v>35</v>
      </c>
      <c r="C1657" s="2">
        <v>0</v>
      </c>
      <c r="D1657" s="2">
        <v>0</v>
      </c>
      <c r="E1657" s="3" t="str">
        <f t="shared" si="104"/>
        <v/>
      </c>
      <c r="F1657" s="2">
        <v>9895.9366800000007</v>
      </c>
      <c r="G1657" s="2">
        <v>11451.78119</v>
      </c>
      <c r="H1657" s="3">
        <f t="shared" si="105"/>
        <v>0.1572205401378941</v>
      </c>
      <c r="I1657" s="2">
        <v>13108.36873</v>
      </c>
      <c r="J1657" s="3">
        <f t="shared" si="106"/>
        <v>-0.12637633058099063</v>
      </c>
      <c r="K1657" s="2">
        <v>35604.917809999999</v>
      </c>
      <c r="L1657" s="2">
        <v>43586.491379999999</v>
      </c>
      <c r="M1657" s="3">
        <f t="shared" si="107"/>
        <v>0.22417053769348394</v>
      </c>
    </row>
    <row r="1658" spans="1:13" x14ac:dyDescent="0.2">
      <c r="A1658" s="1" t="s">
        <v>25</v>
      </c>
      <c r="B1658" s="1" t="s">
        <v>35</v>
      </c>
      <c r="C1658" s="2">
        <v>0</v>
      </c>
      <c r="D1658" s="2">
        <v>0</v>
      </c>
      <c r="E1658" s="3" t="str">
        <f t="shared" si="104"/>
        <v/>
      </c>
      <c r="F1658" s="2">
        <v>0</v>
      </c>
      <c r="G1658" s="2">
        <v>0</v>
      </c>
      <c r="H1658" s="3" t="str">
        <f t="shared" si="105"/>
        <v/>
      </c>
      <c r="I1658" s="2">
        <v>0</v>
      </c>
      <c r="J1658" s="3" t="str">
        <f t="shared" si="106"/>
        <v/>
      </c>
      <c r="K1658" s="2">
        <v>1.60727</v>
      </c>
      <c r="L1658" s="2">
        <v>0</v>
      </c>
      <c r="M1658" s="3">
        <f t="shared" si="107"/>
        <v>-1</v>
      </c>
    </row>
    <row r="1659" spans="1:13" x14ac:dyDescent="0.2">
      <c r="A1659" s="1" t="s">
        <v>29</v>
      </c>
      <c r="B1659" s="1" t="s">
        <v>35</v>
      </c>
      <c r="C1659" s="2">
        <v>0</v>
      </c>
      <c r="D1659" s="2">
        <v>0</v>
      </c>
      <c r="E1659" s="3" t="str">
        <f t="shared" si="104"/>
        <v/>
      </c>
      <c r="F1659" s="2">
        <v>0</v>
      </c>
      <c r="G1659" s="2">
        <v>0</v>
      </c>
      <c r="H1659" s="3" t="str">
        <f t="shared" si="105"/>
        <v/>
      </c>
      <c r="I1659" s="2">
        <v>0</v>
      </c>
      <c r="J1659" s="3" t="str">
        <f t="shared" si="106"/>
        <v/>
      </c>
      <c r="K1659" s="2">
        <v>0</v>
      </c>
      <c r="L1659" s="2">
        <v>0</v>
      </c>
      <c r="M1659" s="3" t="str">
        <f t="shared" si="107"/>
        <v/>
      </c>
    </row>
    <row r="1660" spans="1:13" x14ac:dyDescent="0.2">
      <c r="A1660" s="6" t="s">
        <v>0</v>
      </c>
      <c r="B1660" s="6" t="s">
        <v>35</v>
      </c>
      <c r="C1660" s="5">
        <v>65.828639999999993</v>
      </c>
      <c r="D1660" s="5">
        <v>0</v>
      </c>
      <c r="E1660" s="4">
        <f t="shared" si="104"/>
        <v>-1</v>
      </c>
      <c r="F1660" s="5">
        <v>60600.183069999999</v>
      </c>
      <c r="G1660" s="5">
        <v>64171.403850000002</v>
      </c>
      <c r="H1660" s="4">
        <f t="shared" si="105"/>
        <v>5.8930857946003945E-2</v>
      </c>
      <c r="I1660" s="5">
        <v>73121.324139999997</v>
      </c>
      <c r="J1660" s="4">
        <f t="shared" si="106"/>
        <v>-0.12239822507678122</v>
      </c>
      <c r="K1660" s="5">
        <v>225178.17582999999</v>
      </c>
      <c r="L1660" s="5">
        <v>255752.74327000001</v>
      </c>
      <c r="M1660" s="4">
        <f t="shared" si="107"/>
        <v>0.13577944366634598</v>
      </c>
    </row>
    <row r="1661" spans="1:13" x14ac:dyDescent="0.2">
      <c r="A1661" s="1" t="s">
        <v>22</v>
      </c>
      <c r="B1661" s="1" t="s">
        <v>34</v>
      </c>
      <c r="C1661" s="2">
        <v>0</v>
      </c>
      <c r="D1661" s="2">
        <v>0</v>
      </c>
      <c r="E1661" s="3" t="str">
        <f t="shared" si="104"/>
        <v/>
      </c>
      <c r="F1661" s="2">
        <v>0</v>
      </c>
      <c r="G1661" s="2">
        <v>0</v>
      </c>
      <c r="H1661" s="3" t="str">
        <f t="shared" si="105"/>
        <v/>
      </c>
      <c r="I1661" s="2">
        <v>0</v>
      </c>
      <c r="J1661" s="3" t="str">
        <f t="shared" si="106"/>
        <v/>
      </c>
      <c r="K1661" s="2">
        <v>8.7155699999999996</v>
      </c>
      <c r="L1661" s="2">
        <v>11.352980000000001</v>
      </c>
      <c r="M1661" s="3">
        <f t="shared" si="107"/>
        <v>0.30260900893458498</v>
      </c>
    </row>
    <row r="1662" spans="1:13" x14ac:dyDescent="0.2">
      <c r="A1662" s="1" t="s">
        <v>21</v>
      </c>
      <c r="B1662" s="1" t="s">
        <v>34</v>
      </c>
      <c r="C1662" s="2">
        <v>0</v>
      </c>
      <c r="D1662" s="2">
        <v>0</v>
      </c>
      <c r="E1662" s="3" t="str">
        <f t="shared" si="104"/>
        <v/>
      </c>
      <c r="F1662" s="2">
        <v>0.37808999999999998</v>
      </c>
      <c r="G1662" s="2">
        <v>0.65444999999999998</v>
      </c>
      <c r="H1662" s="3">
        <f t="shared" si="105"/>
        <v>0.7309370784733793</v>
      </c>
      <c r="I1662" s="2">
        <v>0.22402</v>
      </c>
      <c r="J1662" s="3">
        <f t="shared" si="106"/>
        <v>1.921390947236854</v>
      </c>
      <c r="K1662" s="2">
        <v>51.471420000000002</v>
      </c>
      <c r="L1662" s="2">
        <v>57.950980000000001</v>
      </c>
      <c r="M1662" s="3">
        <f t="shared" si="107"/>
        <v>0.12588655995890541</v>
      </c>
    </row>
    <row r="1663" spans="1:13" x14ac:dyDescent="0.2">
      <c r="A1663" s="1" t="s">
        <v>20</v>
      </c>
      <c r="B1663" s="1" t="s">
        <v>34</v>
      </c>
      <c r="C1663" s="2">
        <v>0</v>
      </c>
      <c r="D1663" s="2">
        <v>0</v>
      </c>
      <c r="E1663" s="3" t="str">
        <f t="shared" si="104"/>
        <v/>
      </c>
      <c r="F1663" s="2">
        <v>0</v>
      </c>
      <c r="G1663" s="2">
        <v>8.2534500000000008</v>
      </c>
      <c r="H1663" s="3" t="str">
        <f t="shared" si="105"/>
        <v/>
      </c>
      <c r="I1663" s="2">
        <v>2.3999999999999998E-3</v>
      </c>
      <c r="J1663" s="3">
        <f t="shared" si="106"/>
        <v>3437.9375000000005</v>
      </c>
      <c r="K1663" s="2">
        <v>55.864049999999999</v>
      </c>
      <c r="L1663" s="2">
        <v>11.78107</v>
      </c>
      <c r="M1663" s="3">
        <f t="shared" si="107"/>
        <v>-0.78911178119022884</v>
      </c>
    </row>
    <row r="1664" spans="1:13" x14ac:dyDescent="0.2">
      <c r="A1664" s="1" t="s">
        <v>19</v>
      </c>
      <c r="B1664" s="1" t="s">
        <v>34</v>
      </c>
      <c r="C1664" s="2">
        <v>0</v>
      </c>
      <c r="D1664" s="2">
        <v>0</v>
      </c>
      <c r="E1664" s="3" t="str">
        <f t="shared" si="104"/>
        <v/>
      </c>
      <c r="F1664" s="2">
        <v>0</v>
      </c>
      <c r="G1664" s="2">
        <v>0</v>
      </c>
      <c r="H1664" s="3" t="str">
        <f t="shared" si="105"/>
        <v/>
      </c>
      <c r="I1664" s="2">
        <v>0</v>
      </c>
      <c r="J1664" s="3" t="str">
        <f t="shared" si="106"/>
        <v/>
      </c>
      <c r="K1664" s="2">
        <v>0</v>
      </c>
      <c r="L1664" s="2">
        <v>0</v>
      </c>
      <c r="M1664" s="3" t="str">
        <f t="shared" si="107"/>
        <v/>
      </c>
    </row>
    <row r="1665" spans="1:13" x14ac:dyDescent="0.2">
      <c r="A1665" s="1" t="s">
        <v>17</v>
      </c>
      <c r="B1665" s="1" t="s">
        <v>34</v>
      </c>
      <c r="C1665" s="2">
        <v>0</v>
      </c>
      <c r="D1665" s="2">
        <v>0</v>
      </c>
      <c r="E1665" s="3" t="str">
        <f t="shared" si="104"/>
        <v/>
      </c>
      <c r="F1665" s="2">
        <v>0</v>
      </c>
      <c r="G1665" s="2">
        <v>52.262720000000002</v>
      </c>
      <c r="H1665" s="3" t="str">
        <f t="shared" si="105"/>
        <v/>
      </c>
      <c r="I1665" s="2">
        <v>23.461600000000001</v>
      </c>
      <c r="J1665" s="3">
        <f t="shared" si="106"/>
        <v>1.2275855014150783</v>
      </c>
      <c r="K1665" s="2">
        <v>197.20442</v>
      </c>
      <c r="L1665" s="2">
        <v>116.44437000000001</v>
      </c>
      <c r="M1665" s="3">
        <f t="shared" si="107"/>
        <v>-0.40952454311115338</v>
      </c>
    </row>
    <row r="1666" spans="1:13" x14ac:dyDescent="0.2">
      <c r="A1666" s="1" t="s">
        <v>14</v>
      </c>
      <c r="B1666" s="1" t="s">
        <v>34</v>
      </c>
      <c r="C1666" s="2">
        <v>0</v>
      </c>
      <c r="D1666" s="2">
        <v>0</v>
      </c>
      <c r="E1666" s="3" t="str">
        <f t="shared" si="104"/>
        <v/>
      </c>
      <c r="F1666" s="2">
        <v>0</v>
      </c>
      <c r="G1666" s="2">
        <v>0</v>
      </c>
      <c r="H1666" s="3" t="str">
        <f t="shared" si="105"/>
        <v/>
      </c>
      <c r="I1666" s="2">
        <v>0</v>
      </c>
      <c r="J1666" s="3" t="str">
        <f t="shared" si="106"/>
        <v/>
      </c>
      <c r="K1666" s="2">
        <v>0</v>
      </c>
      <c r="L1666" s="2">
        <v>0</v>
      </c>
      <c r="M1666" s="3" t="str">
        <f t="shared" si="107"/>
        <v/>
      </c>
    </row>
    <row r="1667" spans="1:13" x14ac:dyDescent="0.2">
      <c r="A1667" s="1" t="s">
        <v>13</v>
      </c>
      <c r="B1667" s="1" t="s">
        <v>34</v>
      </c>
      <c r="C1667" s="2">
        <v>21.40549</v>
      </c>
      <c r="D1667" s="2">
        <v>0</v>
      </c>
      <c r="E1667" s="3">
        <f t="shared" si="104"/>
        <v>-1</v>
      </c>
      <c r="F1667" s="2">
        <v>217.49090000000001</v>
      </c>
      <c r="G1667" s="2">
        <v>131.84496999999999</v>
      </c>
      <c r="H1667" s="3">
        <f t="shared" si="105"/>
        <v>-0.39379086665235197</v>
      </c>
      <c r="I1667" s="2">
        <v>46.701839999999997</v>
      </c>
      <c r="J1667" s="3">
        <f t="shared" si="106"/>
        <v>1.8231215301153014</v>
      </c>
      <c r="K1667" s="2">
        <v>1252.37249</v>
      </c>
      <c r="L1667" s="2">
        <v>502.34413000000001</v>
      </c>
      <c r="M1667" s="3">
        <f t="shared" si="107"/>
        <v>-0.59888600714951823</v>
      </c>
    </row>
    <row r="1668" spans="1:13" x14ac:dyDescent="0.2">
      <c r="A1668" s="1" t="s">
        <v>12</v>
      </c>
      <c r="B1668" s="1" t="s">
        <v>34</v>
      </c>
      <c r="C1668" s="2">
        <v>0</v>
      </c>
      <c r="D1668" s="2">
        <v>0</v>
      </c>
      <c r="E1668" s="3" t="str">
        <f t="shared" si="104"/>
        <v/>
      </c>
      <c r="F1668" s="2">
        <v>287.31</v>
      </c>
      <c r="G1668" s="2">
        <v>270</v>
      </c>
      <c r="H1668" s="3">
        <f t="shared" si="105"/>
        <v>-6.0248512060144144E-2</v>
      </c>
      <c r="I1668" s="2">
        <v>364.46875</v>
      </c>
      <c r="J1668" s="3">
        <f t="shared" si="106"/>
        <v>-0.25919574723484529</v>
      </c>
      <c r="K1668" s="2">
        <v>1068.3969999999999</v>
      </c>
      <c r="L1668" s="2">
        <v>634.46875</v>
      </c>
      <c r="M1668" s="3">
        <f t="shared" si="107"/>
        <v>-0.40614888473105026</v>
      </c>
    </row>
    <row r="1669" spans="1:13" x14ac:dyDescent="0.2">
      <c r="A1669" s="1" t="s">
        <v>11</v>
      </c>
      <c r="B1669" s="1" t="s">
        <v>34</v>
      </c>
      <c r="C1669" s="2">
        <v>0</v>
      </c>
      <c r="D1669" s="2">
        <v>0</v>
      </c>
      <c r="E1669" s="3" t="str">
        <f t="shared" si="104"/>
        <v/>
      </c>
      <c r="F1669" s="2">
        <v>0</v>
      </c>
      <c r="G1669" s="2">
        <v>0</v>
      </c>
      <c r="H1669" s="3" t="str">
        <f t="shared" si="105"/>
        <v/>
      </c>
      <c r="I1669" s="2">
        <v>0</v>
      </c>
      <c r="J1669" s="3" t="str">
        <f t="shared" si="106"/>
        <v/>
      </c>
      <c r="K1669" s="2">
        <v>0</v>
      </c>
      <c r="L1669" s="2">
        <v>0.16366</v>
      </c>
      <c r="M1669" s="3" t="str">
        <f t="shared" si="107"/>
        <v/>
      </c>
    </row>
    <row r="1670" spans="1:13" x14ac:dyDescent="0.2">
      <c r="A1670" s="1" t="s">
        <v>10</v>
      </c>
      <c r="B1670" s="1" t="s">
        <v>34</v>
      </c>
      <c r="C1670" s="2">
        <v>0</v>
      </c>
      <c r="D1670" s="2">
        <v>0</v>
      </c>
      <c r="E1670" s="3" t="str">
        <f t="shared" si="104"/>
        <v/>
      </c>
      <c r="F1670" s="2">
        <v>6.6019999999999995E-2</v>
      </c>
      <c r="G1670" s="2">
        <v>7.5893199999999998</v>
      </c>
      <c r="H1670" s="3">
        <f t="shared" si="105"/>
        <v>113.95486216298092</v>
      </c>
      <c r="I1670" s="2">
        <v>3.0000000000000001E-5</v>
      </c>
      <c r="J1670" s="3">
        <f t="shared" si="106"/>
        <v>252976.33333333331</v>
      </c>
      <c r="K1670" s="2">
        <v>15.87307</v>
      </c>
      <c r="L1670" s="2">
        <v>10.27989</v>
      </c>
      <c r="M1670" s="3">
        <f t="shared" si="107"/>
        <v>-0.35236913842123796</v>
      </c>
    </row>
    <row r="1671" spans="1:13" x14ac:dyDescent="0.2">
      <c r="A1671" s="1" t="s">
        <v>9</v>
      </c>
      <c r="B1671" s="1" t="s">
        <v>34</v>
      </c>
      <c r="C1671" s="2">
        <v>0</v>
      </c>
      <c r="D1671" s="2">
        <v>0</v>
      </c>
      <c r="E1671" s="3" t="str">
        <f t="shared" si="104"/>
        <v/>
      </c>
      <c r="F1671" s="2">
        <v>198.35127</v>
      </c>
      <c r="G1671" s="2">
        <v>394.42527999999999</v>
      </c>
      <c r="H1671" s="3">
        <f t="shared" si="105"/>
        <v>0.98851905510864624</v>
      </c>
      <c r="I1671" s="2">
        <v>210.97413</v>
      </c>
      <c r="J1671" s="3">
        <f t="shared" si="106"/>
        <v>0.86954334164098679</v>
      </c>
      <c r="K1671" s="2">
        <v>949.95471999999995</v>
      </c>
      <c r="L1671" s="2">
        <v>1020.80405</v>
      </c>
      <c r="M1671" s="3">
        <f t="shared" si="107"/>
        <v>7.4581796909225284E-2</v>
      </c>
    </row>
    <row r="1672" spans="1:13" x14ac:dyDescent="0.2">
      <c r="A1672" s="1" t="s">
        <v>8</v>
      </c>
      <c r="B1672" s="1" t="s">
        <v>34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0</v>
      </c>
      <c r="H1672" s="3" t="str">
        <f t="shared" si="105"/>
        <v/>
      </c>
      <c r="I1672" s="2">
        <v>0</v>
      </c>
      <c r="J1672" s="3" t="str">
        <f t="shared" si="106"/>
        <v/>
      </c>
      <c r="K1672" s="2">
        <v>5.3</v>
      </c>
      <c r="L1672" s="2">
        <v>0</v>
      </c>
      <c r="M1672" s="3">
        <f t="shared" si="107"/>
        <v>-1</v>
      </c>
    </row>
    <row r="1673" spans="1:13" x14ac:dyDescent="0.2">
      <c r="A1673" s="1" t="s">
        <v>7</v>
      </c>
      <c r="B1673" s="1" t="s">
        <v>34</v>
      </c>
      <c r="C1673" s="2">
        <v>0</v>
      </c>
      <c r="D1673" s="2">
        <v>0</v>
      </c>
      <c r="E1673" s="3" t="str">
        <f t="shared" si="104"/>
        <v/>
      </c>
      <c r="F1673" s="2">
        <v>885.39282000000003</v>
      </c>
      <c r="G1673" s="2">
        <v>830.91251</v>
      </c>
      <c r="H1673" s="3">
        <f t="shared" si="105"/>
        <v>-6.1532360291785548E-2</v>
      </c>
      <c r="I1673" s="2">
        <v>927.43984999999998</v>
      </c>
      <c r="J1673" s="3">
        <f t="shared" si="106"/>
        <v>-0.10407935350200881</v>
      </c>
      <c r="K1673" s="2">
        <v>3552.06104</v>
      </c>
      <c r="L1673" s="2">
        <v>3078.0431600000002</v>
      </c>
      <c r="M1673" s="3">
        <f t="shared" si="107"/>
        <v>-0.13344868645613139</v>
      </c>
    </row>
    <row r="1674" spans="1:13" x14ac:dyDescent="0.2">
      <c r="A1674" s="1" t="s">
        <v>6</v>
      </c>
      <c r="B1674" s="1" t="s">
        <v>34</v>
      </c>
      <c r="C1674" s="2">
        <v>0</v>
      </c>
      <c r="D1674" s="2">
        <v>0</v>
      </c>
      <c r="E1674" s="3" t="str">
        <f t="shared" si="104"/>
        <v/>
      </c>
      <c r="F1674" s="2">
        <v>3.6031300000000002</v>
      </c>
      <c r="G1674" s="2">
        <v>46.015929999999997</v>
      </c>
      <c r="H1674" s="3">
        <f t="shared" si="105"/>
        <v>11.771099016688266</v>
      </c>
      <c r="I1674" s="2">
        <v>5.3354799999999996</v>
      </c>
      <c r="J1674" s="3">
        <f t="shared" si="106"/>
        <v>7.624515507508228</v>
      </c>
      <c r="K1674" s="2">
        <v>33.339640000000003</v>
      </c>
      <c r="L1674" s="2">
        <v>60.912860000000002</v>
      </c>
      <c r="M1674" s="3">
        <f t="shared" si="107"/>
        <v>0.82704012400853744</v>
      </c>
    </row>
    <row r="1675" spans="1:13" x14ac:dyDescent="0.2">
      <c r="A1675" s="1" t="s">
        <v>5</v>
      </c>
      <c r="B1675" s="1" t="s">
        <v>34</v>
      </c>
      <c r="C1675" s="2">
        <v>0</v>
      </c>
      <c r="D1675" s="2">
        <v>0</v>
      </c>
      <c r="E1675" s="3" t="str">
        <f t="shared" ref="E1675:E1737" si="108">IF(C1675=0,"",(D1675/C1675-1))</f>
        <v/>
      </c>
      <c r="F1675" s="2">
        <v>0</v>
      </c>
      <c r="G1675" s="2">
        <v>0</v>
      </c>
      <c r="H1675" s="3" t="str">
        <f t="shared" ref="H1675:H1737" si="109">IF(F1675=0,"",(G1675/F1675-1))</f>
        <v/>
      </c>
      <c r="I1675" s="2">
        <v>318.73336999999998</v>
      </c>
      <c r="J1675" s="3">
        <f t="shared" ref="J1675:J1737" si="110">IF(I1675=0,"",(G1675/I1675-1))</f>
        <v>-1</v>
      </c>
      <c r="K1675" s="2">
        <v>135.18899999999999</v>
      </c>
      <c r="L1675" s="2">
        <v>446.70337000000001</v>
      </c>
      <c r="M1675" s="3">
        <f t="shared" ref="M1675:M1737" si="111">IF(K1675=0,"",(L1675/K1675-1))</f>
        <v>2.3042878488634431</v>
      </c>
    </row>
    <row r="1676" spans="1:13" x14ac:dyDescent="0.2">
      <c r="A1676" s="1" t="s">
        <v>4</v>
      </c>
      <c r="B1676" s="1" t="s">
        <v>34</v>
      </c>
      <c r="C1676" s="2">
        <v>0</v>
      </c>
      <c r="D1676" s="2">
        <v>0</v>
      </c>
      <c r="E1676" s="3" t="str">
        <f t="shared" si="108"/>
        <v/>
      </c>
      <c r="F1676" s="2">
        <v>0</v>
      </c>
      <c r="G1676" s="2">
        <v>0.16012000000000001</v>
      </c>
      <c r="H1676" s="3" t="str">
        <f t="shared" si="109"/>
        <v/>
      </c>
      <c r="I1676" s="2">
        <v>0</v>
      </c>
      <c r="J1676" s="3" t="str">
        <f t="shared" si="110"/>
        <v/>
      </c>
      <c r="K1676" s="2">
        <v>16.16058</v>
      </c>
      <c r="L1676" s="2">
        <v>1.2511699999999999</v>
      </c>
      <c r="M1676" s="3">
        <f t="shared" si="111"/>
        <v>-0.92257889258925108</v>
      </c>
    </row>
    <row r="1677" spans="1:13" x14ac:dyDescent="0.2">
      <c r="A1677" s="1" t="s">
        <v>3</v>
      </c>
      <c r="B1677" s="1" t="s">
        <v>34</v>
      </c>
      <c r="C1677" s="2">
        <v>0</v>
      </c>
      <c r="D1677" s="2">
        <v>0</v>
      </c>
      <c r="E1677" s="3" t="str">
        <f t="shared" si="108"/>
        <v/>
      </c>
      <c r="F1677" s="2">
        <v>0</v>
      </c>
      <c r="G1677" s="2">
        <v>1.5189999999999999</v>
      </c>
      <c r="H1677" s="3" t="str">
        <f t="shared" si="109"/>
        <v/>
      </c>
      <c r="I1677" s="2">
        <v>0</v>
      </c>
      <c r="J1677" s="3" t="str">
        <f t="shared" si="110"/>
        <v/>
      </c>
      <c r="K1677" s="2">
        <v>5.7916400000000001</v>
      </c>
      <c r="L1677" s="2">
        <v>1.5189999999999999</v>
      </c>
      <c r="M1677" s="3">
        <f t="shared" si="111"/>
        <v>-0.73772541110980661</v>
      </c>
    </row>
    <row r="1678" spans="1:13" x14ac:dyDescent="0.2">
      <c r="A1678" s="1" t="s">
        <v>25</v>
      </c>
      <c r="B1678" s="1" t="s">
        <v>34</v>
      </c>
      <c r="C1678" s="2">
        <v>0</v>
      </c>
      <c r="D1678" s="2">
        <v>0</v>
      </c>
      <c r="E1678" s="3" t="str">
        <f t="shared" si="108"/>
        <v/>
      </c>
      <c r="F1678" s="2">
        <v>0</v>
      </c>
      <c r="G1678" s="2">
        <v>0</v>
      </c>
      <c r="H1678" s="3" t="str">
        <f t="shared" si="109"/>
        <v/>
      </c>
      <c r="I1678" s="2">
        <v>0</v>
      </c>
      <c r="J1678" s="3" t="str">
        <f t="shared" si="110"/>
        <v/>
      </c>
      <c r="K1678" s="2">
        <v>0</v>
      </c>
      <c r="L1678" s="2">
        <v>0</v>
      </c>
      <c r="M1678" s="3" t="str">
        <f t="shared" si="111"/>
        <v/>
      </c>
    </row>
    <row r="1679" spans="1:13" x14ac:dyDescent="0.2">
      <c r="A1679" s="6" t="s">
        <v>0</v>
      </c>
      <c r="B1679" s="6" t="s">
        <v>34</v>
      </c>
      <c r="C1679" s="5">
        <v>21.40549</v>
      </c>
      <c r="D1679" s="5">
        <v>0</v>
      </c>
      <c r="E1679" s="4">
        <f t="shared" si="108"/>
        <v>-1</v>
      </c>
      <c r="F1679" s="5">
        <v>1592.59223</v>
      </c>
      <c r="G1679" s="5">
        <v>1743.6377500000001</v>
      </c>
      <c r="H1679" s="4">
        <f t="shared" si="109"/>
        <v>9.4842557407177619E-2</v>
      </c>
      <c r="I1679" s="5">
        <v>1897.3414700000001</v>
      </c>
      <c r="J1679" s="4">
        <f t="shared" si="110"/>
        <v>-8.1010046125223778E-2</v>
      </c>
      <c r="K1679" s="5">
        <v>7347.6946399999997</v>
      </c>
      <c r="L1679" s="5">
        <v>5954.01944</v>
      </c>
      <c r="M1679" s="4">
        <f t="shared" si="111"/>
        <v>-0.18967516592387945</v>
      </c>
    </row>
    <row r="1680" spans="1:13" x14ac:dyDescent="0.2">
      <c r="A1680" s="1" t="s">
        <v>22</v>
      </c>
      <c r="B1680" s="1" t="s">
        <v>32</v>
      </c>
      <c r="C1680" s="2">
        <v>5.0599999999999999E-2</v>
      </c>
      <c r="D1680" s="2">
        <v>0</v>
      </c>
      <c r="E1680" s="3">
        <f t="shared" si="108"/>
        <v>-1</v>
      </c>
      <c r="F1680" s="2">
        <v>73.380780000000001</v>
      </c>
      <c r="G1680" s="2">
        <v>201.98776000000001</v>
      </c>
      <c r="H1680" s="3">
        <f t="shared" si="109"/>
        <v>1.7525976147977715</v>
      </c>
      <c r="I1680" s="2">
        <v>374.30689000000001</v>
      </c>
      <c r="J1680" s="3">
        <f t="shared" si="110"/>
        <v>-0.46036857617021154</v>
      </c>
      <c r="K1680" s="2">
        <v>762.69457</v>
      </c>
      <c r="L1680" s="2">
        <v>992.77085999999997</v>
      </c>
      <c r="M1680" s="3">
        <f t="shared" si="111"/>
        <v>0.3016624203840863</v>
      </c>
    </row>
    <row r="1681" spans="1:13" x14ac:dyDescent="0.2">
      <c r="A1681" s="1" t="s">
        <v>21</v>
      </c>
      <c r="B1681" s="1" t="s">
        <v>32</v>
      </c>
      <c r="C1681" s="2">
        <v>9.5821100000000001</v>
      </c>
      <c r="D1681" s="2">
        <v>0</v>
      </c>
      <c r="E1681" s="3">
        <f t="shared" si="108"/>
        <v>-1</v>
      </c>
      <c r="F1681" s="2">
        <v>874.15842999999995</v>
      </c>
      <c r="G1681" s="2">
        <v>510.16822000000002</v>
      </c>
      <c r="H1681" s="3">
        <f t="shared" si="109"/>
        <v>-0.4163892922705098</v>
      </c>
      <c r="I1681" s="2">
        <v>677.07118000000003</v>
      </c>
      <c r="J1681" s="3">
        <f t="shared" si="110"/>
        <v>-0.24650725792227635</v>
      </c>
      <c r="K1681" s="2">
        <v>2392.8063999999999</v>
      </c>
      <c r="L1681" s="2">
        <v>2069.20784</v>
      </c>
      <c r="M1681" s="3">
        <f t="shared" si="111"/>
        <v>-0.13523808695931272</v>
      </c>
    </row>
    <row r="1682" spans="1:13" x14ac:dyDescent="0.2">
      <c r="A1682" s="1" t="s">
        <v>20</v>
      </c>
      <c r="B1682" s="1" t="s">
        <v>32</v>
      </c>
      <c r="C1682" s="2">
        <v>1.24654</v>
      </c>
      <c r="D1682" s="2">
        <v>0</v>
      </c>
      <c r="E1682" s="3">
        <f t="shared" si="108"/>
        <v>-1</v>
      </c>
      <c r="F1682" s="2">
        <v>447.59895999999998</v>
      </c>
      <c r="G1682" s="2">
        <v>36.948839999999997</v>
      </c>
      <c r="H1682" s="3">
        <f t="shared" si="109"/>
        <v>-0.9174510146314907</v>
      </c>
      <c r="I1682" s="2">
        <v>66.301410000000004</v>
      </c>
      <c r="J1682" s="3">
        <f t="shared" si="110"/>
        <v>-0.44271411422472018</v>
      </c>
      <c r="K1682" s="2">
        <v>759.94150999999999</v>
      </c>
      <c r="L1682" s="2">
        <v>215.90565000000001</v>
      </c>
      <c r="M1682" s="3">
        <f t="shared" si="111"/>
        <v>-0.71589175330085597</v>
      </c>
    </row>
    <row r="1683" spans="1:13" x14ac:dyDescent="0.2">
      <c r="A1683" s="1" t="s">
        <v>19</v>
      </c>
      <c r="B1683" s="1" t="s">
        <v>32</v>
      </c>
      <c r="C1683" s="2">
        <v>0</v>
      </c>
      <c r="D1683" s="2">
        <v>0</v>
      </c>
      <c r="E1683" s="3" t="str">
        <f t="shared" si="108"/>
        <v/>
      </c>
      <c r="F1683" s="2">
        <v>7.7069000000000001</v>
      </c>
      <c r="G1683" s="2">
        <v>39.028379999999999</v>
      </c>
      <c r="H1683" s="3">
        <f t="shared" si="109"/>
        <v>4.0640828348622664</v>
      </c>
      <c r="I1683" s="2">
        <v>19.90343</v>
      </c>
      <c r="J1683" s="3">
        <f t="shared" si="110"/>
        <v>0.96088714357274085</v>
      </c>
      <c r="K1683" s="2">
        <v>71.770510000000002</v>
      </c>
      <c r="L1683" s="2">
        <v>112.12266</v>
      </c>
      <c r="M1683" s="3">
        <f t="shared" si="111"/>
        <v>0.56223858517934455</v>
      </c>
    </row>
    <row r="1684" spans="1:13" x14ac:dyDescent="0.2">
      <c r="A1684" s="1" t="s">
        <v>18</v>
      </c>
      <c r="B1684" s="1" t="s">
        <v>32</v>
      </c>
      <c r="C1684" s="2">
        <v>0</v>
      </c>
      <c r="D1684" s="2">
        <v>0</v>
      </c>
      <c r="E1684" s="3" t="str">
        <f t="shared" si="108"/>
        <v/>
      </c>
      <c r="F1684" s="2">
        <v>4.5000200000000001</v>
      </c>
      <c r="G1684" s="2">
        <v>3.3528500000000001</v>
      </c>
      <c r="H1684" s="3">
        <f t="shared" si="109"/>
        <v>-0.25492553366429482</v>
      </c>
      <c r="I1684" s="2">
        <v>8.4000000000000005E-2</v>
      </c>
      <c r="J1684" s="3">
        <f t="shared" si="110"/>
        <v>38.914880952380955</v>
      </c>
      <c r="K1684" s="2">
        <v>19.830850000000002</v>
      </c>
      <c r="L1684" s="2">
        <v>4.1865500000000004</v>
      </c>
      <c r="M1684" s="3">
        <f t="shared" si="111"/>
        <v>-0.78888701190317101</v>
      </c>
    </row>
    <row r="1685" spans="1:13" x14ac:dyDescent="0.2">
      <c r="A1685" s="1" t="s">
        <v>17</v>
      </c>
      <c r="B1685" s="1" t="s">
        <v>32</v>
      </c>
      <c r="C1685" s="2">
        <v>0</v>
      </c>
      <c r="D1685" s="2">
        <v>0</v>
      </c>
      <c r="E1685" s="3" t="str">
        <f t="shared" si="108"/>
        <v/>
      </c>
      <c r="F1685" s="2">
        <v>74.126059999999995</v>
      </c>
      <c r="G1685" s="2">
        <v>44.853990000000003</v>
      </c>
      <c r="H1685" s="3">
        <f t="shared" si="109"/>
        <v>-0.39489580317637274</v>
      </c>
      <c r="I1685" s="2">
        <v>150.46841000000001</v>
      </c>
      <c r="J1685" s="3">
        <f t="shared" si="110"/>
        <v>-0.70190427346178508</v>
      </c>
      <c r="K1685" s="2">
        <v>1108.41263</v>
      </c>
      <c r="L1685" s="2">
        <v>300.94358999999997</v>
      </c>
      <c r="M1685" s="3">
        <f t="shared" si="111"/>
        <v>-0.72849137419157706</v>
      </c>
    </row>
    <row r="1686" spans="1:13" x14ac:dyDescent="0.2">
      <c r="A1686" s="1" t="s">
        <v>16</v>
      </c>
      <c r="B1686" s="1" t="s">
        <v>32</v>
      </c>
      <c r="C1686" s="2">
        <v>625.85625000000005</v>
      </c>
      <c r="D1686" s="2">
        <v>0</v>
      </c>
      <c r="E1686" s="3">
        <f t="shared" si="108"/>
        <v>-1</v>
      </c>
      <c r="F1686" s="2">
        <v>75843.347970000003</v>
      </c>
      <c r="G1686" s="2">
        <v>67042.172160000002</v>
      </c>
      <c r="H1686" s="3">
        <f t="shared" si="109"/>
        <v>-0.11604413630950638</v>
      </c>
      <c r="I1686" s="2">
        <v>84217.899650000007</v>
      </c>
      <c r="J1686" s="3">
        <f t="shared" si="110"/>
        <v>-0.20394390695303932</v>
      </c>
      <c r="K1686" s="2">
        <v>322436.60622999998</v>
      </c>
      <c r="L1686" s="2">
        <v>311859.81167999998</v>
      </c>
      <c r="M1686" s="3">
        <f t="shared" si="111"/>
        <v>-3.2802710193691076E-2</v>
      </c>
    </row>
    <row r="1687" spans="1:13" x14ac:dyDescent="0.2">
      <c r="A1687" s="1" t="s">
        <v>15</v>
      </c>
      <c r="B1687" s="1" t="s">
        <v>32</v>
      </c>
      <c r="C1687" s="2">
        <v>0</v>
      </c>
      <c r="D1687" s="2">
        <v>0</v>
      </c>
      <c r="E1687" s="3" t="str">
        <f t="shared" si="108"/>
        <v/>
      </c>
      <c r="F1687" s="2">
        <v>151.12591</v>
      </c>
      <c r="G1687" s="2">
        <v>0</v>
      </c>
      <c r="H1687" s="3">
        <f t="shared" si="109"/>
        <v>-1</v>
      </c>
      <c r="I1687" s="2">
        <v>0</v>
      </c>
      <c r="J1687" s="3" t="str">
        <f t="shared" si="110"/>
        <v/>
      </c>
      <c r="K1687" s="2">
        <v>153.30511999999999</v>
      </c>
      <c r="L1687" s="2">
        <v>0.21675</v>
      </c>
      <c r="M1687" s="3">
        <f t="shared" si="111"/>
        <v>-0.99858615289561103</v>
      </c>
    </row>
    <row r="1688" spans="1:13" x14ac:dyDescent="0.2">
      <c r="A1688" s="1" t="s">
        <v>14</v>
      </c>
      <c r="B1688" s="1" t="s">
        <v>32</v>
      </c>
      <c r="C1688" s="2">
        <v>0</v>
      </c>
      <c r="D1688" s="2">
        <v>0</v>
      </c>
      <c r="E1688" s="3" t="str">
        <f t="shared" si="108"/>
        <v/>
      </c>
      <c r="F1688" s="2">
        <v>0</v>
      </c>
      <c r="G1688" s="2">
        <v>15.292</v>
      </c>
      <c r="H1688" s="3" t="str">
        <f t="shared" si="109"/>
        <v/>
      </c>
      <c r="I1688" s="2">
        <v>0.57299</v>
      </c>
      <c r="J1688" s="3">
        <f t="shared" si="110"/>
        <v>25.688074835511962</v>
      </c>
      <c r="K1688" s="2">
        <v>1.7774700000000001</v>
      </c>
      <c r="L1688" s="2">
        <v>61.405700000000003</v>
      </c>
      <c r="M1688" s="3">
        <f t="shared" si="111"/>
        <v>33.546687145212012</v>
      </c>
    </row>
    <row r="1689" spans="1:13" x14ac:dyDescent="0.2">
      <c r="A1689" s="1" t="s">
        <v>13</v>
      </c>
      <c r="B1689" s="1" t="s">
        <v>32</v>
      </c>
      <c r="C1689" s="2">
        <v>2.8182</v>
      </c>
      <c r="D1689" s="2">
        <v>0</v>
      </c>
      <c r="E1689" s="3">
        <f t="shared" si="108"/>
        <v>-1</v>
      </c>
      <c r="F1689" s="2">
        <v>552.38639000000001</v>
      </c>
      <c r="G1689" s="2">
        <v>235.11081999999999</v>
      </c>
      <c r="H1689" s="3">
        <f t="shared" si="109"/>
        <v>-0.5743725329655569</v>
      </c>
      <c r="I1689" s="2">
        <v>345.84066999999999</v>
      </c>
      <c r="J1689" s="3">
        <f t="shared" si="110"/>
        <v>-0.32017590643691507</v>
      </c>
      <c r="K1689" s="2">
        <v>1525.4023999999999</v>
      </c>
      <c r="L1689" s="2">
        <v>1036.6433</v>
      </c>
      <c r="M1689" s="3">
        <f t="shared" si="111"/>
        <v>-0.32041322342222611</v>
      </c>
    </row>
    <row r="1690" spans="1:13" x14ac:dyDescent="0.2">
      <c r="A1690" s="1" t="s">
        <v>12</v>
      </c>
      <c r="B1690" s="1" t="s">
        <v>32</v>
      </c>
      <c r="C1690" s="2">
        <v>0</v>
      </c>
      <c r="D1690" s="2">
        <v>0</v>
      </c>
      <c r="E1690" s="3" t="str">
        <f t="shared" si="108"/>
        <v/>
      </c>
      <c r="F1690" s="2">
        <v>371.18977999999998</v>
      </c>
      <c r="G1690" s="2">
        <v>273.66043000000002</v>
      </c>
      <c r="H1690" s="3">
        <f t="shared" si="109"/>
        <v>-0.26274793988131884</v>
      </c>
      <c r="I1690" s="2">
        <v>234.82369</v>
      </c>
      <c r="J1690" s="3">
        <f t="shared" si="110"/>
        <v>0.16538680573497522</v>
      </c>
      <c r="K1690" s="2">
        <v>1313.4169899999999</v>
      </c>
      <c r="L1690" s="2">
        <v>854.01880000000006</v>
      </c>
      <c r="M1690" s="3">
        <f t="shared" si="111"/>
        <v>-0.34977329629335763</v>
      </c>
    </row>
    <row r="1691" spans="1:13" x14ac:dyDescent="0.2">
      <c r="A1691" s="1" t="s">
        <v>11</v>
      </c>
      <c r="B1691" s="1" t="s">
        <v>32</v>
      </c>
      <c r="C1691" s="2">
        <v>0</v>
      </c>
      <c r="D1691" s="2">
        <v>0</v>
      </c>
      <c r="E1691" s="3" t="str">
        <f t="shared" si="108"/>
        <v/>
      </c>
      <c r="F1691" s="2">
        <v>234.20153999999999</v>
      </c>
      <c r="G1691" s="2">
        <v>171.40190000000001</v>
      </c>
      <c r="H1691" s="3">
        <f t="shared" si="109"/>
        <v>-0.26814358265961868</v>
      </c>
      <c r="I1691" s="2">
        <v>134.61548999999999</v>
      </c>
      <c r="J1691" s="3">
        <f t="shared" si="110"/>
        <v>0.27327026035413926</v>
      </c>
      <c r="K1691" s="2">
        <v>1409.2776699999999</v>
      </c>
      <c r="L1691" s="2">
        <v>639.96446000000003</v>
      </c>
      <c r="M1691" s="3">
        <f t="shared" si="111"/>
        <v>-0.54589186104112475</v>
      </c>
    </row>
    <row r="1692" spans="1:13" x14ac:dyDescent="0.2">
      <c r="A1692" s="1" t="s">
        <v>10</v>
      </c>
      <c r="B1692" s="1" t="s">
        <v>32</v>
      </c>
      <c r="C1692" s="2">
        <v>0.77046000000000003</v>
      </c>
      <c r="D1692" s="2">
        <v>0</v>
      </c>
      <c r="E1692" s="3">
        <f t="shared" si="108"/>
        <v>-1</v>
      </c>
      <c r="F1692" s="2">
        <v>1324.85988</v>
      </c>
      <c r="G1692" s="2">
        <v>607.59576000000004</v>
      </c>
      <c r="H1692" s="3">
        <f t="shared" si="109"/>
        <v>-0.54138866368268312</v>
      </c>
      <c r="I1692" s="2">
        <v>776.28878999999995</v>
      </c>
      <c r="J1692" s="3">
        <f t="shared" si="110"/>
        <v>-0.21730705398953387</v>
      </c>
      <c r="K1692" s="2">
        <v>3949.4590699999999</v>
      </c>
      <c r="L1692" s="2">
        <v>2610.4237499999999</v>
      </c>
      <c r="M1692" s="3">
        <f t="shared" si="111"/>
        <v>-0.33904271351266335</v>
      </c>
    </row>
    <row r="1693" spans="1:13" x14ac:dyDescent="0.2">
      <c r="A1693" s="1" t="s">
        <v>27</v>
      </c>
      <c r="B1693" s="1" t="s">
        <v>32</v>
      </c>
      <c r="C1693" s="2">
        <v>0</v>
      </c>
      <c r="D1693" s="2">
        <v>0</v>
      </c>
      <c r="E1693" s="3" t="str">
        <f t="shared" si="108"/>
        <v/>
      </c>
      <c r="F1693" s="2">
        <v>120.77619</v>
      </c>
      <c r="G1693" s="2">
        <v>64.149529999999999</v>
      </c>
      <c r="H1693" s="3">
        <f t="shared" si="109"/>
        <v>-0.46885615451191165</v>
      </c>
      <c r="I1693" s="2">
        <v>74.288210000000007</v>
      </c>
      <c r="J1693" s="3">
        <f t="shared" si="110"/>
        <v>-0.13647764564525122</v>
      </c>
      <c r="K1693" s="2">
        <v>468.13555000000002</v>
      </c>
      <c r="L1693" s="2">
        <v>286.07754</v>
      </c>
      <c r="M1693" s="3">
        <f t="shared" si="111"/>
        <v>-0.38890020208890352</v>
      </c>
    </row>
    <row r="1694" spans="1:13" x14ac:dyDescent="0.2">
      <c r="A1694" s="1" t="s">
        <v>9</v>
      </c>
      <c r="B1694" s="1" t="s">
        <v>32</v>
      </c>
      <c r="C1694" s="2">
        <v>0</v>
      </c>
      <c r="D1694" s="2">
        <v>0</v>
      </c>
      <c r="E1694" s="3" t="str">
        <f t="shared" si="108"/>
        <v/>
      </c>
      <c r="F1694" s="2">
        <v>638.02301</v>
      </c>
      <c r="G1694" s="2">
        <v>377.31290000000001</v>
      </c>
      <c r="H1694" s="3">
        <f t="shared" si="109"/>
        <v>-0.40862179876553351</v>
      </c>
      <c r="I1694" s="2">
        <v>411.25020999999998</v>
      </c>
      <c r="J1694" s="3">
        <f t="shared" si="110"/>
        <v>-8.2522292207461656E-2</v>
      </c>
      <c r="K1694" s="2">
        <v>1596.5251800000001</v>
      </c>
      <c r="L1694" s="2">
        <v>1737.7028299999999</v>
      </c>
      <c r="M1694" s="3">
        <f t="shared" si="111"/>
        <v>8.8428076029467784E-2</v>
      </c>
    </row>
    <row r="1695" spans="1:13" x14ac:dyDescent="0.2">
      <c r="A1695" s="1" t="s">
        <v>8</v>
      </c>
      <c r="B1695" s="1" t="s">
        <v>32</v>
      </c>
      <c r="C1695" s="2">
        <v>0</v>
      </c>
      <c r="D1695" s="2">
        <v>0</v>
      </c>
      <c r="E1695" s="3" t="str">
        <f t="shared" si="108"/>
        <v/>
      </c>
      <c r="F1695" s="2">
        <v>766.01012000000003</v>
      </c>
      <c r="G1695" s="2">
        <v>1174.7101600000001</v>
      </c>
      <c r="H1695" s="3">
        <f t="shared" si="109"/>
        <v>0.53354391714824878</v>
      </c>
      <c r="I1695" s="2">
        <v>681.66139999999996</v>
      </c>
      <c r="J1695" s="3">
        <f t="shared" si="110"/>
        <v>0.72330450279273584</v>
      </c>
      <c r="K1695" s="2">
        <v>1968.8236199999999</v>
      </c>
      <c r="L1695" s="2">
        <v>2553.74908</v>
      </c>
      <c r="M1695" s="3">
        <f t="shared" si="111"/>
        <v>0.29709388594190078</v>
      </c>
    </row>
    <row r="1696" spans="1:13" x14ac:dyDescent="0.2">
      <c r="A1696" s="1" t="s">
        <v>7</v>
      </c>
      <c r="B1696" s="1" t="s">
        <v>32</v>
      </c>
      <c r="C1696" s="2">
        <v>0</v>
      </c>
      <c r="D1696" s="2">
        <v>0</v>
      </c>
      <c r="E1696" s="3" t="str">
        <f t="shared" si="108"/>
        <v/>
      </c>
      <c r="F1696" s="2">
        <v>39.752920000000003</v>
      </c>
      <c r="G1696" s="2">
        <v>35.089500000000001</v>
      </c>
      <c r="H1696" s="3">
        <f t="shared" si="109"/>
        <v>-0.11731012463990076</v>
      </c>
      <c r="I1696" s="2">
        <v>37.889539999999997</v>
      </c>
      <c r="J1696" s="3">
        <f t="shared" si="110"/>
        <v>-7.390007901916984E-2</v>
      </c>
      <c r="K1696" s="2">
        <v>110.89185000000001</v>
      </c>
      <c r="L1696" s="2">
        <v>117.76935</v>
      </c>
      <c r="M1696" s="3">
        <f t="shared" si="111"/>
        <v>6.2019886943900815E-2</v>
      </c>
    </row>
    <row r="1697" spans="1:13" x14ac:dyDescent="0.2">
      <c r="A1697" s="1" t="s">
        <v>6</v>
      </c>
      <c r="B1697" s="1" t="s">
        <v>32</v>
      </c>
      <c r="C1697" s="2">
        <v>12.926399999999999</v>
      </c>
      <c r="D1697" s="2">
        <v>0</v>
      </c>
      <c r="E1697" s="3">
        <f t="shared" si="108"/>
        <v>-1</v>
      </c>
      <c r="F1697" s="2">
        <v>154.36613</v>
      </c>
      <c r="G1697" s="2">
        <v>229.91317000000001</v>
      </c>
      <c r="H1697" s="3">
        <f t="shared" si="109"/>
        <v>0.48940165825236415</v>
      </c>
      <c r="I1697" s="2">
        <v>239.06711000000001</v>
      </c>
      <c r="J1697" s="3">
        <f t="shared" si="110"/>
        <v>-3.8290252473458186E-2</v>
      </c>
      <c r="K1697" s="2">
        <v>677.19018000000005</v>
      </c>
      <c r="L1697" s="2">
        <v>899.35835999999995</v>
      </c>
      <c r="M1697" s="3">
        <f t="shared" si="111"/>
        <v>0.32807354058205607</v>
      </c>
    </row>
    <row r="1698" spans="1:13" x14ac:dyDescent="0.2">
      <c r="A1698" s="1" t="s">
        <v>5</v>
      </c>
      <c r="B1698" s="1" t="s">
        <v>32</v>
      </c>
      <c r="C1698" s="2">
        <v>0</v>
      </c>
      <c r="D1698" s="2">
        <v>0</v>
      </c>
      <c r="E1698" s="3" t="str">
        <f t="shared" si="108"/>
        <v/>
      </c>
      <c r="F1698" s="2">
        <v>12.64415</v>
      </c>
      <c r="G1698" s="2">
        <v>24.988589999999999</v>
      </c>
      <c r="H1698" s="3">
        <f t="shared" si="109"/>
        <v>0.97629654820608724</v>
      </c>
      <c r="I1698" s="2">
        <v>96.700180000000003</v>
      </c>
      <c r="J1698" s="3">
        <f t="shared" si="110"/>
        <v>-0.74158693396434217</v>
      </c>
      <c r="K1698" s="2">
        <v>63.114350000000002</v>
      </c>
      <c r="L1698" s="2">
        <v>221.67734999999999</v>
      </c>
      <c r="M1698" s="3">
        <f t="shared" si="111"/>
        <v>2.5123129684453693</v>
      </c>
    </row>
    <row r="1699" spans="1:13" x14ac:dyDescent="0.2">
      <c r="A1699" s="1" t="s">
        <v>4</v>
      </c>
      <c r="B1699" s="1" t="s">
        <v>32</v>
      </c>
      <c r="C1699" s="2">
        <v>0</v>
      </c>
      <c r="D1699" s="2">
        <v>0</v>
      </c>
      <c r="E1699" s="3" t="str">
        <f t="shared" si="108"/>
        <v/>
      </c>
      <c r="F1699" s="2">
        <v>1882.1705400000001</v>
      </c>
      <c r="G1699" s="2">
        <v>1213.9231</v>
      </c>
      <c r="H1699" s="3">
        <f t="shared" si="109"/>
        <v>-0.35504085618086445</v>
      </c>
      <c r="I1699" s="2">
        <v>1496.18398</v>
      </c>
      <c r="J1699" s="3">
        <f t="shared" si="110"/>
        <v>-0.18865385792995859</v>
      </c>
      <c r="K1699" s="2">
        <v>7102.1392699999997</v>
      </c>
      <c r="L1699" s="2">
        <v>6986.4738100000004</v>
      </c>
      <c r="M1699" s="3">
        <f t="shared" si="111"/>
        <v>-1.6286002794760668E-2</v>
      </c>
    </row>
    <row r="1700" spans="1:13" x14ac:dyDescent="0.2">
      <c r="A1700" s="1" t="s">
        <v>3</v>
      </c>
      <c r="B1700" s="1" t="s">
        <v>32</v>
      </c>
      <c r="C1700" s="2">
        <v>91.210840000000005</v>
      </c>
      <c r="D1700" s="2">
        <v>0</v>
      </c>
      <c r="E1700" s="3">
        <f t="shared" si="108"/>
        <v>-1</v>
      </c>
      <c r="F1700" s="2">
        <v>678.14576</v>
      </c>
      <c r="G1700" s="2">
        <v>1445.8453300000001</v>
      </c>
      <c r="H1700" s="3">
        <f t="shared" si="109"/>
        <v>1.1320568752062981</v>
      </c>
      <c r="I1700" s="2">
        <v>1448.8298199999999</v>
      </c>
      <c r="J1700" s="3">
        <f t="shared" si="110"/>
        <v>-2.0599313727541757E-3</v>
      </c>
      <c r="K1700" s="2">
        <v>2287.2729899999999</v>
      </c>
      <c r="L1700" s="2">
        <v>6212.0471399999997</v>
      </c>
      <c r="M1700" s="3">
        <f t="shared" si="111"/>
        <v>1.7159185489266848</v>
      </c>
    </row>
    <row r="1701" spans="1:13" x14ac:dyDescent="0.2">
      <c r="A1701" s="1" t="s">
        <v>26</v>
      </c>
      <c r="B1701" s="1" t="s">
        <v>32</v>
      </c>
      <c r="C1701" s="2">
        <v>0</v>
      </c>
      <c r="D1701" s="2">
        <v>0</v>
      </c>
      <c r="E1701" s="3" t="str">
        <f t="shared" si="108"/>
        <v/>
      </c>
      <c r="F1701" s="2">
        <v>0</v>
      </c>
      <c r="G1701" s="2">
        <v>0</v>
      </c>
      <c r="H1701" s="3" t="str">
        <f t="shared" si="109"/>
        <v/>
      </c>
      <c r="I1701" s="2">
        <v>0</v>
      </c>
      <c r="J1701" s="3" t="str">
        <f t="shared" si="110"/>
        <v/>
      </c>
      <c r="K1701" s="2">
        <v>0</v>
      </c>
      <c r="L1701" s="2">
        <v>0</v>
      </c>
      <c r="M1701" s="3" t="str">
        <f t="shared" si="111"/>
        <v/>
      </c>
    </row>
    <row r="1702" spans="1:13" x14ac:dyDescent="0.2">
      <c r="A1702" s="1" t="s">
        <v>2</v>
      </c>
      <c r="B1702" s="1" t="s">
        <v>32</v>
      </c>
      <c r="C1702" s="2">
        <v>1.4443600000000001</v>
      </c>
      <c r="D1702" s="2">
        <v>0</v>
      </c>
      <c r="E1702" s="3">
        <f t="shared" si="108"/>
        <v>-1</v>
      </c>
      <c r="F1702" s="2">
        <v>44.26549</v>
      </c>
      <c r="G1702" s="2">
        <v>97.246799999999993</v>
      </c>
      <c r="H1702" s="3">
        <f t="shared" si="109"/>
        <v>1.1968987579263213</v>
      </c>
      <c r="I1702" s="2">
        <v>48.448979999999999</v>
      </c>
      <c r="J1702" s="3">
        <f t="shared" si="110"/>
        <v>1.0072001515821385</v>
      </c>
      <c r="K1702" s="2">
        <v>185.47669999999999</v>
      </c>
      <c r="L1702" s="2">
        <v>210.98926</v>
      </c>
      <c r="M1702" s="3">
        <f t="shared" si="111"/>
        <v>0.13755129350479067</v>
      </c>
    </row>
    <row r="1703" spans="1:13" x14ac:dyDescent="0.2">
      <c r="A1703" s="1" t="s">
        <v>33</v>
      </c>
      <c r="B1703" s="1" t="s">
        <v>32</v>
      </c>
      <c r="C1703" s="2">
        <v>0</v>
      </c>
      <c r="D1703" s="2">
        <v>0</v>
      </c>
      <c r="E1703" s="3" t="str">
        <f t="shared" si="108"/>
        <v/>
      </c>
      <c r="F1703" s="2">
        <v>167.28899999999999</v>
      </c>
      <c r="G1703" s="2">
        <v>750.40800000000002</v>
      </c>
      <c r="H1703" s="3">
        <f t="shared" si="109"/>
        <v>3.4856984021663111</v>
      </c>
      <c r="I1703" s="2">
        <v>494.43599999999998</v>
      </c>
      <c r="J1703" s="3">
        <f t="shared" si="110"/>
        <v>0.51770502147901865</v>
      </c>
      <c r="K1703" s="2">
        <v>729.303</v>
      </c>
      <c r="L1703" s="2">
        <v>2283.8620000000001</v>
      </c>
      <c r="M1703" s="3">
        <f t="shared" si="111"/>
        <v>2.1315680862412467</v>
      </c>
    </row>
    <row r="1704" spans="1:13" x14ac:dyDescent="0.2">
      <c r="A1704" s="1" t="s">
        <v>25</v>
      </c>
      <c r="B1704" s="1" t="s">
        <v>32</v>
      </c>
      <c r="C1704" s="2">
        <v>739.03269999999998</v>
      </c>
      <c r="D1704" s="2">
        <v>414.40300000000002</v>
      </c>
      <c r="E1704" s="3">
        <f t="shared" si="108"/>
        <v>-0.43926297171965456</v>
      </c>
      <c r="F1704" s="2">
        <v>14060.10505</v>
      </c>
      <c r="G1704" s="2">
        <v>8814.8272699999998</v>
      </c>
      <c r="H1704" s="3">
        <f t="shared" si="109"/>
        <v>-0.37306106614046952</v>
      </c>
      <c r="I1704" s="2">
        <v>9145.4149799999996</v>
      </c>
      <c r="J1704" s="3">
        <f t="shared" si="110"/>
        <v>-3.6147917915475447E-2</v>
      </c>
      <c r="K1704" s="2">
        <v>45592.560969999999</v>
      </c>
      <c r="L1704" s="2">
        <v>54903.342819999998</v>
      </c>
      <c r="M1704" s="3">
        <f t="shared" si="111"/>
        <v>0.20421712779254753</v>
      </c>
    </row>
    <row r="1705" spans="1:13" x14ac:dyDescent="0.2">
      <c r="A1705" s="1" t="s">
        <v>29</v>
      </c>
      <c r="B1705" s="1" t="s">
        <v>32</v>
      </c>
      <c r="C1705" s="2">
        <v>0</v>
      </c>
      <c r="D1705" s="2">
        <v>0</v>
      </c>
      <c r="E1705" s="3" t="str">
        <f t="shared" si="108"/>
        <v/>
      </c>
      <c r="F1705" s="2">
        <v>32.026130000000002</v>
      </c>
      <c r="G1705" s="2">
        <v>20.22448</v>
      </c>
      <c r="H1705" s="3">
        <f t="shared" si="109"/>
        <v>-0.36850065868089588</v>
      </c>
      <c r="I1705" s="2">
        <v>11.692500000000001</v>
      </c>
      <c r="J1705" s="3">
        <f t="shared" si="110"/>
        <v>0.72969681419713472</v>
      </c>
      <c r="K1705" s="2">
        <v>72.539339999999996</v>
      </c>
      <c r="L1705" s="2">
        <v>89.145099999999999</v>
      </c>
      <c r="M1705" s="3">
        <f t="shared" si="111"/>
        <v>0.22892074838287746</v>
      </c>
    </row>
    <row r="1706" spans="1:13" x14ac:dyDescent="0.2">
      <c r="A1706" s="6" t="s">
        <v>0</v>
      </c>
      <c r="B1706" s="6" t="s">
        <v>32</v>
      </c>
      <c r="C1706" s="5">
        <v>1484.9384600000001</v>
      </c>
      <c r="D1706" s="5">
        <v>414.40300000000002</v>
      </c>
      <c r="E1706" s="4">
        <f t="shared" si="108"/>
        <v>-0.72092917574510129</v>
      </c>
      <c r="F1706" s="5">
        <v>99128.217980000001</v>
      </c>
      <c r="G1706" s="5">
        <v>83625.52188</v>
      </c>
      <c r="H1706" s="4">
        <f t="shared" si="109"/>
        <v>-0.15639034389912876</v>
      </c>
      <c r="I1706" s="5">
        <v>101387.32528999999</v>
      </c>
      <c r="J1706" s="4">
        <f t="shared" si="110"/>
        <v>-0.17518761205304101</v>
      </c>
      <c r="K1706" s="5">
        <v>397803.48151999997</v>
      </c>
      <c r="L1706" s="5">
        <v>398113.12835999997</v>
      </c>
      <c r="M1706" s="4">
        <f t="shared" si="111"/>
        <v>7.7839147816627374E-4</v>
      </c>
    </row>
    <row r="1707" spans="1:13" x14ac:dyDescent="0.2">
      <c r="A1707" s="1" t="s">
        <v>22</v>
      </c>
      <c r="B1707" s="1" t="s">
        <v>31</v>
      </c>
      <c r="C1707" s="2">
        <v>0</v>
      </c>
      <c r="D1707" s="2">
        <v>0</v>
      </c>
      <c r="E1707" s="3" t="str">
        <f t="shared" si="108"/>
        <v/>
      </c>
      <c r="F1707" s="2">
        <v>0</v>
      </c>
      <c r="G1707" s="2">
        <v>5.6329799999999999</v>
      </c>
      <c r="H1707" s="3" t="str">
        <f t="shared" si="109"/>
        <v/>
      </c>
      <c r="I1707" s="2">
        <v>0</v>
      </c>
      <c r="J1707" s="3" t="str">
        <f t="shared" si="110"/>
        <v/>
      </c>
      <c r="K1707" s="2">
        <v>0</v>
      </c>
      <c r="L1707" s="2">
        <v>5.6329799999999999</v>
      </c>
      <c r="M1707" s="3" t="str">
        <f t="shared" si="111"/>
        <v/>
      </c>
    </row>
    <row r="1708" spans="1:13" x14ac:dyDescent="0.2">
      <c r="A1708" s="1" t="s">
        <v>21</v>
      </c>
      <c r="B1708" s="1" t="s">
        <v>31</v>
      </c>
      <c r="C1708" s="2">
        <v>0</v>
      </c>
      <c r="D1708" s="2">
        <v>0</v>
      </c>
      <c r="E1708" s="3" t="str">
        <f t="shared" si="108"/>
        <v/>
      </c>
      <c r="F1708" s="2">
        <v>0</v>
      </c>
      <c r="G1708" s="2">
        <v>1.24709</v>
      </c>
      <c r="H1708" s="3" t="str">
        <f t="shared" si="109"/>
        <v/>
      </c>
      <c r="I1708" s="2">
        <v>0</v>
      </c>
      <c r="J1708" s="3" t="str">
        <f t="shared" si="110"/>
        <v/>
      </c>
      <c r="K1708" s="2">
        <v>0</v>
      </c>
      <c r="L1708" s="2">
        <v>1.24709</v>
      </c>
      <c r="M1708" s="3" t="str">
        <f t="shared" si="111"/>
        <v/>
      </c>
    </row>
    <row r="1709" spans="1:13" x14ac:dyDescent="0.2">
      <c r="A1709" s="1" t="s">
        <v>20</v>
      </c>
      <c r="B1709" s="1" t="s">
        <v>31</v>
      </c>
      <c r="C1709" s="2">
        <v>0</v>
      </c>
      <c r="D1709" s="2">
        <v>0</v>
      </c>
      <c r="E1709" s="3" t="str">
        <f t="shared" si="108"/>
        <v/>
      </c>
      <c r="F1709" s="2">
        <v>0</v>
      </c>
      <c r="G1709" s="2">
        <v>5.3094400000000004</v>
      </c>
      <c r="H1709" s="3" t="str">
        <f t="shared" si="109"/>
        <v/>
      </c>
      <c r="I1709" s="2">
        <v>0</v>
      </c>
      <c r="J1709" s="3" t="str">
        <f t="shared" si="110"/>
        <v/>
      </c>
      <c r="K1709" s="2">
        <v>0</v>
      </c>
      <c r="L1709" s="2">
        <v>5.3094400000000004</v>
      </c>
      <c r="M1709" s="3" t="str">
        <f t="shared" si="111"/>
        <v/>
      </c>
    </row>
    <row r="1710" spans="1:13" x14ac:dyDescent="0.2">
      <c r="A1710" s="1" t="s">
        <v>17</v>
      </c>
      <c r="B1710" s="1" t="s">
        <v>31</v>
      </c>
      <c r="C1710" s="2">
        <v>0</v>
      </c>
      <c r="D1710" s="2">
        <v>0</v>
      </c>
      <c r="E1710" s="3" t="str">
        <f t="shared" si="108"/>
        <v/>
      </c>
      <c r="F1710" s="2">
        <v>0</v>
      </c>
      <c r="G1710" s="2">
        <v>8.4096799999999998</v>
      </c>
      <c r="H1710" s="3" t="str">
        <f t="shared" si="109"/>
        <v/>
      </c>
      <c r="I1710" s="2">
        <v>0</v>
      </c>
      <c r="J1710" s="3" t="str">
        <f t="shared" si="110"/>
        <v/>
      </c>
      <c r="K1710" s="2">
        <v>0</v>
      </c>
      <c r="L1710" s="2">
        <v>8.4096799999999998</v>
      </c>
      <c r="M1710" s="3" t="str">
        <f t="shared" si="111"/>
        <v/>
      </c>
    </row>
    <row r="1711" spans="1:13" x14ac:dyDescent="0.2">
      <c r="A1711" s="1" t="s">
        <v>14</v>
      </c>
      <c r="B1711" s="1" t="s">
        <v>31</v>
      </c>
      <c r="C1711" s="2">
        <v>0</v>
      </c>
      <c r="D1711" s="2">
        <v>0</v>
      </c>
      <c r="E1711" s="3" t="str">
        <f t="shared" si="108"/>
        <v/>
      </c>
      <c r="F1711" s="2">
        <v>0.19683</v>
      </c>
      <c r="G1711" s="2">
        <v>2.2802799999999999</v>
      </c>
      <c r="H1711" s="3">
        <f t="shared" si="109"/>
        <v>10.585022608342223</v>
      </c>
      <c r="I1711" s="2">
        <v>0</v>
      </c>
      <c r="J1711" s="3" t="str">
        <f t="shared" si="110"/>
        <v/>
      </c>
      <c r="K1711" s="2">
        <v>0.19683</v>
      </c>
      <c r="L1711" s="2">
        <v>2.2802799999999999</v>
      </c>
      <c r="M1711" s="3">
        <f t="shared" si="111"/>
        <v>10.585022608342223</v>
      </c>
    </row>
    <row r="1712" spans="1:13" x14ac:dyDescent="0.2">
      <c r="A1712" s="1" t="s">
        <v>13</v>
      </c>
      <c r="B1712" s="1" t="s">
        <v>31</v>
      </c>
      <c r="C1712" s="2">
        <v>0</v>
      </c>
      <c r="D1712" s="2">
        <v>0</v>
      </c>
      <c r="E1712" s="3" t="str">
        <f t="shared" si="108"/>
        <v/>
      </c>
      <c r="F1712" s="2">
        <v>28.381689999999999</v>
      </c>
      <c r="G1712" s="2">
        <v>7.3747400000000001</v>
      </c>
      <c r="H1712" s="3">
        <f t="shared" si="109"/>
        <v>-0.7401585317858097</v>
      </c>
      <c r="I1712" s="2">
        <v>0</v>
      </c>
      <c r="J1712" s="3" t="str">
        <f t="shared" si="110"/>
        <v/>
      </c>
      <c r="K1712" s="2">
        <v>28.381689999999999</v>
      </c>
      <c r="L1712" s="2">
        <v>7.3747400000000001</v>
      </c>
      <c r="M1712" s="3">
        <f t="shared" si="111"/>
        <v>-0.7401585317858097</v>
      </c>
    </row>
    <row r="1713" spans="1:13" x14ac:dyDescent="0.2">
      <c r="A1713" s="1" t="s">
        <v>11</v>
      </c>
      <c r="B1713" s="1" t="s">
        <v>31</v>
      </c>
      <c r="C1713" s="2">
        <v>0</v>
      </c>
      <c r="D1713" s="2">
        <v>0</v>
      </c>
      <c r="E1713" s="3" t="str">
        <f t="shared" si="108"/>
        <v/>
      </c>
      <c r="F1713" s="2">
        <v>0</v>
      </c>
      <c r="G1713" s="2">
        <v>4.7754899999999996</v>
      </c>
      <c r="H1713" s="3" t="str">
        <f t="shared" si="109"/>
        <v/>
      </c>
      <c r="I1713" s="2">
        <v>0</v>
      </c>
      <c r="J1713" s="3" t="str">
        <f t="shared" si="110"/>
        <v/>
      </c>
      <c r="K1713" s="2">
        <v>0</v>
      </c>
      <c r="L1713" s="2">
        <v>4.7754899999999996</v>
      </c>
      <c r="M1713" s="3" t="str">
        <f t="shared" si="111"/>
        <v/>
      </c>
    </row>
    <row r="1714" spans="1:13" x14ac:dyDescent="0.2">
      <c r="A1714" s="1" t="s">
        <v>10</v>
      </c>
      <c r="B1714" s="1" t="s">
        <v>31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4.40442</v>
      </c>
      <c r="H1714" s="3" t="str">
        <f t="shared" si="109"/>
        <v/>
      </c>
      <c r="I1714" s="2">
        <v>0</v>
      </c>
      <c r="J1714" s="3" t="str">
        <f t="shared" si="110"/>
        <v/>
      </c>
      <c r="K1714" s="2">
        <v>0</v>
      </c>
      <c r="L1714" s="2">
        <v>4.40442</v>
      </c>
      <c r="M1714" s="3" t="str">
        <f t="shared" si="111"/>
        <v/>
      </c>
    </row>
    <row r="1715" spans="1:13" x14ac:dyDescent="0.2">
      <c r="A1715" s="1" t="s">
        <v>8</v>
      </c>
      <c r="B1715" s="1" t="s">
        <v>31</v>
      </c>
      <c r="C1715" s="2">
        <v>0</v>
      </c>
      <c r="D1715" s="2">
        <v>0</v>
      </c>
      <c r="E1715" s="3" t="str">
        <f t="shared" si="108"/>
        <v/>
      </c>
      <c r="F1715" s="2">
        <v>0</v>
      </c>
      <c r="G1715" s="2">
        <v>41.278379999999999</v>
      </c>
      <c r="H1715" s="3" t="str">
        <f t="shared" si="109"/>
        <v/>
      </c>
      <c r="I1715" s="2">
        <v>0</v>
      </c>
      <c r="J1715" s="3" t="str">
        <f t="shared" si="110"/>
        <v/>
      </c>
      <c r="K1715" s="2">
        <v>34.479230000000001</v>
      </c>
      <c r="L1715" s="2">
        <v>41.278379999999999</v>
      </c>
      <c r="M1715" s="3">
        <f t="shared" si="111"/>
        <v>0.19719552901848436</v>
      </c>
    </row>
    <row r="1716" spans="1:13" x14ac:dyDescent="0.2">
      <c r="A1716" s="1" t="s">
        <v>7</v>
      </c>
      <c r="B1716" s="1" t="s">
        <v>31</v>
      </c>
      <c r="C1716" s="2">
        <v>0</v>
      </c>
      <c r="D1716" s="2">
        <v>0</v>
      </c>
      <c r="E1716" s="3" t="str">
        <f t="shared" si="108"/>
        <v/>
      </c>
      <c r="F1716" s="2">
        <v>0</v>
      </c>
      <c r="G1716" s="2">
        <v>2.5249199999999998</v>
      </c>
      <c r="H1716" s="3" t="str">
        <f t="shared" si="109"/>
        <v/>
      </c>
      <c r="I1716" s="2">
        <v>18.22</v>
      </c>
      <c r="J1716" s="3">
        <f t="shared" si="110"/>
        <v>-0.86142041712403949</v>
      </c>
      <c r="K1716" s="2">
        <v>0</v>
      </c>
      <c r="L1716" s="2">
        <v>23.15192</v>
      </c>
      <c r="M1716" s="3" t="str">
        <f t="shared" si="111"/>
        <v/>
      </c>
    </row>
    <row r="1717" spans="1:13" x14ac:dyDescent="0.2">
      <c r="A1717" s="1" t="s">
        <v>6</v>
      </c>
      <c r="B1717" s="1" t="s">
        <v>31</v>
      </c>
      <c r="C1717" s="2">
        <v>0</v>
      </c>
      <c r="D1717" s="2">
        <v>0</v>
      </c>
      <c r="E1717" s="3" t="str">
        <f t="shared" si="108"/>
        <v/>
      </c>
      <c r="F1717" s="2">
        <v>0</v>
      </c>
      <c r="G1717" s="2">
        <v>2.6172599999999999</v>
      </c>
      <c r="H1717" s="3" t="str">
        <f t="shared" si="109"/>
        <v/>
      </c>
      <c r="I1717" s="2">
        <v>0</v>
      </c>
      <c r="J1717" s="3" t="str">
        <f t="shared" si="110"/>
        <v/>
      </c>
      <c r="K1717" s="2">
        <v>0</v>
      </c>
      <c r="L1717" s="2">
        <v>2.6172599999999999</v>
      </c>
      <c r="M1717" s="3" t="str">
        <f t="shared" si="111"/>
        <v/>
      </c>
    </row>
    <row r="1718" spans="1:13" x14ac:dyDescent="0.2">
      <c r="A1718" s="1" t="s">
        <v>4</v>
      </c>
      <c r="B1718" s="1" t="s">
        <v>31</v>
      </c>
      <c r="C1718" s="2">
        <v>0</v>
      </c>
      <c r="D1718" s="2">
        <v>0</v>
      </c>
      <c r="E1718" s="3" t="str">
        <f t="shared" si="108"/>
        <v/>
      </c>
      <c r="F1718" s="2">
        <v>0</v>
      </c>
      <c r="G1718" s="2">
        <v>1.0342899999999999</v>
      </c>
      <c r="H1718" s="3" t="str">
        <f t="shared" si="109"/>
        <v/>
      </c>
      <c r="I1718" s="2">
        <v>0</v>
      </c>
      <c r="J1718" s="3" t="str">
        <f t="shared" si="110"/>
        <v/>
      </c>
      <c r="K1718" s="2">
        <v>0</v>
      </c>
      <c r="L1718" s="2">
        <v>1.0342899999999999</v>
      </c>
      <c r="M1718" s="3" t="str">
        <f t="shared" si="111"/>
        <v/>
      </c>
    </row>
    <row r="1719" spans="1:13" x14ac:dyDescent="0.2">
      <c r="A1719" s="1" t="s">
        <v>2</v>
      </c>
      <c r="B1719" s="1" t="s">
        <v>31</v>
      </c>
      <c r="C1719" s="2">
        <v>0</v>
      </c>
      <c r="D1719" s="2">
        <v>0</v>
      </c>
      <c r="E1719" s="3" t="str">
        <f t="shared" si="108"/>
        <v/>
      </c>
      <c r="F1719" s="2">
        <v>0.35765999999999998</v>
      </c>
      <c r="G1719" s="2">
        <v>0</v>
      </c>
      <c r="H1719" s="3">
        <f t="shared" si="109"/>
        <v>-1</v>
      </c>
      <c r="I1719" s="2">
        <v>0</v>
      </c>
      <c r="J1719" s="3" t="str">
        <f t="shared" si="110"/>
        <v/>
      </c>
      <c r="K1719" s="2">
        <v>0.35765999999999998</v>
      </c>
      <c r="L1719" s="2">
        <v>0</v>
      </c>
      <c r="M1719" s="3">
        <f t="shared" si="111"/>
        <v>-1</v>
      </c>
    </row>
    <row r="1720" spans="1:13" x14ac:dyDescent="0.2">
      <c r="A1720" s="6" t="s">
        <v>0</v>
      </c>
      <c r="B1720" s="6" t="s">
        <v>31</v>
      </c>
      <c r="C1720" s="5">
        <v>0</v>
      </c>
      <c r="D1720" s="5">
        <v>0</v>
      </c>
      <c r="E1720" s="4" t="str">
        <f t="shared" si="108"/>
        <v/>
      </c>
      <c r="F1720" s="5">
        <v>28.93618</v>
      </c>
      <c r="G1720" s="5">
        <v>86.88897</v>
      </c>
      <c r="H1720" s="4">
        <f t="shared" si="109"/>
        <v>2.0027795652363234</v>
      </c>
      <c r="I1720" s="5">
        <v>18.22</v>
      </c>
      <c r="J1720" s="4">
        <f t="shared" si="110"/>
        <v>3.7688787047200885</v>
      </c>
      <c r="K1720" s="5">
        <v>63.415410000000001</v>
      </c>
      <c r="L1720" s="5">
        <v>107.51597</v>
      </c>
      <c r="M1720" s="4">
        <f t="shared" si="111"/>
        <v>0.69542339945448584</v>
      </c>
    </row>
    <row r="1721" spans="1:13" x14ac:dyDescent="0.2">
      <c r="A1721" s="1" t="s">
        <v>22</v>
      </c>
      <c r="B1721" s="1" t="s">
        <v>30</v>
      </c>
      <c r="C1721" s="2">
        <v>0</v>
      </c>
      <c r="D1721" s="2">
        <v>0</v>
      </c>
      <c r="E1721" s="3" t="str">
        <f t="shared" si="108"/>
        <v/>
      </c>
      <c r="F1721" s="2">
        <v>8.7775999999999996</v>
      </c>
      <c r="G1721" s="2">
        <v>0</v>
      </c>
      <c r="H1721" s="3">
        <f t="shared" si="109"/>
        <v>-1</v>
      </c>
      <c r="I1721" s="2">
        <v>7.4999999999999997E-2</v>
      </c>
      <c r="J1721" s="3">
        <f t="shared" si="110"/>
        <v>-1</v>
      </c>
      <c r="K1721" s="2">
        <v>12.62973</v>
      </c>
      <c r="L1721" s="2">
        <v>1.0470200000000001</v>
      </c>
      <c r="M1721" s="3">
        <f t="shared" si="111"/>
        <v>-0.91709878200088202</v>
      </c>
    </row>
    <row r="1722" spans="1:13" x14ac:dyDescent="0.2">
      <c r="A1722" s="1" t="s">
        <v>21</v>
      </c>
      <c r="B1722" s="1" t="s">
        <v>30</v>
      </c>
      <c r="C1722" s="2">
        <v>0</v>
      </c>
      <c r="D1722" s="2">
        <v>0</v>
      </c>
      <c r="E1722" s="3" t="str">
        <f t="shared" si="108"/>
        <v/>
      </c>
      <c r="F1722" s="2">
        <v>1558.8595299999999</v>
      </c>
      <c r="G1722" s="2">
        <v>1498.17635</v>
      </c>
      <c r="H1722" s="3">
        <f t="shared" si="109"/>
        <v>-3.8927933423225092E-2</v>
      </c>
      <c r="I1722" s="2">
        <v>1818.3177900000001</v>
      </c>
      <c r="J1722" s="3">
        <f t="shared" si="110"/>
        <v>-0.17606462509504461</v>
      </c>
      <c r="K1722" s="2">
        <v>5753.3826900000004</v>
      </c>
      <c r="L1722" s="2">
        <v>5891.7358100000001</v>
      </c>
      <c r="M1722" s="3">
        <f t="shared" si="111"/>
        <v>2.4047265314103283E-2</v>
      </c>
    </row>
    <row r="1723" spans="1:13" x14ac:dyDescent="0.2">
      <c r="A1723" s="1" t="s">
        <v>20</v>
      </c>
      <c r="B1723" s="1" t="s">
        <v>30</v>
      </c>
      <c r="C1723" s="2">
        <v>0</v>
      </c>
      <c r="D1723" s="2">
        <v>0</v>
      </c>
      <c r="E1723" s="3" t="str">
        <f t="shared" si="108"/>
        <v/>
      </c>
      <c r="F1723" s="2">
        <v>5.3438299999999996</v>
      </c>
      <c r="G1723" s="2">
        <v>13.099869999999999</v>
      </c>
      <c r="H1723" s="3">
        <f t="shared" si="109"/>
        <v>1.4514009614826819</v>
      </c>
      <c r="I1723" s="2">
        <v>156.57581999999999</v>
      </c>
      <c r="J1723" s="3">
        <f t="shared" si="110"/>
        <v>-0.91633529366156286</v>
      </c>
      <c r="K1723" s="2">
        <v>86.124790000000004</v>
      </c>
      <c r="L1723" s="2">
        <v>390.35946000000001</v>
      </c>
      <c r="M1723" s="3">
        <f t="shared" si="111"/>
        <v>3.5324866394449259</v>
      </c>
    </row>
    <row r="1724" spans="1:13" x14ac:dyDescent="0.2">
      <c r="A1724" s="1" t="s">
        <v>19</v>
      </c>
      <c r="B1724" s="1" t="s">
        <v>30</v>
      </c>
      <c r="C1724" s="2">
        <v>0</v>
      </c>
      <c r="D1724" s="2">
        <v>0</v>
      </c>
      <c r="E1724" s="3" t="str">
        <f t="shared" si="108"/>
        <v/>
      </c>
      <c r="F1724" s="2">
        <v>1720.8097399999999</v>
      </c>
      <c r="G1724" s="2">
        <v>1851.98792</v>
      </c>
      <c r="H1724" s="3">
        <f t="shared" si="109"/>
        <v>7.6230495998935943E-2</v>
      </c>
      <c r="I1724" s="2">
        <v>3328.7844700000001</v>
      </c>
      <c r="J1724" s="3">
        <f t="shared" si="110"/>
        <v>-0.44364438830730302</v>
      </c>
      <c r="K1724" s="2">
        <v>6793.3171899999998</v>
      </c>
      <c r="L1724" s="2">
        <v>8776.6921700000003</v>
      </c>
      <c r="M1724" s="3">
        <f t="shared" si="111"/>
        <v>0.29195971931350373</v>
      </c>
    </row>
    <row r="1725" spans="1:13" x14ac:dyDescent="0.2">
      <c r="A1725" s="1" t="s">
        <v>18</v>
      </c>
      <c r="B1725" s="1" t="s">
        <v>30</v>
      </c>
      <c r="C1725" s="2">
        <v>0</v>
      </c>
      <c r="D1725" s="2">
        <v>0</v>
      </c>
      <c r="E1725" s="3" t="str">
        <f t="shared" si="108"/>
        <v/>
      </c>
      <c r="F1725" s="2">
        <v>0</v>
      </c>
      <c r="G1725" s="2">
        <v>0</v>
      </c>
      <c r="H1725" s="3" t="str">
        <f t="shared" si="109"/>
        <v/>
      </c>
      <c r="I1725" s="2">
        <v>0</v>
      </c>
      <c r="J1725" s="3" t="str">
        <f t="shared" si="110"/>
        <v/>
      </c>
      <c r="K1725" s="2">
        <v>0.5</v>
      </c>
      <c r="L1725" s="2">
        <v>0</v>
      </c>
      <c r="M1725" s="3">
        <f t="shared" si="111"/>
        <v>-1</v>
      </c>
    </row>
    <row r="1726" spans="1:13" x14ac:dyDescent="0.2">
      <c r="A1726" s="1" t="s">
        <v>17</v>
      </c>
      <c r="B1726" s="1" t="s">
        <v>30</v>
      </c>
      <c r="C1726" s="2">
        <v>0</v>
      </c>
      <c r="D1726" s="2">
        <v>0</v>
      </c>
      <c r="E1726" s="3" t="str">
        <f t="shared" si="108"/>
        <v/>
      </c>
      <c r="F1726" s="2">
        <v>0.44557999999999998</v>
      </c>
      <c r="G1726" s="2">
        <v>0</v>
      </c>
      <c r="H1726" s="3">
        <f t="shared" si="109"/>
        <v>-1</v>
      </c>
      <c r="I1726" s="2">
        <v>0.09</v>
      </c>
      <c r="J1726" s="3">
        <f t="shared" si="110"/>
        <v>-1</v>
      </c>
      <c r="K1726" s="2">
        <v>13.75807</v>
      </c>
      <c r="L1726" s="2">
        <v>6.4408799999999999</v>
      </c>
      <c r="M1726" s="3">
        <f t="shared" si="111"/>
        <v>-0.53184712681357205</v>
      </c>
    </row>
    <row r="1727" spans="1:13" x14ac:dyDescent="0.2">
      <c r="A1727" s="1" t="s">
        <v>15</v>
      </c>
      <c r="B1727" s="1" t="s">
        <v>30</v>
      </c>
      <c r="C1727" s="2">
        <v>0</v>
      </c>
      <c r="D1727" s="2">
        <v>0</v>
      </c>
      <c r="E1727" s="3" t="str">
        <f t="shared" si="108"/>
        <v/>
      </c>
      <c r="F1727" s="2">
        <v>0</v>
      </c>
      <c r="G1727" s="2">
        <v>0</v>
      </c>
      <c r="H1727" s="3" t="str">
        <f t="shared" si="109"/>
        <v/>
      </c>
      <c r="I1727" s="2">
        <v>0</v>
      </c>
      <c r="J1727" s="3" t="str">
        <f t="shared" si="110"/>
        <v/>
      </c>
      <c r="K1727" s="2">
        <v>0</v>
      </c>
      <c r="L1727" s="2">
        <v>0.14349000000000001</v>
      </c>
      <c r="M1727" s="3" t="str">
        <f t="shared" si="111"/>
        <v/>
      </c>
    </row>
    <row r="1728" spans="1:13" x14ac:dyDescent="0.2">
      <c r="A1728" s="1" t="s">
        <v>14</v>
      </c>
      <c r="B1728" s="1" t="s">
        <v>30</v>
      </c>
      <c r="C1728" s="2">
        <v>100.09461</v>
      </c>
      <c r="D1728" s="2">
        <v>0</v>
      </c>
      <c r="E1728" s="3">
        <f t="shared" si="108"/>
        <v>-1</v>
      </c>
      <c r="F1728" s="2">
        <v>5935.3935099999999</v>
      </c>
      <c r="G1728" s="2">
        <v>3924.8635399999998</v>
      </c>
      <c r="H1728" s="3">
        <f t="shared" si="109"/>
        <v>-0.33873574963692676</v>
      </c>
      <c r="I1728" s="2">
        <v>5460.4304599999996</v>
      </c>
      <c r="J1728" s="3">
        <f t="shared" si="110"/>
        <v>-0.28121719180359273</v>
      </c>
      <c r="K1728" s="2">
        <v>22608.344969999998</v>
      </c>
      <c r="L1728" s="2">
        <v>21386.082829999999</v>
      </c>
      <c r="M1728" s="3">
        <f t="shared" si="111"/>
        <v>-5.4062433213128647E-2</v>
      </c>
    </row>
    <row r="1729" spans="1:13" x14ac:dyDescent="0.2">
      <c r="A1729" s="1" t="s">
        <v>13</v>
      </c>
      <c r="B1729" s="1" t="s">
        <v>30</v>
      </c>
      <c r="C1729" s="2">
        <v>0</v>
      </c>
      <c r="D1729" s="2">
        <v>0</v>
      </c>
      <c r="E1729" s="3" t="str">
        <f t="shared" si="108"/>
        <v/>
      </c>
      <c r="F1729" s="2">
        <v>1851.9515699999999</v>
      </c>
      <c r="G1729" s="2">
        <v>1892.0976700000001</v>
      </c>
      <c r="H1729" s="3">
        <f t="shared" si="109"/>
        <v>2.1677726702108213E-2</v>
      </c>
      <c r="I1729" s="2">
        <v>3639.99908</v>
      </c>
      <c r="J1729" s="3">
        <f t="shared" si="110"/>
        <v>-0.48019281642236022</v>
      </c>
      <c r="K1729" s="2">
        <v>13987.031010000001</v>
      </c>
      <c r="L1729" s="2">
        <v>14360.95809</v>
      </c>
      <c r="M1729" s="3">
        <f t="shared" si="111"/>
        <v>2.67338422094483E-2</v>
      </c>
    </row>
    <row r="1730" spans="1:13" x14ac:dyDescent="0.2">
      <c r="A1730" s="1" t="s">
        <v>12</v>
      </c>
      <c r="B1730" s="1" t="s">
        <v>30</v>
      </c>
      <c r="C1730" s="2">
        <v>0</v>
      </c>
      <c r="D1730" s="2">
        <v>0</v>
      </c>
      <c r="E1730" s="3" t="str">
        <f t="shared" si="108"/>
        <v/>
      </c>
      <c r="F1730" s="2">
        <v>210.31509</v>
      </c>
      <c r="G1730" s="2">
        <v>0</v>
      </c>
      <c r="H1730" s="3">
        <f t="shared" si="109"/>
        <v>-1</v>
      </c>
      <c r="I1730" s="2">
        <v>0</v>
      </c>
      <c r="J1730" s="3" t="str">
        <f t="shared" si="110"/>
        <v/>
      </c>
      <c r="K1730" s="2">
        <v>461.20632999999998</v>
      </c>
      <c r="L1730" s="2">
        <v>0</v>
      </c>
      <c r="M1730" s="3">
        <f t="shared" si="111"/>
        <v>-1</v>
      </c>
    </row>
    <row r="1731" spans="1:13" x14ac:dyDescent="0.2">
      <c r="A1731" s="1" t="s">
        <v>11</v>
      </c>
      <c r="B1731" s="1" t="s">
        <v>30</v>
      </c>
      <c r="C1731" s="2">
        <v>0</v>
      </c>
      <c r="D1731" s="2">
        <v>0</v>
      </c>
      <c r="E1731" s="3" t="str">
        <f t="shared" si="108"/>
        <v/>
      </c>
      <c r="F1731" s="2">
        <v>6.9290000000000004E-2</v>
      </c>
      <c r="G1731" s="2">
        <v>0</v>
      </c>
      <c r="H1731" s="3">
        <f t="shared" si="109"/>
        <v>-1</v>
      </c>
      <c r="I1731" s="2">
        <v>0.375</v>
      </c>
      <c r="J1731" s="3">
        <f t="shared" si="110"/>
        <v>-1</v>
      </c>
      <c r="K1731" s="2">
        <v>11.44092</v>
      </c>
      <c r="L1731" s="2">
        <v>29.683669999999999</v>
      </c>
      <c r="M1731" s="3">
        <f t="shared" si="111"/>
        <v>1.5945177485726671</v>
      </c>
    </row>
    <row r="1732" spans="1:13" x14ac:dyDescent="0.2">
      <c r="A1732" s="1" t="s">
        <v>10</v>
      </c>
      <c r="B1732" s="1" t="s">
        <v>30</v>
      </c>
      <c r="C1732" s="2">
        <v>0</v>
      </c>
      <c r="D1732" s="2">
        <v>0</v>
      </c>
      <c r="E1732" s="3" t="str">
        <f t="shared" si="108"/>
        <v/>
      </c>
      <c r="F1732" s="2">
        <v>791.09294</v>
      </c>
      <c r="G1732" s="2">
        <v>626.89625999999998</v>
      </c>
      <c r="H1732" s="3">
        <f t="shared" si="109"/>
        <v>-0.20755675053805944</v>
      </c>
      <c r="I1732" s="2">
        <v>204.24675999999999</v>
      </c>
      <c r="J1732" s="3">
        <f t="shared" si="110"/>
        <v>2.0693082230533304</v>
      </c>
      <c r="K1732" s="2">
        <v>2409.9539599999998</v>
      </c>
      <c r="L1732" s="2">
        <v>1317.90256</v>
      </c>
      <c r="M1732" s="3">
        <f t="shared" si="111"/>
        <v>-0.45314201770062024</v>
      </c>
    </row>
    <row r="1733" spans="1:13" x14ac:dyDescent="0.2">
      <c r="A1733" s="1" t="s">
        <v>9</v>
      </c>
      <c r="B1733" s="1" t="s">
        <v>30</v>
      </c>
      <c r="C1733" s="2">
        <v>0</v>
      </c>
      <c r="D1733" s="2">
        <v>0</v>
      </c>
      <c r="E1733" s="3" t="str">
        <f t="shared" si="108"/>
        <v/>
      </c>
      <c r="F1733" s="2">
        <v>100.815</v>
      </c>
      <c r="G1733" s="2">
        <v>18.210840000000001</v>
      </c>
      <c r="H1733" s="3">
        <f t="shared" si="109"/>
        <v>-0.81936378515101915</v>
      </c>
      <c r="I1733" s="2">
        <v>16.534230000000001</v>
      </c>
      <c r="J1733" s="3">
        <f t="shared" si="110"/>
        <v>0.10140236346053011</v>
      </c>
      <c r="K1733" s="2">
        <v>289.32137</v>
      </c>
      <c r="L1733" s="2">
        <v>34.949750000000002</v>
      </c>
      <c r="M1733" s="3">
        <f t="shared" si="111"/>
        <v>-0.87920093838903091</v>
      </c>
    </row>
    <row r="1734" spans="1:13" x14ac:dyDescent="0.2">
      <c r="A1734" s="1" t="s">
        <v>8</v>
      </c>
      <c r="B1734" s="1" t="s">
        <v>30</v>
      </c>
      <c r="C1734" s="2">
        <v>0</v>
      </c>
      <c r="D1734" s="2">
        <v>0</v>
      </c>
      <c r="E1734" s="3" t="str">
        <f t="shared" si="108"/>
        <v/>
      </c>
      <c r="F1734" s="2">
        <v>70.652559999999994</v>
      </c>
      <c r="G1734" s="2">
        <v>116.25291</v>
      </c>
      <c r="H1734" s="3">
        <f t="shared" si="109"/>
        <v>0.645416811506901</v>
      </c>
      <c r="I1734" s="2">
        <v>320.45773000000003</v>
      </c>
      <c r="J1734" s="3">
        <f t="shared" si="110"/>
        <v>-0.63722856677540596</v>
      </c>
      <c r="K1734" s="2">
        <v>393.55849000000001</v>
      </c>
      <c r="L1734" s="2">
        <v>619.35269000000005</v>
      </c>
      <c r="M1734" s="3">
        <f t="shared" si="111"/>
        <v>0.57372463239199867</v>
      </c>
    </row>
    <row r="1735" spans="1:13" x14ac:dyDescent="0.2">
      <c r="A1735" s="1" t="s">
        <v>7</v>
      </c>
      <c r="B1735" s="1" t="s">
        <v>30</v>
      </c>
      <c r="C1735" s="2">
        <v>0</v>
      </c>
      <c r="D1735" s="2">
        <v>0</v>
      </c>
      <c r="E1735" s="3" t="str">
        <f t="shared" si="108"/>
        <v/>
      </c>
      <c r="F1735" s="2">
        <v>1154.4526900000001</v>
      </c>
      <c r="G1735" s="2">
        <v>652.55002000000002</v>
      </c>
      <c r="H1735" s="3">
        <f t="shared" si="109"/>
        <v>-0.43475377929952241</v>
      </c>
      <c r="I1735" s="2">
        <v>942.06197999999995</v>
      </c>
      <c r="J1735" s="3">
        <f t="shared" si="110"/>
        <v>-0.30731731685000163</v>
      </c>
      <c r="K1735" s="2">
        <v>3944.0427</v>
      </c>
      <c r="L1735" s="2">
        <v>3277.2084799999998</v>
      </c>
      <c r="M1735" s="3">
        <f t="shared" si="111"/>
        <v>-0.16907378310077636</v>
      </c>
    </row>
    <row r="1736" spans="1:13" x14ac:dyDescent="0.2">
      <c r="A1736" s="1" t="s">
        <v>6</v>
      </c>
      <c r="B1736" s="1" t="s">
        <v>30</v>
      </c>
      <c r="C1736" s="2">
        <v>0</v>
      </c>
      <c r="D1736" s="2">
        <v>0</v>
      </c>
      <c r="E1736" s="3" t="str">
        <f t="shared" si="108"/>
        <v/>
      </c>
      <c r="F1736" s="2">
        <v>37.618160000000003</v>
      </c>
      <c r="G1736" s="2">
        <v>37.653599999999997</v>
      </c>
      <c r="H1736" s="3">
        <f t="shared" si="109"/>
        <v>9.4209817811385932E-4</v>
      </c>
      <c r="I1736" s="2">
        <v>34.28331</v>
      </c>
      <c r="J1736" s="3">
        <f t="shared" si="110"/>
        <v>9.8307018779691946E-2</v>
      </c>
      <c r="K1736" s="2">
        <v>272.80862999999999</v>
      </c>
      <c r="L1736" s="2">
        <v>137.94550000000001</v>
      </c>
      <c r="M1736" s="3">
        <f t="shared" si="111"/>
        <v>-0.4943506735838965</v>
      </c>
    </row>
    <row r="1737" spans="1:13" x14ac:dyDescent="0.2">
      <c r="A1737" s="1" t="s">
        <v>5</v>
      </c>
      <c r="B1737" s="1" t="s">
        <v>30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0</v>
      </c>
      <c r="H1737" s="3" t="str">
        <f t="shared" si="109"/>
        <v/>
      </c>
      <c r="I1737" s="2">
        <v>282.45341000000002</v>
      </c>
      <c r="J1737" s="3">
        <f t="shared" si="110"/>
        <v>-1</v>
      </c>
      <c r="K1737" s="2">
        <v>0</v>
      </c>
      <c r="L1737" s="2">
        <v>867.45340999999996</v>
      </c>
      <c r="M1737" s="3" t="str">
        <f t="shared" si="111"/>
        <v/>
      </c>
    </row>
    <row r="1738" spans="1:13" x14ac:dyDescent="0.2">
      <c r="A1738" s="1" t="s">
        <v>4</v>
      </c>
      <c r="B1738" s="1" t="s">
        <v>30</v>
      </c>
      <c r="C1738" s="2">
        <v>0</v>
      </c>
      <c r="D1738" s="2">
        <v>0</v>
      </c>
      <c r="E1738" s="3" t="str">
        <f t="shared" ref="E1738:E1799" si="112">IF(C1738=0,"",(D1738/C1738-1))</f>
        <v/>
      </c>
      <c r="F1738" s="2">
        <v>0</v>
      </c>
      <c r="G1738" s="2">
        <v>0</v>
      </c>
      <c r="H1738" s="3" t="str">
        <f t="shared" ref="H1738:H1799" si="113">IF(F1738=0,"",(G1738/F1738-1))</f>
        <v/>
      </c>
      <c r="I1738" s="2">
        <v>0</v>
      </c>
      <c r="J1738" s="3" t="str">
        <f t="shared" ref="J1738:J1799" si="114">IF(I1738=0,"",(G1738/I1738-1))</f>
        <v/>
      </c>
      <c r="K1738" s="2">
        <v>0</v>
      </c>
      <c r="L1738" s="2">
        <v>0</v>
      </c>
      <c r="M1738" s="3" t="str">
        <f t="shared" ref="M1738:M1799" si="115">IF(K1738=0,"",(L1738/K1738-1))</f>
        <v/>
      </c>
    </row>
    <row r="1739" spans="1:13" x14ac:dyDescent="0.2">
      <c r="A1739" s="1" t="s">
        <v>3</v>
      </c>
      <c r="B1739" s="1" t="s">
        <v>30</v>
      </c>
      <c r="C1739" s="2">
        <v>0</v>
      </c>
      <c r="D1739" s="2">
        <v>0</v>
      </c>
      <c r="E1739" s="3" t="str">
        <f t="shared" si="112"/>
        <v/>
      </c>
      <c r="F1739" s="2">
        <v>446.89708000000002</v>
      </c>
      <c r="G1739" s="2">
        <v>1105.92443</v>
      </c>
      <c r="H1739" s="3">
        <f t="shared" si="113"/>
        <v>1.474673654166637</v>
      </c>
      <c r="I1739" s="2">
        <v>1022.9754</v>
      </c>
      <c r="J1739" s="3">
        <f t="shared" si="114"/>
        <v>8.1086045666396211E-2</v>
      </c>
      <c r="K1739" s="2">
        <v>1819.62472</v>
      </c>
      <c r="L1739" s="2">
        <v>4652.0675700000002</v>
      </c>
      <c r="M1739" s="3">
        <f t="shared" si="115"/>
        <v>1.5566082494196936</v>
      </c>
    </row>
    <row r="1740" spans="1:13" x14ac:dyDescent="0.2">
      <c r="A1740" s="1" t="s">
        <v>26</v>
      </c>
      <c r="B1740" s="1" t="s">
        <v>30</v>
      </c>
      <c r="C1740" s="2">
        <v>0</v>
      </c>
      <c r="D1740" s="2">
        <v>0</v>
      </c>
      <c r="E1740" s="3" t="str">
        <f t="shared" si="112"/>
        <v/>
      </c>
      <c r="F1740" s="2">
        <v>35.678139999999999</v>
      </c>
      <c r="G1740" s="2">
        <v>50.639699999999998</v>
      </c>
      <c r="H1740" s="3">
        <f t="shared" si="113"/>
        <v>0.41934809381879212</v>
      </c>
      <c r="I1740" s="2">
        <v>17.406970000000001</v>
      </c>
      <c r="J1740" s="3">
        <f t="shared" si="114"/>
        <v>1.9091622493748193</v>
      </c>
      <c r="K1740" s="2">
        <v>91.891549999999995</v>
      </c>
      <c r="L1740" s="2">
        <v>81.293289999999999</v>
      </c>
      <c r="M1740" s="3">
        <f t="shared" si="115"/>
        <v>-0.11533443499429485</v>
      </c>
    </row>
    <row r="1741" spans="1:13" x14ac:dyDescent="0.2">
      <c r="A1741" s="1" t="s">
        <v>2</v>
      </c>
      <c r="B1741" s="1" t="s">
        <v>30</v>
      </c>
      <c r="C1741" s="2">
        <v>28.962540000000001</v>
      </c>
      <c r="D1741" s="2">
        <v>0</v>
      </c>
      <c r="E1741" s="3">
        <f t="shared" si="112"/>
        <v>-1</v>
      </c>
      <c r="F1741" s="2">
        <v>5344.0992500000002</v>
      </c>
      <c r="G1741" s="2">
        <v>3894.3111899999999</v>
      </c>
      <c r="H1741" s="3">
        <f t="shared" si="113"/>
        <v>-0.27128763748165796</v>
      </c>
      <c r="I1741" s="2">
        <v>5567.4429399999999</v>
      </c>
      <c r="J1741" s="3">
        <f t="shared" si="114"/>
        <v>-0.30052068212126126</v>
      </c>
      <c r="K1741" s="2">
        <v>19229.514739999999</v>
      </c>
      <c r="L1741" s="2">
        <v>18074.52823</v>
      </c>
      <c r="M1741" s="3">
        <f t="shared" si="115"/>
        <v>-6.0063216655044882E-2</v>
      </c>
    </row>
    <row r="1742" spans="1:13" x14ac:dyDescent="0.2">
      <c r="A1742" s="1" t="s">
        <v>25</v>
      </c>
      <c r="B1742" s="1" t="s">
        <v>30</v>
      </c>
      <c r="C1742" s="2">
        <v>0</v>
      </c>
      <c r="D1742" s="2">
        <v>0</v>
      </c>
      <c r="E1742" s="3" t="str">
        <f t="shared" si="112"/>
        <v/>
      </c>
      <c r="F1742" s="2">
        <v>26.81427</v>
      </c>
      <c r="G1742" s="2">
        <v>0</v>
      </c>
      <c r="H1742" s="3">
        <f t="shared" si="113"/>
        <v>-1</v>
      </c>
      <c r="I1742" s="2">
        <v>46.179789999999997</v>
      </c>
      <c r="J1742" s="3">
        <f t="shared" si="114"/>
        <v>-1</v>
      </c>
      <c r="K1742" s="2">
        <v>505.01274000000001</v>
      </c>
      <c r="L1742" s="2">
        <v>214.18994000000001</v>
      </c>
      <c r="M1742" s="3">
        <f t="shared" si="115"/>
        <v>-0.57587220472893419</v>
      </c>
    </row>
    <row r="1743" spans="1:13" x14ac:dyDescent="0.2">
      <c r="A1743" s="1" t="s">
        <v>29</v>
      </c>
      <c r="B1743" s="1" t="s">
        <v>30</v>
      </c>
      <c r="C1743" s="2">
        <v>0</v>
      </c>
      <c r="D1743" s="2">
        <v>0</v>
      </c>
      <c r="E1743" s="3" t="str">
        <f t="shared" si="112"/>
        <v/>
      </c>
      <c r="F1743" s="2">
        <v>3.7800199999999999</v>
      </c>
      <c r="G1743" s="2">
        <v>0</v>
      </c>
      <c r="H1743" s="3">
        <f t="shared" si="113"/>
        <v>-1</v>
      </c>
      <c r="I1743" s="2">
        <v>0</v>
      </c>
      <c r="J1743" s="3" t="str">
        <f t="shared" si="114"/>
        <v/>
      </c>
      <c r="K1743" s="2">
        <v>3.7800199999999999</v>
      </c>
      <c r="L1743" s="2">
        <v>0</v>
      </c>
      <c r="M1743" s="3">
        <f t="shared" si="115"/>
        <v>-1</v>
      </c>
    </row>
    <row r="1744" spans="1:13" x14ac:dyDescent="0.2">
      <c r="A1744" s="6" t="s">
        <v>0</v>
      </c>
      <c r="B1744" s="6" t="s">
        <v>30</v>
      </c>
      <c r="C1744" s="5">
        <v>129.05715000000001</v>
      </c>
      <c r="D1744" s="5">
        <v>0</v>
      </c>
      <c r="E1744" s="4">
        <f t="shared" si="112"/>
        <v>-1</v>
      </c>
      <c r="F1744" s="5">
        <v>19303.865849999998</v>
      </c>
      <c r="G1744" s="5">
        <v>15682.6643</v>
      </c>
      <c r="H1744" s="4">
        <f t="shared" si="113"/>
        <v>-0.18758944856633464</v>
      </c>
      <c r="I1744" s="5">
        <v>22858.690139999999</v>
      </c>
      <c r="J1744" s="4">
        <f t="shared" si="114"/>
        <v>-0.31392987944846429</v>
      </c>
      <c r="K1744" s="5">
        <v>78687.244619999998</v>
      </c>
      <c r="L1744" s="5">
        <v>80120.034839999993</v>
      </c>
      <c r="M1744" s="4">
        <f t="shared" si="115"/>
        <v>1.820867189999209E-2</v>
      </c>
    </row>
    <row r="1745" spans="1:13" x14ac:dyDescent="0.2">
      <c r="A1745" s="1" t="s">
        <v>22</v>
      </c>
      <c r="B1745" s="1" t="s">
        <v>28</v>
      </c>
      <c r="C1745" s="2">
        <v>0</v>
      </c>
      <c r="D1745" s="2">
        <v>0</v>
      </c>
      <c r="E1745" s="3" t="str">
        <f t="shared" si="112"/>
        <v/>
      </c>
      <c r="F1745" s="2">
        <v>210.27444</v>
      </c>
      <c r="G1745" s="2">
        <v>747.89495999999997</v>
      </c>
      <c r="H1745" s="3">
        <f t="shared" si="113"/>
        <v>2.5567563989232358</v>
      </c>
      <c r="I1745" s="2">
        <v>38.477370000000001</v>
      </c>
      <c r="J1745" s="3">
        <f t="shared" si="114"/>
        <v>18.437268191666945</v>
      </c>
      <c r="K1745" s="2">
        <v>1168.6364799999999</v>
      </c>
      <c r="L1745" s="2">
        <v>1792.7015100000001</v>
      </c>
      <c r="M1745" s="3">
        <f t="shared" si="115"/>
        <v>0.53401125215601719</v>
      </c>
    </row>
    <row r="1746" spans="1:13" x14ac:dyDescent="0.2">
      <c r="A1746" s="1" t="s">
        <v>21</v>
      </c>
      <c r="B1746" s="1" t="s">
        <v>28</v>
      </c>
      <c r="C1746" s="2">
        <v>26.734629999999999</v>
      </c>
      <c r="D1746" s="2">
        <v>0</v>
      </c>
      <c r="E1746" s="3">
        <f t="shared" si="112"/>
        <v>-1</v>
      </c>
      <c r="F1746" s="2">
        <v>151.43116000000001</v>
      </c>
      <c r="G1746" s="2">
        <v>96.759590000000003</v>
      </c>
      <c r="H1746" s="3">
        <f t="shared" si="113"/>
        <v>-0.36103249819918171</v>
      </c>
      <c r="I1746" s="2">
        <v>194.99092999999999</v>
      </c>
      <c r="J1746" s="3">
        <f t="shared" si="114"/>
        <v>-0.50377389348314816</v>
      </c>
      <c r="K1746" s="2">
        <v>518.24195999999995</v>
      </c>
      <c r="L1746" s="2">
        <v>887.09811999999999</v>
      </c>
      <c r="M1746" s="3">
        <f t="shared" si="115"/>
        <v>0.71174506981256425</v>
      </c>
    </row>
    <row r="1747" spans="1:13" x14ac:dyDescent="0.2">
      <c r="A1747" s="1" t="s">
        <v>20</v>
      </c>
      <c r="B1747" s="1" t="s">
        <v>28</v>
      </c>
      <c r="C1747" s="2">
        <v>0</v>
      </c>
      <c r="D1747" s="2">
        <v>0</v>
      </c>
      <c r="E1747" s="3" t="str">
        <f t="shared" si="112"/>
        <v/>
      </c>
      <c r="F1747" s="2">
        <v>213.44257999999999</v>
      </c>
      <c r="G1747" s="2">
        <v>276.60980999999998</v>
      </c>
      <c r="H1747" s="3">
        <f t="shared" si="113"/>
        <v>0.29594483912254055</v>
      </c>
      <c r="I1747" s="2">
        <v>226.05467999999999</v>
      </c>
      <c r="J1747" s="3">
        <f t="shared" si="114"/>
        <v>0.22364115620167646</v>
      </c>
      <c r="K1747" s="2">
        <v>763.96839999999997</v>
      </c>
      <c r="L1747" s="2">
        <v>1709.43785</v>
      </c>
      <c r="M1747" s="3">
        <f t="shared" si="115"/>
        <v>1.2375766458403255</v>
      </c>
    </row>
    <row r="1748" spans="1:13" x14ac:dyDescent="0.2">
      <c r="A1748" s="1" t="s">
        <v>19</v>
      </c>
      <c r="B1748" s="1" t="s">
        <v>28</v>
      </c>
      <c r="C1748" s="2">
        <v>0</v>
      </c>
      <c r="D1748" s="2">
        <v>0</v>
      </c>
      <c r="E1748" s="3" t="str">
        <f t="shared" si="112"/>
        <v/>
      </c>
      <c r="F1748" s="2">
        <v>256.71593000000001</v>
      </c>
      <c r="G1748" s="2">
        <v>51.881540000000001</v>
      </c>
      <c r="H1748" s="3">
        <f t="shared" si="113"/>
        <v>-0.79790291938642066</v>
      </c>
      <c r="I1748" s="2">
        <v>18.856739999999999</v>
      </c>
      <c r="J1748" s="3">
        <f t="shared" si="114"/>
        <v>1.7513525667745329</v>
      </c>
      <c r="K1748" s="2">
        <v>414.62058999999999</v>
      </c>
      <c r="L1748" s="2">
        <v>470.93380999999999</v>
      </c>
      <c r="M1748" s="3">
        <f t="shared" si="115"/>
        <v>0.13581867702228689</v>
      </c>
    </row>
    <row r="1749" spans="1:13" x14ac:dyDescent="0.2">
      <c r="A1749" s="1" t="s">
        <v>18</v>
      </c>
      <c r="B1749" s="1" t="s">
        <v>28</v>
      </c>
      <c r="C1749" s="2">
        <v>0</v>
      </c>
      <c r="D1749" s="2">
        <v>0</v>
      </c>
      <c r="E1749" s="3" t="str">
        <f t="shared" si="112"/>
        <v/>
      </c>
      <c r="F1749" s="2">
        <v>0.40582000000000001</v>
      </c>
      <c r="G1749" s="2">
        <v>15.53762</v>
      </c>
      <c r="H1749" s="3">
        <f t="shared" si="113"/>
        <v>37.286974520723476</v>
      </c>
      <c r="I1749" s="2">
        <v>5.88565</v>
      </c>
      <c r="J1749" s="3">
        <f t="shared" si="114"/>
        <v>1.639915727234885</v>
      </c>
      <c r="K1749" s="2">
        <v>4.2019500000000001</v>
      </c>
      <c r="L1749" s="2">
        <v>113.92327</v>
      </c>
      <c r="M1749" s="3">
        <f t="shared" si="115"/>
        <v>26.112000380775591</v>
      </c>
    </row>
    <row r="1750" spans="1:13" x14ac:dyDescent="0.2">
      <c r="A1750" s="1" t="s">
        <v>17</v>
      </c>
      <c r="B1750" s="1" t="s">
        <v>28</v>
      </c>
      <c r="C1750" s="2">
        <v>0</v>
      </c>
      <c r="D1750" s="2">
        <v>0</v>
      </c>
      <c r="E1750" s="3" t="str">
        <f t="shared" si="112"/>
        <v/>
      </c>
      <c r="F1750" s="2">
        <v>63.205190000000002</v>
      </c>
      <c r="G1750" s="2">
        <v>78.294439999999994</v>
      </c>
      <c r="H1750" s="3">
        <f t="shared" si="113"/>
        <v>0.23873435077087812</v>
      </c>
      <c r="I1750" s="2">
        <v>413.13436999999999</v>
      </c>
      <c r="J1750" s="3">
        <f t="shared" si="114"/>
        <v>-0.81048674309038971</v>
      </c>
      <c r="K1750" s="2">
        <v>260.52077000000003</v>
      </c>
      <c r="L1750" s="2">
        <v>643.04705000000001</v>
      </c>
      <c r="M1750" s="3">
        <f t="shared" si="115"/>
        <v>1.4683139467152655</v>
      </c>
    </row>
    <row r="1751" spans="1:13" x14ac:dyDescent="0.2">
      <c r="A1751" s="1" t="s">
        <v>16</v>
      </c>
      <c r="B1751" s="1" t="s">
        <v>28</v>
      </c>
      <c r="C1751" s="2">
        <v>0</v>
      </c>
      <c r="D1751" s="2">
        <v>0</v>
      </c>
      <c r="E1751" s="3" t="str">
        <f t="shared" si="112"/>
        <v/>
      </c>
      <c r="F1751" s="2">
        <v>0</v>
      </c>
      <c r="G1751" s="2">
        <v>0</v>
      </c>
      <c r="H1751" s="3" t="str">
        <f t="shared" si="113"/>
        <v/>
      </c>
      <c r="I1751" s="2">
        <v>0</v>
      </c>
      <c r="J1751" s="3" t="str">
        <f t="shared" si="114"/>
        <v/>
      </c>
      <c r="K1751" s="2">
        <v>193.07005000000001</v>
      </c>
      <c r="L1751" s="2">
        <v>0</v>
      </c>
      <c r="M1751" s="3">
        <f t="shared" si="115"/>
        <v>-1</v>
      </c>
    </row>
    <row r="1752" spans="1:13" x14ac:dyDescent="0.2">
      <c r="A1752" s="1" t="s">
        <v>15</v>
      </c>
      <c r="B1752" s="1" t="s">
        <v>28</v>
      </c>
      <c r="C1752" s="2">
        <v>0</v>
      </c>
      <c r="D1752" s="2">
        <v>0</v>
      </c>
      <c r="E1752" s="3" t="str">
        <f t="shared" si="112"/>
        <v/>
      </c>
      <c r="F1752" s="2">
        <v>0</v>
      </c>
      <c r="G1752" s="2">
        <v>0</v>
      </c>
      <c r="H1752" s="3" t="str">
        <f t="shared" si="113"/>
        <v/>
      </c>
      <c r="I1752" s="2">
        <v>0</v>
      </c>
      <c r="J1752" s="3" t="str">
        <f t="shared" si="114"/>
        <v/>
      </c>
      <c r="K1752" s="2">
        <v>0</v>
      </c>
      <c r="L1752" s="2">
        <v>0</v>
      </c>
      <c r="M1752" s="3" t="str">
        <f t="shared" si="115"/>
        <v/>
      </c>
    </row>
    <row r="1753" spans="1:13" x14ac:dyDescent="0.2">
      <c r="A1753" s="1" t="s">
        <v>14</v>
      </c>
      <c r="B1753" s="1" t="s">
        <v>28</v>
      </c>
      <c r="C1753" s="2">
        <v>0</v>
      </c>
      <c r="D1753" s="2">
        <v>0</v>
      </c>
      <c r="E1753" s="3" t="str">
        <f t="shared" si="112"/>
        <v/>
      </c>
      <c r="F1753" s="2">
        <v>0</v>
      </c>
      <c r="G1753" s="2">
        <v>1.06067</v>
      </c>
      <c r="H1753" s="3" t="str">
        <f t="shared" si="113"/>
        <v/>
      </c>
      <c r="I1753" s="2">
        <v>22.486830000000001</v>
      </c>
      <c r="J1753" s="3">
        <f t="shared" si="114"/>
        <v>-0.95283150181684129</v>
      </c>
      <c r="K1753" s="2">
        <v>10.47664</v>
      </c>
      <c r="L1753" s="2">
        <v>69.422929999999994</v>
      </c>
      <c r="M1753" s="3">
        <f t="shared" si="115"/>
        <v>5.626449892331892</v>
      </c>
    </row>
    <row r="1754" spans="1:13" x14ac:dyDescent="0.2">
      <c r="A1754" s="1" t="s">
        <v>13</v>
      </c>
      <c r="B1754" s="1" t="s">
        <v>28</v>
      </c>
      <c r="C1754" s="2">
        <v>0</v>
      </c>
      <c r="D1754" s="2">
        <v>0</v>
      </c>
      <c r="E1754" s="3" t="str">
        <f t="shared" si="112"/>
        <v/>
      </c>
      <c r="F1754" s="2">
        <v>438.05813999999998</v>
      </c>
      <c r="G1754" s="2">
        <v>2141.1317899999999</v>
      </c>
      <c r="H1754" s="3">
        <f t="shared" si="113"/>
        <v>3.8877799417218908</v>
      </c>
      <c r="I1754" s="2">
        <v>1617.7586799999999</v>
      </c>
      <c r="J1754" s="3">
        <f t="shared" si="114"/>
        <v>0.32351741731962158</v>
      </c>
      <c r="K1754" s="2">
        <v>1294.1954499999999</v>
      </c>
      <c r="L1754" s="2">
        <v>4948.0894399999997</v>
      </c>
      <c r="M1754" s="3">
        <f t="shared" si="115"/>
        <v>2.8232938000207</v>
      </c>
    </row>
    <row r="1755" spans="1:13" x14ac:dyDescent="0.2">
      <c r="A1755" s="1" t="s">
        <v>12</v>
      </c>
      <c r="B1755" s="1" t="s">
        <v>28</v>
      </c>
      <c r="C1755" s="2">
        <v>0</v>
      </c>
      <c r="D1755" s="2">
        <v>0</v>
      </c>
      <c r="E1755" s="3" t="str">
        <f t="shared" si="112"/>
        <v/>
      </c>
      <c r="F1755" s="2">
        <v>0</v>
      </c>
      <c r="G1755" s="2">
        <v>61.096710000000002</v>
      </c>
      <c r="H1755" s="3" t="str">
        <f t="shared" si="113"/>
        <v/>
      </c>
      <c r="I1755" s="2">
        <v>92.044139999999999</v>
      </c>
      <c r="J1755" s="3">
        <f t="shared" si="114"/>
        <v>-0.33622379436648542</v>
      </c>
      <c r="K1755" s="2">
        <v>285.49673999999999</v>
      </c>
      <c r="L1755" s="2">
        <v>378.70191999999997</v>
      </c>
      <c r="M1755" s="3">
        <f t="shared" si="115"/>
        <v>0.32646670501386454</v>
      </c>
    </row>
    <row r="1756" spans="1:13" x14ac:dyDescent="0.2">
      <c r="A1756" s="1" t="s">
        <v>11</v>
      </c>
      <c r="B1756" s="1" t="s">
        <v>28</v>
      </c>
      <c r="C1756" s="2">
        <v>0</v>
      </c>
      <c r="D1756" s="2">
        <v>0</v>
      </c>
      <c r="E1756" s="3" t="str">
        <f t="shared" si="112"/>
        <v/>
      </c>
      <c r="F1756" s="2">
        <v>69.62303</v>
      </c>
      <c r="G1756" s="2">
        <v>41.019590000000001</v>
      </c>
      <c r="H1756" s="3">
        <f t="shared" si="113"/>
        <v>-0.41083302464716054</v>
      </c>
      <c r="I1756" s="2">
        <v>18.276499999999999</v>
      </c>
      <c r="J1756" s="3">
        <f t="shared" si="114"/>
        <v>1.2443897901677019</v>
      </c>
      <c r="K1756" s="2">
        <v>113.7055</v>
      </c>
      <c r="L1756" s="2">
        <v>200.83044000000001</v>
      </c>
      <c r="M1756" s="3">
        <f t="shared" si="115"/>
        <v>0.76623329566291876</v>
      </c>
    </row>
    <row r="1757" spans="1:13" x14ac:dyDescent="0.2">
      <c r="A1757" s="1" t="s">
        <v>10</v>
      </c>
      <c r="B1757" s="1" t="s">
        <v>28</v>
      </c>
      <c r="C1757" s="2">
        <v>0</v>
      </c>
      <c r="D1757" s="2">
        <v>0</v>
      </c>
      <c r="E1757" s="3" t="str">
        <f t="shared" si="112"/>
        <v/>
      </c>
      <c r="F1757" s="2">
        <v>209.86422999999999</v>
      </c>
      <c r="G1757" s="2">
        <v>977.16528000000005</v>
      </c>
      <c r="H1757" s="3">
        <f t="shared" si="113"/>
        <v>3.6561783301518327</v>
      </c>
      <c r="I1757" s="2">
        <v>3490.8415</v>
      </c>
      <c r="J1757" s="3">
        <f t="shared" si="114"/>
        <v>-0.72007744264527618</v>
      </c>
      <c r="K1757" s="2">
        <v>743.29506000000003</v>
      </c>
      <c r="L1757" s="2">
        <v>8603.9691199999997</v>
      </c>
      <c r="M1757" s="3">
        <f t="shared" si="115"/>
        <v>10.575442355287548</v>
      </c>
    </row>
    <row r="1758" spans="1:13" x14ac:dyDescent="0.2">
      <c r="A1758" s="1" t="s">
        <v>27</v>
      </c>
      <c r="B1758" s="1" t="s">
        <v>28</v>
      </c>
      <c r="C1758" s="2">
        <v>0</v>
      </c>
      <c r="D1758" s="2">
        <v>0</v>
      </c>
      <c r="E1758" s="3" t="str">
        <f t="shared" si="112"/>
        <v/>
      </c>
      <c r="F1758" s="2">
        <v>0</v>
      </c>
      <c r="G1758" s="2">
        <v>0</v>
      </c>
      <c r="H1758" s="3" t="str">
        <f t="shared" si="113"/>
        <v/>
      </c>
      <c r="I1758" s="2">
        <v>0</v>
      </c>
      <c r="J1758" s="3" t="str">
        <f t="shared" si="114"/>
        <v/>
      </c>
      <c r="K1758" s="2">
        <v>2.4700000000000002</v>
      </c>
      <c r="L1758" s="2">
        <v>0.43728</v>
      </c>
      <c r="M1758" s="3">
        <f t="shared" si="115"/>
        <v>-0.8229635627530365</v>
      </c>
    </row>
    <row r="1759" spans="1:13" x14ac:dyDescent="0.2">
      <c r="A1759" s="1" t="s">
        <v>9</v>
      </c>
      <c r="B1759" s="1" t="s">
        <v>28</v>
      </c>
      <c r="C1759" s="2">
        <v>0</v>
      </c>
      <c r="D1759" s="2">
        <v>0</v>
      </c>
      <c r="E1759" s="3" t="str">
        <f t="shared" si="112"/>
        <v/>
      </c>
      <c r="F1759" s="2">
        <v>100.43728</v>
      </c>
      <c r="G1759" s="2">
        <v>14.327590000000001</v>
      </c>
      <c r="H1759" s="3">
        <f t="shared" si="113"/>
        <v>-0.85734788915032345</v>
      </c>
      <c r="I1759" s="2">
        <v>24.933859999999999</v>
      </c>
      <c r="J1759" s="3">
        <f t="shared" si="114"/>
        <v>-0.42537617520913329</v>
      </c>
      <c r="K1759" s="2">
        <v>111.01971</v>
      </c>
      <c r="L1759" s="2">
        <v>76.754480000000001</v>
      </c>
      <c r="M1759" s="3">
        <f t="shared" si="115"/>
        <v>-0.30864096114104422</v>
      </c>
    </row>
    <row r="1760" spans="1:13" x14ac:dyDescent="0.2">
      <c r="A1760" s="1" t="s">
        <v>8</v>
      </c>
      <c r="B1760" s="1" t="s">
        <v>28</v>
      </c>
      <c r="C1760" s="2">
        <v>0</v>
      </c>
      <c r="D1760" s="2">
        <v>0</v>
      </c>
      <c r="E1760" s="3" t="str">
        <f t="shared" si="112"/>
        <v/>
      </c>
      <c r="F1760" s="2">
        <v>500.95429999999999</v>
      </c>
      <c r="G1760" s="2">
        <v>376.84926999999999</v>
      </c>
      <c r="H1760" s="3">
        <f t="shared" si="113"/>
        <v>-0.24773722872525494</v>
      </c>
      <c r="I1760" s="2">
        <v>312.59534000000002</v>
      </c>
      <c r="J1760" s="3">
        <f t="shared" si="114"/>
        <v>0.205549865202725</v>
      </c>
      <c r="K1760" s="2">
        <v>746.32915000000003</v>
      </c>
      <c r="L1760" s="2">
        <v>1232.9339299999999</v>
      </c>
      <c r="M1760" s="3">
        <f t="shared" si="115"/>
        <v>0.6519975536263054</v>
      </c>
    </row>
    <row r="1761" spans="1:13" x14ac:dyDescent="0.2">
      <c r="A1761" s="1" t="s">
        <v>7</v>
      </c>
      <c r="B1761" s="1" t="s">
        <v>28</v>
      </c>
      <c r="C1761" s="2">
        <v>0</v>
      </c>
      <c r="D1761" s="2">
        <v>0</v>
      </c>
      <c r="E1761" s="3" t="str">
        <f t="shared" si="112"/>
        <v/>
      </c>
      <c r="F1761" s="2">
        <v>26.488130000000002</v>
      </c>
      <c r="G1761" s="2">
        <v>58.10924</v>
      </c>
      <c r="H1761" s="3">
        <f t="shared" si="113"/>
        <v>1.1937841591686538</v>
      </c>
      <c r="I1761" s="2">
        <v>2.8007</v>
      </c>
      <c r="J1761" s="3">
        <f t="shared" si="114"/>
        <v>19.74811297175706</v>
      </c>
      <c r="K1761" s="2">
        <v>47.761279999999999</v>
      </c>
      <c r="L1761" s="2">
        <v>75.798569999999998</v>
      </c>
      <c r="M1761" s="3">
        <f t="shared" si="115"/>
        <v>0.58702970272153498</v>
      </c>
    </row>
    <row r="1762" spans="1:13" x14ac:dyDescent="0.2">
      <c r="A1762" s="1" t="s">
        <v>6</v>
      </c>
      <c r="B1762" s="1" t="s">
        <v>28</v>
      </c>
      <c r="C1762" s="2">
        <v>0</v>
      </c>
      <c r="D1762" s="2">
        <v>0</v>
      </c>
      <c r="E1762" s="3" t="str">
        <f t="shared" si="112"/>
        <v/>
      </c>
      <c r="F1762" s="2">
        <v>287.54577</v>
      </c>
      <c r="G1762" s="2">
        <v>45.592750000000002</v>
      </c>
      <c r="H1762" s="3">
        <f t="shared" si="113"/>
        <v>-0.84144176421026817</v>
      </c>
      <c r="I1762" s="2">
        <v>64.015659999999997</v>
      </c>
      <c r="J1762" s="3">
        <f t="shared" si="114"/>
        <v>-0.28778755073367979</v>
      </c>
      <c r="K1762" s="2">
        <v>728.40076999999997</v>
      </c>
      <c r="L1762" s="2">
        <v>535.22128999999995</v>
      </c>
      <c r="M1762" s="3">
        <f t="shared" si="115"/>
        <v>-0.26521042804498962</v>
      </c>
    </row>
    <row r="1763" spans="1:13" x14ac:dyDescent="0.2">
      <c r="A1763" s="1" t="s">
        <v>5</v>
      </c>
      <c r="B1763" s="1" t="s">
        <v>28</v>
      </c>
      <c r="C1763" s="2">
        <v>0</v>
      </c>
      <c r="D1763" s="2">
        <v>0</v>
      </c>
      <c r="E1763" s="3" t="str">
        <f t="shared" si="112"/>
        <v/>
      </c>
      <c r="F1763" s="2">
        <v>0</v>
      </c>
      <c r="G1763" s="2">
        <v>0</v>
      </c>
      <c r="H1763" s="3" t="str">
        <f t="shared" si="113"/>
        <v/>
      </c>
      <c r="I1763" s="2">
        <v>0</v>
      </c>
      <c r="J1763" s="3" t="str">
        <f t="shared" si="114"/>
        <v/>
      </c>
      <c r="K1763" s="2">
        <v>0</v>
      </c>
      <c r="L1763" s="2">
        <v>0</v>
      </c>
      <c r="M1763" s="3" t="str">
        <f t="shared" si="115"/>
        <v/>
      </c>
    </row>
    <row r="1764" spans="1:13" x14ac:dyDescent="0.2">
      <c r="A1764" s="1" t="s">
        <v>4</v>
      </c>
      <c r="B1764" s="1" t="s">
        <v>28</v>
      </c>
      <c r="C1764" s="2">
        <v>0</v>
      </c>
      <c r="D1764" s="2">
        <v>0</v>
      </c>
      <c r="E1764" s="3" t="str">
        <f t="shared" si="112"/>
        <v/>
      </c>
      <c r="F1764" s="2">
        <v>13.53247</v>
      </c>
      <c r="G1764" s="2">
        <v>85.936260000000004</v>
      </c>
      <c r="H1764" s="3">
        <f t="shared" si="113"/>
        <v>5.3503750608721106</v>
      </c>
      <c r="I1764" s="2">
        <v>45.360840000000003</v>
      </c>
      <c r="J1764" s="3">
        <f t="shared" si="114"/>
        <v>0.89450327639435234</v>
      </c>
      <c r="K1764" s="2">
        <v>445.68693999999999</v>
      </c>
      <c r="L1764" s="2">
        <v>251.84639000000001</v>
      </c>
      <c r="M1764" s="3">
        <f t="shared" si="115"/>
        <v>-0.4349253536574349</v>
      </c>
    </row>
    <row r="1765" spans="1:13" x14ac:dyDescent="0.2">
      <c r="A1765" s="1" t="s">
        <v>3</v>
      </c>
      <c r="B1765" s="1" t="s">
        <v>28</v>
      </c>
      <c r="C1765" s="2">
        <v>0</v>
      </c>
      <c r="D1765" s="2">
        <v>0</v>
      </c>
      <c r="E1765" s="3" t="str">
        <f t="shared" si="112"/>
        <v/>
      </c>
      <c r="F1765" s="2">
        <v>0</v>
      </c>
      <c r="G1765" s="2">
        <v>0.66471000000000002</v>
      </c>
      <c r="H1765" s="3" t="str">
        <f t="shared" si="113"/>
        <v/>
      </c>
      <c r="I1765" s="2">
        <v>0</v>
      </c>
      <c r="J1765" s="3" t="str">
        <f t="shared" si="114"/>
        <v/>
      </c>
      <c r="K1765" s="2">
        <v>17.824999999999999</v>
      </c>
      <c r="L1765" s="2">
        <v>1.31793</v>
      </c>
      <c r="M1765" s="3">
        <f t="shared" si="115"/>
        <v>-0.92606283309957926</v>
      </c>
    </row>
    <row r="1766" spans="1:13" x14ac:dyDescent="0.2">
      <c r="A1766" s="1" t="s">
        <v>2</v>
      </c>
      <c r="B1766" s="1" t="s">
        <v>28</v>
      </c>
      <c r="C1766" s="2">
        <v>0</v>
      </c>
      <c r="D1766" s="2">
        <v>0</v>
      </c>
      <c r="E1766" s="3" t="str">
        <f t="shared" si="112"/>
        <v/>
      </c>
      <c r="F1766" s="2">
        <v>55.13138</v>
      </c>
      <c r="G1766" s="2">
        <v>168.87648999999999</v>
      </c>
      <c r="H1766" s="3">
        <f t="shared" si="113"/>
        <v>2.063164571610578</v>
      </c>
      <c r="I1766" s="2">
        <v>82.614750000000001</v>
      </c>
      <c r="J1766" s="3">
        <f t="shared" si="114"/>
        <v>1.0441445383542285</v>
      </c>
      <c r="K1766" s="2">
        <v>309.36541</v>
      </c>
      <c r="L1766" s="2">
        <v>783.93658000000005</v>
      </c>
      <c r="M1766" s="3">
        <f t="shared" si="115"/>
        <v>1.5340149695468543</v>
      </c>
    </row>
    <row r="1767" spans="1:13" x14ac:dyDescent="0.2">
      <c r="A1767" s="1" t="s">
        <v>25</v>
      </c>
      <c r="B1767" s="1" t="s">
        <v>28</v>
      </c>
      <c r="C1767" s="2">
        <v>0</v>
      </c>
      <c r="D1767" s="2">
        <v>0</v>
      </c>
      <c r="E1767" s="3" t="str">
        <f t="shared" si="112"/>
        <v/>
      </c>
      <c r="F1767" s="2">
        <v>0</v>
      </c>
      <c r="G1767" s="2">
        <v>1.1713</v>
      </c>
      <c r="H1767" s="3" t="str">
        <f t="shared" si="113"/>
        <v/>
      </c>
      <c r="I1767" s="2">
        <v>0</v>
      </c>
      <c r="J1767" s="3" t="str">
        <f t="shared" si="114"/>
        <v/>
      </c>
      <c r="K1767" s="2">
        <v>0</v>
      </c>
      <c r="L1767" s="2">
        <v>61.275080000000003</v>
      </c>
      <c r="M1767" s="3" t="str">
        <f t="shared" si="115"/>
        <v/>
      </c>
    </row>
    <row r="1768" spans="1:13" x14ac:dyDescent="0.2">
      <c r="A1768" s="1" t="s">
        <v>29</v>
      </c>
      <c r="B1768" s="1" t="s">
        <v>28</v>
      </c>
      <c r="C1768" s="2">
        <v>0</v>
      </c>
      <c r="D1768" s="2">
        <v>0</v>
      </c>
      <c r="E1768" s="3" t="str">
        <f t="shared" si="112"/>
        <v/>
      </c>
      <c r="F1768" s="2">
        <v>0</v>
      </c>
      <c r="G1768" s="2">
        <v>0.77888000000000002</v>
      </c>
      <c r="H1768" s="3" t="str">
        <f t="shared" si="113"/>
        <v/>
      </c>
      <c r="I1768" s="2">
        <v>0.10677</v>
      </c>
      <c r="J1768" s="3">
        <f t="shared" si="114"/>
        <v>6.2949330336236766</v>
      </c>
      <c r="K1768" s="2">
        <v>0</v>
      </c>
      <c r="L1768" s="2">
        <v>3.9547300000000001</v>
      </c>
      <c r="M1768" s="3" t="str">
        <f t="shared" si="115"/>
        <v/>
      </c>
    </row>
    <row r="1769" spans="1:13" x14ac:dyDescent="0.2">
      <c r="A1769" s="6" t="s">
        <v>0</v>
      </c>
      <c r="B1769" s="6" t="s">
        <v>28</v>
      </c>
      <c r="C1769" s="5">
        <v>26.734629999999999</v>
      </c>
      <c r="D1769" s="5">
        <v>0</v>
      </c>
      <c r="E1769" s="4">
        <f t="shared" si="112"/>
        <v>-1</v>
      </c>
      <c r="F1769" s="5">
        <v>2597.1098499999998</v>
      </c>
      <c r="G1769" s="5">
        <v>5439.75839</v>
      </c>
      <c r="H1769" s="4">
        <f t="shared" si="113"/>
        <v>1.0945430513846</v>
      </c>
      <c r="I1769" s="5">
        <v>6671.23531</v>
      </c>
      <c r="J1769" s="4">
        <f t="shared" si="114"/>
        <v>-0.18459503566813928</v>
      </c>
      <c r="K1769" s="5">
        <v>8363.8452500000003</v>
      </c>
      <c r="L1769" s="5">
        <v>23154.620480000001</v>
      </c>
      <c r="M1769" s="4">
        <f t="shared" si="115"/>
        <v>1.7684180885580112</v>
      </c>
    </row>
    <row r="1770" spans="1:13" x14ac:dyDescent="0.2">
      <c r="A1770" s="1" t="s">
        <v>22</v>
      </c>
      <c r="B1770" s="1" t="s">
        <v>24</v>
      </c>
      <c r="C1770" s="2">
        <v>0</v>
      </c>
      <c r="D1770" s="2">
        <v>0</v>
      </c>
      <c r="E1770" s="3" t="str">
        <f t="shared" si="112"/>
        <v/>
      </c>
      <c r="F1770" s="2">
        <v>20.75902</v>
      </c>
      <c r="G1770" s="2">
        <v>6.3821899999999996</v>
      </c>
      <c r="H1770" s="3">
        <f t="shared" si="113"/>
        <v>-0.69255822288335378</v>
      </c>
      <c r="I1770" s="2">
        <v>18.265650000000001</v>
      </c>
      <c r="J1770" s="3">
        <f t="shared" si="114"/>
        <v>-0.6505905894397408</v>
      </c>
      <c r="K1770" s="2">
        <v>31.435410000000001</v>
      </c>
      <c r="L1770" s="2">
        <v>39.086080000000003</v>
      </c>
      <c r="M1770" s="3">
        <f t="shared" si="115"/>
        <v>0.2433774523697958</v>
      </c>
    </row>
    <row r="1771" spans="1:13" x14ac:dyDescent="0.2">
      <c r="A1771" s="1" t="s">
        <v>21</v>
      </c>
      <c r="B1771" s="1" t="s">
        <v>24</v>
      </c>
      <c r="C1771" s="2">
        <v>0</v>
      </c>
      <c r="D1771" s="2">
        <v>0</v>
      </c>
      <c r="E1771" s="3" t="str">
        <f t="shared" si="112"/>
        <v/>
      </c>
      <c r="F1771" s="2">
        <v>7.7694299999999998</v>
      </c>
      <c r="G1771" s="2">
        <v>0</v>
      </c>
      <c r="H1771" s="3">
        <f t="shared" si="113"/>
        <v>-1</v>
      </c>
      <c r="I1771" s="2">
        <v>6.7364300000000004</v>
      </c>
      <c r="J1771" s="3">
        <f t="shared" si="114"/>
        <v>-1</v>
      </c>
      <c r="K1771" s="2">
        <v>48.27308</v>
      </c>
      <c r="L1771" s="2">
        <v>7.1933400000000001</v>
      </c>
      <c r="M1771" s="3">
        <f t="shared" si="115"/>
        <v>-0.85098651256559554</v>
      </c>
    </row>
    <row r="1772" spans="1:13" x14ac:dyDescent="0.2">
      <c r="A1772" s="1" t="s">
        <v>20</v>
      </c>
      <c r="B1772" s="1" t="s">
        <v>24</v>
      </c>
      <c r="C1772" s="2">
        <v>0</v>
      </c>
      <c r="D1772" s="2">
        <v>0</v>
      </c>
      <c r="E1772" s="3" t="str">
        <f t="shared" si="112"/>
        <v/>
      </c>
      <c r="F1772" s="2">
        <v>118.55337</v>
      </c>
      <c r="G1772" s="2">
        <v>682.28069000000005</v>
      </c>
      <c r="H1772" s="3">
        <f t="shared" si="113"/>
        <v>4.7550509951762656</v>
      </c>
      <c r="I1772" s="2">
        <v>115.41338</v>
      </c>
      <c r="J1772" s="3">
        <f t="shared" si="114"/>
        <v>4.9116255844859582</v>
      </c>
      <c r="K1772" s="2">
        <v>298.81193000000002</v>
      </c>
      <c r="L1772" s="2">
        <v>1037.9890399999999</v>
      </c>
      <c r="M1772" s="3">
        <f t="shared" si="115"/>
        <v>2.4737202092299322</v>
      </c>
    </row>
    <row r="1773" spans="1:13" x14ac:dyDescent="0.2">
      <c r="A1773" s="1" t="s">
        <v>19</v>
      </c>
      <c r="B1773" s="1" t="s">
        <v>24</v>
      </c>
      <c r="C1773" s="2">
        <v>0</v>
      </c>
      <c r="D1773" s="2">
        <v>0</v>
      </c>
      <c r="E1773" s="3" t="str">
        <f t="shared" si="112"/>
        <v/>
      </c>
      <c r="F1773" s="2">
        <v>0.12709000000000001</v>
      </c>
      <c r="G1773" s="2">
        <v>0</v>
      </c>
      <c r="H1773" s="3">
        <f t="shared" si="113"/>
        <v>-1</v>
      </c>
      <c r="I1773" s="2">
        <v>0</v>
      </c>
      <c r="J1773" s="3" t="str">
        <f t="shared" si="114"/>
        <v/>
      </c>
      <c r="K1773" s="2">
        <v>0.12709000000000001</v>
      </c>
      <c r="L1773" s="2">
        <v>2.3163</v>
      </c>
      <c r="M1773" s="3">
        <f t="shared" si="115"/>
        <v>17.225666850263593</v>
      </c>
    </row>
    <row r="1774" spans="1:13" x14ac:dyDescent="0.2">
      <c r="A1774" s="1" t="s">
        <v>18</v>
      </c>
      <c r="B1774" s="1" t="s">
        <v>24</v>
      </c>
      <c r="C1774" s="2">
        <v>0</v>
      </c>
      <c r="D1774" s="2">
        <v>0</v>
      </c>
      <c r="E1774" s="3" t="str">
        <f t="shared" si="112"/>
        <v/>
      </c>
      <c r="F1774" s="2">
        <v>0</v>
      </c>
      <c r="G1774" s="2">
        <v>0</v>
      </c>
      <c r="H1774" s="3" t="str">
        <f t="shared" si="113"/>
        <v/>
      </c>
      <c r="I1774" s="2">
        <v>0</v>
      </c>
      <c r="J1774" s="3" t="str">
        <f t="shared" si="114"/>
        <v/>
      </c>
      <c r="K1774" s="2">
        <v>0</v>
      </c>
      <c r="L1774" s="2">
        <v>0.96831999999999996</v>
      </c>
      <c r="M1774" s="3" t="str">
        <f t="shared" si="115"/>
        <v/>
      </c>
    </row>
    <row r="1775" spans="1:13" x14ac:dyDescent="0.2">
      <c r="A1775" s="1" t="s">
        <v>17</v>
      </c>
      <c r="B1775" s="1" t="s">
        <v>24</v>
      </c>
      <c r="C1775" s="2">
        <v>0</v>
      </c>
      <c r="D1775" s="2">
        <v>0</v>
      </c>
      <c r="E1775" s="3" t="str">
        <f t="shared" si="112"/>
        <v/>
      </c>
      <c r="F1775" s="2">
        <v>13.87003</v>
      </c>
      <c r="G1775" s="2">
        <v>15.179320000000001</v>
      </c>
      <c r="H1775" s="3">
        <f t="shared" si="113"/>
        <v>9.439705609865312E-2</v>
      </c>
      <c r="I1775" s="2">
        <v>13.90649</v>
      </c>
      <c r="J1775" s="3">
        <f t="shared" si="114"/>
        <v>9.1527768689295463E-2</v>
      </c>
      <c r="K1775" s="2">
        <v>201.73326</v>
      </c>
      <c r="L1775" s="2">
        <v>49.51088</v>
      </c>
      <c r="M1775" s="3">
        <f t="shared" si="115"/>
        <v>-0.75457254792789252</v>
      </c>
    </row>
    <row r="1776" spans="1:13" x14ac:dyDescent="0.2">
      <c r="A1776" s="1" t="s">
        <v>15</v>
      </c>
      <c r="B1776" s="1" t="s">
        <v>24</v>
      </c>
      <c r="C1776" s="2">
        <v>0</v>
      </c>
      <c r="D1776" s="2">
        <v>0</v>
      </c>
      <c r="E1776" s="3" t="str">
        <f t="shared" si="112"/>
        <v/>
      </c>
      <c r="F1776" s="2">
        <v>54979.974170000001</v>
      </c>
      <c r="G1776" s="2">
        <v>635.4</v>
      </c>
      <c r="H1776" s="3">
        <f t="shared" si="113"/>
        <v>-0.98844306477781674</v>
      </c>
      <c r="I1776" s="2">
        <v>45159.124880000003</v>
      </c>
      <c r="J1776" s="3">
        <f t="shared" si="114"/>
        <v>-0.98592975391599302</v>
      </c>
      <c r="K1776" s="2">
        <v>56194.896489999999</v>
      </c>
      <c r="L1776" s="2">
        <v>66716.295129999999</v>
      </c>
      <c r="M1776" s="3">
        <f t="shared" si="115"/>
        <v>0.1872305012942288</v>
      </c>
    </row>
    <row r="1777" spans="1:13" x14ac:dyDescent="0.2">
      <c r="A1777" s="1" t="s">
        <v>14</v>
      </c>
      <c r="B1777" s="1" t="s">
        <v>24</v>
      </c>
      <c r="C1777" s="2">
        <v>0</v>
      </c>
      <c r="D1777" s="2">
        <v>0</v>
      </c>
      <c r="E1777" s="3" t="str">
        <f t="shared" si="112"/>
        <v/>
      </c>
      <c r="F1777" s="2">
        <v>0</v>
      </c>
      <c r="G1777" s="2">
        <v>0</v>
      </c>
      <c r="H1777" s="3" t="str">
        <f t="shared" si="113"/>
        <v/>
      </c>
      <c r="I1777" s="2">
        <v>0</v>
      </c>
      <c r="J1777" s="3" t="str">
        <f t="shared" si="114"/>
        <v/>
      </c>
      <c r="K1777" s="2">
        <v>0</v>
      </c>
      <c r="L1777" s="2">
        <v>0</v>
      </c>
      <c r="M1777" s="3" t="str">
        <f t="shared" si="115"/>
        <v/>
      </c>
    </row>
    <row r="1778" spans="1:13" x14ac:dyDescent="0.2">
      <c r="A1778" s="1" t="s">
        <v>13</v>
      </c>
      <c r="B1778" s="1" t="s">
        <v>24</v>
      </c>
      <c r="C1778" s="2">
        <v>0</v>
      </c>
      <c r="D1778" s="2">
        <v>0</v>
      </c>
      <c r="E1778" s="3" t="str">
        <f t="shared" si="112"/>
        <v/>
      </c>
      <c r="F1778" s="2">
        <v>14.80954</v>
      </c>
      <c r="G1778" s="2">
        <v>6.0453000000000001</v>
      </c>
      <c r="H1778" s="3">
        <f t="shared" si="113"/>
        <v>-0.59179690928955253</v>
      </c>
      <c r="I1778" s="2">
        <v>408.39281</v>
      </c>
      <c r="J1778" s="3">
        <f t="shared" si="114"/>
        <v>-0.9851973397866628</v>
      </c>
      <c r="K1778" s="2">
        <v>36.363489999999999</v>
      </c>
      <c r="L1778" s="2">
        <v>1331.46696</v>
      </c>
      <c r="M1778" s="3">
        <f t="shared" si="115"/>
        <v>35.615488777342328</v>
      </c>
    </row>
    <row r="1779" spans="1:13" x14ac:dyDescent="0.2">
      <c r="A1779" s="1" t="s">
        <v>12</v>
      </c>
      <c r="B1779" s="1" t="s">
        <v>24</v>
      </c>
      <c r="C1779" s="2">
        <v>0</v>
      </c>
      <c r="D1779" s="2">
        <v>0</v>
      </c>
      <c r="E1779" s="3" t="str">
        <f t="shared" si="112"/>
        <v/>
      </c>
      <c r="F1779" s="2">
        <v>0</v>
      </c>
      <c r="G1779" s="2">
        <v>0</v>
      </c>
      <c r="H1779" s="3" t="str">
        <f t="shared" si="113"/>
        <v/>
      </c>
      <c r="I1779" s="2">
        <v>0</v>
      </c>
      <c r="J1779" s="3" t="str">
        <f t="shared" si="114"/>
        <v/>
      </c>
      <c r="K1779" s="2">
        <v>183.44512</v>
      </c>
      <c r="L1779" s="2">
        <v>0.55800000000000005</v>
      </c>
      <c r="M1779" s="3">
        <f t="shared" si="115"/>
        <v>-0.99695821834889908</v>
      </c>
    </row>
    <row r="1780" spans="1:13" x14ac:dyDescent="0.2">
      <c r="A1780" s="1" t="s">
        <v>11</v>
      </c>
      <c r="B1780" s="1" t="s">
        <v>24</v>
      </c>
      <c r="C1780" s="2">
        <v>7.7104299999999997</v>
      </c>
      <c r="D1780" s="2">
        <v>0</v>
      </c>
      <c r="E1780" s="3">
        <f t="shared" si="112"/>
        <v>-1</v>
      </c>
      <c r="F1780" s="2">
        <v>90.718279999999993</v>
      </c>
      <c r="G1780" s="2">
        <v>82.432699999999997</v>
      </c>
      <c r="H1780" s="3">
        <f t="shared" si="113"/>
        <v>-9.1333080830015678E-2</v>
      </c>
      <c r="I1780" s="2">
        <v>47.09863</v>
      </c>
      <c r="J1780" s="3">
        <f t="shared" si="114"/>
        <v>0.75021439052473493</v>
      </c>
      <c r="K1780" s="2">
        <v>181.27516</v>
      </c>
      <c r="L1780" s="2">
        <v>248.52873</v>
      </c>
      <c r="M1780" s="3">
        <f t="shared" si="115"/>
        <v>0.37100267902121842</v>
      </c>
    </row>
    <row r="1781" spans="1:13" x14ac:dyDescent="0.2">
      <c r="A1781" s="1" t="s">
        <v>10</v>
      </c>
      <c r="B1781" s="1" t="s">
        <v>24</v>
      </c>
      <c r="C1781" s="2">
        <v>35.316800000000001</v>
      </c>
      <c r="D1781" s="2">
        <v>0</v>
      </c>
      <c r="E1781" s="3">
        <f t="shared" si="112"/>
        <v>-1</v>
      </c>
      <c r="F1781" s="2">
        <v>1077.0835</v>
      </c>
      <c r="G1781" s="2">
        <v>605.02124000000003</v>
      </c>
      <c r="H1781" s="3">
        <f t="shared" si="113"/>
        <v>-0.43827823933799004</v>
      </c>
      <c r="I1781" s="2">
        <v>465.0308</v>
      </c>
      <c r="J1781" s="3">
        <f t="shared" si="114"/>
        <v>0.30103477017006197</v>
      </c>
      <c r="K1781" s="2">
        <v>3955.4427700000001</v>
      </c>
      <c r="L1781" s="2">
        <v>2060.8939700000001</v>
      </c>
      <c r="M1781" s="3">
        <f t="shared" si="115"/>
        <v>-0.4789726233354149</v>
      </c>
    </row>
    <row r="1782" spans="1:13" x14ac:dyDescent="0.2">
      <c r="A1782" s="1" t="s">
        <v>27</v>
      </c>
      <c r="B1782" s="1" t="s">
        <v>24</v>
      </c>
      <c r="C1782" s="2">
        <v>0</v>
      </c>
      <c r="D1782" s="2">
        <v>0</v>
      </c>
      <c r="E1782" s="3" t="str">
        <f t="shared" si="112"/>
        <v/>
      </c>
      <c r="F1782" s="2">
        <v>0</v>
      </c>
      <c r="G1782" s="2">
        <v>0</v>
      </c>
      <c r="H1782" s="3" t="str">
        <f t="shared" si="113"/>
        <v/>
      </c>
      <c r="I1782" s="2">
        <v>0</v>
      </c>
      <c r="J1782" s="3" t="str">
        <f t="shared" si="114"/>
        <v/>
      </c>
      <c r="K1782" s="2">
        <v>4.2400900000000004</v>
      </c>
      <c r="L1782" s="2">
        <v>1.4730099999999999</v>
      </c>
      <c r="M1782" s="3">
        <f t="shared" si="115"/>
        <v>-0.65259935520236612</v>
      </c>
    </row>
    <row r="1783" spans="1:13" x14ac:dyDescent="0.2">
      <c r="A1783" s="1" t="s">
        <v>9</v>
      </c>
      <c r="B1783" s="1" t="s">
        <v>24</v>
      </c>
      <c r="C1783" s="2">
        <v>0</v>
      </c>
      <c r="D1783" s="2">
        <v>0</v>
      </c>
      <c r="E1783" s="3" t="str">
        <f t="shared" si="112"/>
        <v/>
      </c>
      <c r="F1783" s="2">
        <v>179.95079999999999</v>
      </c>
      <c r="G1783" s="2">
        <v>783.02979000000005</v>
      </c>
      <c r="H1783" s="3">
        <f t="shared" si="113"/>
        <v>3.3513548703312246</v>
      </c>
      <c r="I1783" s="2">
        <v>112.3048</v>
      </c>
      <c r="J1783" s="3">
        <f t="shared" si="114"/>
        <v>5.9723626238593548</v>
      </c>
      <c r="K1783" s="2">
        <v>452.58981</v>
      </c>
      <c r="L1783" s="2">
        <v>1477.4492399999999</v>
      </c>
      <c r="M1783" s="3">
        <f t="shared" si="115"/>
        <v>2.2644332845231312</v>
      </c>
    </row>
    <row r="1784" spans="1:13" x14ac:dyDescent="0.2">
      <c r="A1784" s="1" t="s">
        <v>8</v>
      </c>
      <c r="B1784" s="1" t="s">
        <v>24</v>
      </c>
      <c r="C1784" s="2">
        <v>0</v>
      </c>
      <c r="D1784" s="2">
        <v>0</v>
      </c>
      <c r="E1784" s="3" t="str">
        <f t="shared" si="112"/>
        <v/>
      </c>
      <c r="F1784" s="2">
        <v>778.88032999999996</v>
      </c>
      <c r="G1784" s="2">
        <v>59.738340000000001</v>
      </c>
      <c r="H1784" s="3">
        <f t="shared" si="113"/>
        <v>-0.92330228701500272</v>
      </c>
      <c r="I1784" s="2">
        <v>469.98111999999998</v>
      </c>
      <c r="J1784" s="3">
        <f t="shared" si="114"/>
        <v>-0.87289204298249257</v>
      </c>
      <c r="K1784" s="2">
        <v>1036.09024</v>
      </c>
      <c r="L1784" s="2">
        <v>698.02761999999996</v>
      </c>
      <c r="M1784" s="3">
        <f t="shared" si="115"/>
        <v>-0.32628684929992202</v>
      </c>
    </row>
    <row r="1785" spans="1:13" x14ac:dyDescent="0.2">
      <c r="A1785" s="1" t="s">
        <v>7</v>
      </c>
      <c r="B1785" s="1" t="s">
        <v>24</v>
      </c>
      <c r="C1785" s="2">
        <v>0</v>
      </c>
      <c r="D1785" s="2">
        <v>0</v>
      </c>
      <c r="E1785" s="3" t="str">
        <f t="shared" si="112"/>
        <v/>
      </c>
      <c r="F1785" s="2">
        <v>0</v>
      </c>
      <c r="G1785" s="2">
        <v>0</v>
      </c>
      <c r="H1785" s="3" t="str">
        <f t="shared" si="113"/>
        <v/>
      </c>
      <c r="I1785" s="2">
        <v>0</v>
      </c>
      <c r="J1785" s="3" t="str">
        <f t="shared" si="114"/>
        <v/>
      </c>
      <c r="K1785" s="2">
        <v>0</v>
      </c>
      <c r="L1785" s="2">
        <v>3.9388299999999998</v>
      </c>
      <c r="M1785" s="3" t="str">
        <f t="shared" si="115"/>
        <v/>
      </c>
    </row>
    <row r="1786" spans="1:13" x14ac:dyDescent="0.2">
      <c r="A1786" s="1" t="s">
        <v>6</v>
      </c>
      <c r="B1786" s="1" t="s">
        <v>24</v>
      </c>
      <c r="C1786" s="2">
        <v>0</v>
      </c>
      <c r="D1786" s="2">
        <v>0</v>
      </c>
      <c r="E1786" s="3" t="str">
        <f t="shared" si="112"/>
        <v/>
      </c>
      <c r="F1786" s="2">
        <v>70.15737</v>
      </c>
      <c r="G1786" s="2">
        <v>131.36591000000001</v>
      </c>
      <c r="H1786" s="3">
        <f t="shared" si="113"/>
        <v>0.87244633030001006</v>
      </c>
      <c r="I1786" s="2">
        <v>269.95609999999999</v>
      </c>
      <c r="J1786" s="3">
        <f t="shared" si="114"/>
        <v>-0.51338047186190638</v>
      </c>
      <c r="K1786" s="2">
        <v>346.94389000000001</v>
      </c>
      <c r="L1786" s="2">
        <v>778.65592000000004</v>
      </c>
      <c r="M1786" s="3">
        <f t="shared" si="115"/>
        <v>1.2443280958197591</v>
      </c>
    </row>
    <row r="1787" spans="1:13" x14ac:dyDescent="0.2">
      <c r="A1787" s="1" t="s">
        <v>4</v>
      </c>
      <c r="B1787" s="1" t="s">
        <v>24</v>
      </c>
      <c r="C1787" s="2">
        <v>0</v>
      </c>
      <c r="D1787" s="2">
        <v>0</v>
      </c>
      <c r="E1787" s="3" t="str">
        <f t="shared" si="112"/>
        <v/>
      </c>
      <c r="F1787" s="2">
        <v>3.05558</v>
      </c>
      <c r="G1787" s="2">
        <v>2.0296599999999998</v>
      </c>
      <c r="H1787" s="3">
        <f t="shared" si="113"/>
        <v>-0.33575295034003372</v>
      </c>
      <c r="I1787" s="2">
        <v>0</v>
      </c>
      <c r="J1787" s="3" t="str">
        <f t="shared" si="114"/>
        <v/>
      </c>
      <c r="K1787" s="2">
        <v>3.05558</v>
      </c>
      <c r="L1787" s="2">
        <v>25.915800000000001</v>
      </c>
      <c r="M1787" s="3">
        <f t="shared" si="115"/>
        <v>7.4814666937209964</v>
      </c>
    </row>
    <row r="1788" spans="1:13" x14ac:dyDescent="0.2">
      <c r="A1788" s="1" t="s">
        <v>3</v>
      </c>
      <c r="B1788" s="1" t="s">
        <v>24</v>
      </c>
      <c r="C1788" s="2">
        <v>0</v>
      </c>
      <c r="D1788" s="2">
        <v>0</v>
      </c>
      <c r="E1788" s="3" t="str">
        <f t="shared" si="112"/>
        <v/>
      </c>
      <c r="F1788" s="2">
        <v>5.63185</v>
      </c>
      <c r="G1788" s="2">
        <v>7.9041399999999999</v>
      </c>
      <c r="H1788" s="3">
        <f t="shared" si="113"/>
        <v>0.40347132824915444</v>
      </c>
      <c r="I1788" s="2">
        <v>12.760809999999999</v>
      </c>
      <c r="J1788" s="3">
        <f t="shared" si="114"/>
        <v>-0.38059261128407995</v>
      </c>
      <c r="K1788" s="2">
        <v>359.61948999999998</v>
      </c>
      <c r="L1788" s="2">
        <v>945.00594000000001</v>
      </c>
      <c r="M1788" s="3">
        <f t="shared" si="115"/>
        <v>1.6277940052692919</v>
      </c>
    </row>
    <row r="1789" spans="1:13" x14ac:dyDescent="0.2">
      <c r="A1789" s="1" t="s">
        <v>26</v>
      </c>
      <c r="B1789" s="1" t="s">
        <v>24</v>
      </c>
      <c r="C1789" s="2">
        <v>0</v>
      </c>
      <c r="D1789" s="2">
        <v>0</v>
      </c>
      <c r="E1789" s="3" t="str">
        <f t="shared" si="112"/>
        <v/>
      </c>
      <c r="F1789" s="2">
        <v>186.04034999999999</v>
      </c>
      <c r="G1789" s="2">
        <v>262.87918999999999</v>
      </c>
      <c r="H1789" s="3">
        <f t="shared" si="113"/>
        <v>0.41302244378706021</v>
      </c>
      <c r="I1789" s="2">
        <v>487.99428999999998</v>
      </c>
      <c r="J1789" s="3">
        <f t="shared" si="114"/>
        <v>-0.46130683209428536</v>
      </c>
      <c r="K1789" s="2">
        <v>444.97998000000001</v>
      </c>
      <c r="L1789" s="2">
        <v>773.08873000000006</v>
      </c>
      <c r="M1789" s="3">
        <f t="shared" si="115"/>
        <v>0.7373562064522543</v>
      </c>
    </row>
    <row r="1790" spans="1:13" x14ac:dyDescent="0.2">
      <c r="A1790" s="1" t="s">
        <v>2</v>
      </c>
      <c r="B1790" s="1" t="s">
        <v>24</v>
      </c>
      <c r="C1790" s="2">
        <v>0</v>
      </c>
      <c r="D1790" s="2">
        <v>0</v>
      </c>
      <c r="E1790" s="3" t="str">
        <f t="shared" si="112"/>
        <v/>
      </c>
      <c r="F1790" s="2">
        <v>65.717179999999999</v>
      </c>
      <c r="G1790" s="2">
        <v>24.967669999999998</v>
      </c>
      <c r="H1790" s="3">
        <f t="shared" si="113"/>
        <v>-0.62007392891782631</v>
      </c>
      <c r="I1790" s="2">
        <v>5.0270000000000002E-2</v>
      </c>
      <c r="J1790" s="3">
        <f t="shared" si="114"/>
        <v>495.67137457728262</v>
      </c>
      <c r="K1790" s="2">
        <v>118.62477</v>
      </c>
      <c r="L1790" s="2">
        <v>156.17491999999999</v>
      </c>
      <c r="M1790" s="3">
        <f t="shared" si="115"/>
        <v>0.31654560847620594</v>
      </c>
    </row>
    <row r="1791" spans="1:13" x14ac:dyDescent="0.2">
      <c r="A1791" s="1" t="s">
        <v>25</v>
      </c>
      <c r="B1791" s="1" t="s">
        <v>24</v>
      </c>
      <c r="C1791" s="2">
        <v>0</v>
      </c>
      <c r="D1791" s="2">
        <v>0</v>
      </c>
      <c r="E1791" s="3" t="str">
        <f t="shared" si="112"/>
        <v/>
      </c>
      <c r="F1791" s="2">
        <v>0</v>
      </c>
      <c r="G1791" s="2">
        <v>0</v>
      </c>
      <c r="H1791" s="3" t="str">
        <f t="shared" si="113"/>
        <v/>
      </c>
      <c r="I1791" s="2">
        <v>0</v>
      </c>
      <c r="J1791" s="3" t="str">
        <f t="shared" si="114"/>
        <v/>
      </c>
      <c r="K1791" s="2">
        <v>0</v>
      </c>
      <c r="L1791" s="2">
        <v>0</v>
      </c>
      <c r="M1791" s="3" t="str">
        <f t="shared" si="115"/>
        <v/>
      </c>
    </row>
    <row r="1792" spans="1:13" x14ac:dyDescent="0.2">
      <c r="A1792" s="6" t="s">
        <v>0</v>
      </c>
      <c r="B1792" s="6" t="s">
        <v>24</v>
      </c>
      <c r="C1792" s="5">
        <v>43.027230000000003</v>
      </c>
      <c r="D1792" s="5">
        <v>0</v>
      </c>
      <c r="E1792" s="4">
        <f t="shared" si="112"/>
        <v>-1</v>
      </c>
      <c r="F1792" s="5">
        <v>57613.097889999997</v>
      </c>
      <c r="G1792" s="5">
        <v>3327.3455100000001</v>
      </c>
      <c r="H1792" s="4">
        <f t="shared" si="113"/>
        <v>-0.94224671764131029</v>
      </c>
      <c r="I1792" s="5">
        <v>47587.016459999999</v>
      </c>
      <c r="J1792" s="4">
        <f t="shared" si="114"/>
        <v>-0.93007871143178622</v>
      </c>
      <c r="K1792" s="5">
        <v>63897.947650000002</v>
      </c>
      <c r="L1792" s="5">
        <v>76377.226129999995</v>
      </c>
      <c r="M1792" s="4">
        <f t="shared" si="115"/>
        <v>0.19530014560647624</v>
      </c>
    </row>
    <row r="1793" spans="1:13" x14ac:dyDescent="0.2">
      <c r="A1793" s="1" t="s">
        <v>22</v>
      </c>
      <c r="B1793" s="1" t="s">
        <v>23</v>
      </c>
      <c r="C1793" s="2">
        <v>0</v>
      </c>
      <c r="D1793" s="2">
        <v>0</v>
      </c>
      <c r="E1793" s="3" t="str">
        <f t="shared" si="112"/>
        <v/>
      </c>
      <c r="F1793" s="2">
        <v>25.592379999999999</v>
      </c>
      <c r="G1793" s="2">
        <v>0</v>
      </c>
      <c r="H1793" s="3">
        <f t="shared" si="113"/>
        <v>-1</v>
      </c>
      <c r="I1793" s="2">
        <v>0</v>
      </c>
      <c r="J1793" s="3" t="str">
        <f t="shared" si="114"/>
        <v/>
      </c>
      <c r="K1793" s="2">
        <v>25.592379999999999</v>
      </c>
      <c r="L1793" s="2">
        <v>1.64958</v>
      </c>
      <c r="M1793" s="3">
        <f t="shared" si="115"/>
        <v>-0.9355440955471902</v>
      </c>
    </row>
    <row r="1794" spans="1:13" x14ac:dyDescent="0.2">
      <c r="A1794" s="1" t="s">
        <v>21</v>
      </c>
      <c r="B1794" s="1" t="s">
        <v>23</v>
      </c>
      <c r="C1794" s="2">
        <v>0</v>
      </c>
      <c r="D1794" s="2">
        <v>0</v>
      </c>
      <c r="E1794" s="3" t="str">
        <f t="shared" si="112"/>
        <v/>
      </c>
      <c r="F1794" s="2">
        <v>0</v>
      </c>
      <c r="G1794" s="2">
        <v>0.43074000000000001</v>
      </c>
      <c r="H1794" s="3" t="str">
        <f t="shared" si="113"/>
        <v/>
      </c>
      <c r="I1794" s="2">
        <v>0</v>
      </c>
      <c r="J1794" s="3" t="str">
        <f t="shared" si="114"/>
        <v/>
      </c>
      <c r="K1794" s="2">
        <v>2.6091199999999999</v>
      </c>
      <c r="L1794" s="2">
        <v>5.0441599999999998</v>
      </c>
      <c r="M1794" s="3">
        <f t="shared" si="115"/>
        <v>0.93328018642300847</v>
      </c>
    </row>
    <row r="1795" spans="1:13" x14ac:dyDescent="0.2">
      <c r="A1795" s="1" t="s">
        <v>20</v>
      </c>
      <c r="B1795" s="1" t="s">
        <v>23</v>
      </c>
      <c r="C1795" s="2">
        <v>0</v>
      </c>
      <c r="D1795" s="2">
        <v>0</v>
      </c>
      <c r="E1795" s="3" t="str">
        <f t="shared" si="112"/>
        <v/>
      </c>
      <c r="F1795" s="2">
        <v>3.81853</v>
      </c>
      <c r="G1795" s="2">
        <v>0.24127999999999999</v>
      </c>
      <c r="H1795" s="3">
        <f t="shared" si="113"/>
        <v>-0.93681338106548862</v>
      </c>
      <c r="I1795" s="2">
        <v>0</v>
      </c>
      <c r="J1795" s="3" t="str">
        <f t="shared" si="114"/>
        <v/>
      </c>
      <c r="K1795" s="2">
        <v>3.94225</v>
      </c>
      <c r="L1795" s="2">
        <v>44.514560000000003</v>
      </c>
      <c r="M1795" s="3">
        <f t="shared" si="115"/>
        <v>10.291663390195955</v>
      </c>
    </row>
    <row r="1796" spans="1:13" x14ac:dyDescent="0.2">
      <c r="A1796" s="1" t="s">
        <v>19</v>
      </c>
      <c r="B1796" s="1" t="s">
        <v>23</v>
      </c>
      <c r="C1796" s="2">
        <v>0</v>
      </c>
      <c r="D1796" s="2">
        <v>0</v>
      </c>
      <c r="E1796" s="3" t="str">
        <f t="shared" si="112"/>
        <v/>
      </c>
      <c r="F1796" s="2">
        <v>199.77453</v>
      </c>
      <c r="G1796" s="2">
        <v>79.080770000000001</v>
      </c>
      <c r="H1796" s="3">
        <f t="shared" si="113"/>
        <v>-0.60414988837666139</v>
      </c>
      <c r="I1796" s="2">
        <v>300.01</v>
      </c>
      <c r="J1796" s="3">
        <f t="shared" si="114"/>
        <v>-0.73640621979267351</v>
      </c>
      <c r="K1796" s="2">
        <v>431.15575999999999</v>
      </c>
      <c r="L1796" s="2">
        <v>381.61858999999998</v>
      </c>
      <c r="M1796" s="3">
        <f t="shared" si="115"/>
        <v>-0.11489390748253026</v>
      </c>
    </row>
    <row r="1797" spans="1:13" x14ac:dyDescent="0.2">
      <c r="A1797" s="1" t="s">
        <v>17</v>
      </c>
      <c r="B1797" s="1" t="s">
        <v>23</v>
      </c>
      <c r="C1797" s="2">
        <v>0</v>
      </c>
      <c r="D1797" s="2">
        <v>0</v>
      </c>
      <c r="E1797" s="3" t="str">
        <f t="shared" si="112"/>
        <v/>
      </c>
      <c r="F1797" s="2">
        <v>2.1002000000000001</v>
      </c>
      <c r="G1797" s="2">
        <v>0</v>
      </c>
      <c r="H1797" s="3">
        <f t="shared" si="113"/>
        <v>-1</v>
      </c>
      <c r="I1797" s="2">
        <v>0.16800000000000001</v>
      </c>
      <c r="J1797" s="3">
        <f t="shared" si="114"/>
        <v>-1</v>
      </c>
      <c r="K1797" s="2">
        <v>15.68243</v>
      </c>
      <c r="L1797" s="2">
        <v>1.53294</v>
      </c>
      <c r="M1797" s="3">
        <f t="shared" si="115"/>
        <v>-0.90225111797087565</v>
      </c>
    </row>
    <row r="1798" spans="1:13" x14ac:dyDescent="0.2">
      <c r="A1798" s="1" t="s">
        <v>14</v>
      </c>
      <c r="B1798" s="1" t="s">
        <v>23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0</v>
      </c>
      <c r="H1798" s="3" t="str">
        <f t="shared" si="113"/>
        <v/>
      </c>
      <c r="I1798" s="2">
        <v>0</v>
      </c>
      <c r="J1798" s="3" t="str">
        <f t="shared" si="114"/>
        <v/>
      </c>
      <c r="K1798" s="2">
        <v>0.11386</v>
      </c>
      <c r="L1798" s="2">
        <v>4.0930000000000001E-2</v>
      </c>
      <c r="M1798" s="3">
        <f t="shared" si="115"/>
        <v>-0.64052344985069376</v>
      </c>
    </row>
    <row r="1799" spans="1:13" x14ac:dyDescent="0.2">
      <c r="A1799" s="1" t="s">
        <v>13</v>
      </c>
      <c r="B1799" s="1" t="s">
        <v>23</v>
      </c>
      <c r="C1799" s="2">
        <v>0</v>
      </c>
      <c r="D1799" s="2">
        <v>0</v>
      </c>
      <c r="E1799" s="3" t="str">
        <f t="shared" si="112"/>
        <v/>
      </c>
      <c r="F1799" s="2">
        <v>1797.6030900000001</v>
      </c>
      <c r="G1799" s="2">
        <v>14.59629</v>
      </c>
      <c r="H1799" s="3">
        <f t="shared" si="113"/>
        <v>-0.99188013745570502</v>
      </c>
      <c r="I1799" s="2">
        <v>0</v>
      </c>
      <c r="J1799" s="3" t="str">
        <f t="shared" si="114"/>
        <v/>
      </c>
      <c r="K1799" s="2">
        <v>3379.9335999999998</v>
      </c>
      <c r="L1799" s="2">
        <v>30.414300000000001</v>
      </c>
      <c r="M1799" s="3">
        <f t="shared" si="115"/>
        <v>-0.99100150961545519</v>
      </c>
    </row>
    <row r="1800" spans="1:13" x14ac:dyDescent="0.2">
      <c r="A1800" s="1" t="s">
        <v>12</v>
      </c>
      <c r="B1800" s="1" t="s">
        <v>23</v>
      </c>
      <c r="C1800" s="2">
        <v>0</v>
      </c>
      <c r="D1800" s="2">
        <v>0</v>
      </c>
      <c r="E1800" s="3" t="str">
        <f t="shared" ref="E1800:E1862" si="116">IF(C1800=0,"",(D1800/C1800-1))</f>
        <v/>
      </c>
      <c r="F1800" s="2">
        <v>512.28647999999998</v>
      </c>
      <c r="G1800" s="2">
        <v>473.03089</v>
      </c>
      <c r="H1800" s="3">
        <f t="shared" ref="H1800:H1862" si="117">IF(F1800=0,"",(G1800/F1800-1))</f>
        <v>-7.6628198347143517E-2</v>
      </c>
      <c r="I1800" s="2">
        <v>457.98381999999998</v>
      </c>
      <c r="J1800" s="3">
        <f t="shared" ref="J1800:J1862" si="118">IF(I1800=0,"",(G1800/I1800-1))</f>
        <v>3.285502531508655E-2</v>
      </c>
      <c r="K1800" s="2">
        <v>1921.33716</v>
      </c>
      <c r="L1800" s="2">
        <v>1414.3754100000001</v>
      </c>
      <c r="M1800" s="3">
        <f t="shared" ref="M1800:M1862" si="119">IF(K1800=0,"",(L1800/K1800-1))</f>
        <v>-0.26385881695017022</v>
      </c>
    </row>
    <row r="1801" spans="1:13" x14ac:dyDescent="0.2">
      <c r="A1801" s="1" t="s">
        <v>11</v>
      </c>
      <c r="B1801" s="1" t="s">
        <v>23</v>
      </c>
      <c r="C1801" s="2">
        <v>0</v>
      </c>
      <c r="D1801" s="2">
        <v>0</v>
      </c>
      <c r="E1801" s="3" t="str">
        <f t="shared" si="116"/>
        <v/>
      </c>
      <c r="F1801" s="2">
        <v>37.16892</v>
      </c>
      <c r="G1801" s="2">
        <v>0</v>
      </c>
      <c r="H1801" s="3">
        <f t="shared" si="117"/>
        <v>-1</v>
      </c>
      <c r="I1801" s="2">
        <v>0</v>
      </c>
      <c r="J1801" s="3" t="str">
        <f t="shared" si="118"/>
        <v/>
      </c>
      <c r="K1801" s="2">
        <v>151.56630999999999</v>
      </c>
      <c r="L1801" s="2">
        <v>9.0262899999999995</v>
      </c>
      <c r="M1801" s="3">
        <f t="shared" si="119"/>
        <v>-0.94044659396933261</v>
      </c>
    </row>
    <row r="1802" spans="1:13" x14ac:dyDescent="0.2">
      <c r="A1802" s="1" t="s">
        <v>10</v>
      </c>
      <c r="B1802" s="1" t="s">
        <v>23</v>
      </c>
      <c r="C1802" s="2">
        <v>0</v>
      </c>
      <c r="D1802" s="2">
        <v>0</v>
      </c>
      <c r="E1802" s="3" t="str">
        <f t="shared" si="116"/>
        <v/>
      </c>
      <c r="F1802" s="2">
        <v>24.812169999999998</v>
      </c>
      <c r="G1802" s="2">
        <v>17.68683</v>
      </c>
      <c r="H1802" s="3">
        <f t="shared" si="117"/>
        <v>-0.28717117446801299</v>
      </c>
      <c r="I1802" s="2">
        <v>40.362609999999997</v>
      </c>
      <c r="J1802" s="3">
        <f t="shared" si="118"/>
        <v>-0.56180162779364362</v>
      </c>
      <c r="K1802" s="2">
        <v>42.781599999999997</v>
      </c>
      <c r="L1802" s="2">
        <v>67.073670000000007</v>
      </c>
      <c r="M1802" s="3">
        <f t="shared" si="119"/>
        <v>0.56781583671484959</v>
      </c>
    </row>
    <row r="1803" spans="1:13" x14ac:dyDescent="0.2">
      <c r="A1803" s="1" t="s">
        <v>9</v>
      </c>
      <c r="B1803" s="1" t="s">
        <v>23</v>
      </c>
      <c r="C1803" s="2">
        <v>0</v>
      </c>
      <c r="D1803" s="2">
        <v>0</v>
      </c>
      <c r="E1803" s="3" t="str">
        <f t="shared" si="116"/>
        <v/>
      </c>
      <c r="F1803" s="2">
        <v>0</v>
      </c>
      <c r="G1803" s="2">
        <v>0</v>
      </c>
      <c r="H1803" s="3" t="str">
        <f t="shared" si="117"/>
        <v/>
      </c>
      <c r="I1803" s="2">
        <v>0</v>
      </c>
      <c r="J1803" s="3" t="str">
        <f t="shared" si="118"/>
        <v/>
      </c>
      <c r="K1803" s="2">
        <v>13.05312</v>
      </c>
      <c r="L1803" s="2">
        <v>9.5216499999999993</v>
      </c>
      <c r="M1803" s="3">
        <f t="shared" si="119"/>
        <v>-0.27054604569635465</v>
      </c>
    </row>
    <row r="1804" spans="1:13" x14ac:dyDescent="0.2">
      <c r="A1804" s="1" t="s">
        <v>8</v>
      </c>
      <c r="B1804" s="1" t="s">
        <v>23</v>
      </c>
      <c r="C1804" s="2">
        <v>0</v>
      </c>
      <c r="D1804" s="2">
        <v>0</v>
      </c>
      <c r="E1804" s="3" t="str">
        <f t="shared" si="116"/>
        <v/>
      </c>
      <c r="F1804" s="2">
        <v>0</v>
      </c>
      <c r="G1804" s="2">
        <v>0.83550000000000002</v>
      </c>
      <c r="H1804" s="3" t="str">
        <f t="shared" si="117"/>
        <v/>
      </c>
      <c r="I1804" s="2">
        <v>0</v>
      </c>
      <c r="J1804" s="3" t="str">
        <f t="shared" si="118"/>
        <v/>
      </c>
      <c r="K1804" s="2">
        <v>117.95274999999999</v>
      </c>
      <c r="L1804" s="2">
        <v>2.7699500000000001</v>
      </c>
      <c r="M1804" s="3">
        <f t="shared" si="119"/>
        <v>-0.9765164440846017</v>
      </c>
    </row>
    <row r="1805" spans="1:13" x14ac:dyDescent="0.2">
      <c r="A1805" s="1" t="s">
        <v>7</v>
      </c>
      <c r="B1805" s="1" t="s">
        <v>23</v>
      </c>
      <c r="C1805" s="2">
        <v>0</v>
      </c>
      <c r="D1805" s="2">
        <v>0</v>
      </c>
      <c r="E1805" s="3" t="str">
        <f t="shared" si="116"/>
        <v/>
      </c>
      <c r="F1805" s="2">
        <v>33.811320000000002</v>
      </c>
      <c r="G1805" s="2">
        <v>161.41188</v>
      </c>
      <c r="H1805" s="3">
        <f t="shared" si="117"/>
        <v>3.7739005753102806</v>
      </c>
      <c r="I1805" s="2">
        <v>105.39821999999999</v>
      </c>
      <c r="J1805" s="3">
        <f t="shared" si="118"/>
        <v>0.53144787454664799</v>
      </c>
      <c r="K1805" s="2">
        <v>269.15674999999999</v>
      </c>
      <c r="L1805" s="2">
        <v>412.33287999999999</v>
      </c>
      <c r="M1805" s="3">
        <f t="shared" si="119"/>
        <v>0.5319433006974561</v>
      </c>
    </row>
    <row r="1806" spans="1:13" x14ac:dyDescent="0.2">
      <c r="A1806" s="1" t="s">
        <v>6</v>
      </c>
      <c r="B1806" s="1" t="s">
        <v>23</v>
      </c>
      <c r="C1806" s="2">
        <v>0</v>
      </c>
      <c r="D1806" s="2">
        <v>0</v>
      </c>
      <c r="E1806" s="3" t="str">
        <f t="shared" si="116"/>
        <v/>
      </c>
      <c r="F1806" s="2">
        <v>36.930439999999997</v>
      </c>
      <c r="G1806" s="2">
        <v>132.77000000000001</v>
      </c>
      <c r="H1806" s="3">
        <f t="shared" si="117"/>
        <v>2.5951372363827785</v>
      </c>
      <c r="I1806" s="2">
        <v>294.85149999999999</v>
      </c>
      <c r="J1806" s="3">
        <f t="shared" si="118"/>
        <v>-0.54970552973276376</v>
      </c>
      <c r="K1806" s="2">
        <v>125.50521000000001</v>
      </c>
      <c r="L1806" s="2">
        <v>745.33632999999998</v>
      </c>
      <c r="M1806" s="3">
        <f t="shared" si="119"/>
        <v>4.9386883620209865</v>
      </c>
    </row>
    <row r="1807" spans="1:13" x14ac:dyDescent="0.2">
      <c r="A1807" s="1" t="s">
        <v>5</v>
      </c>
      <c r="B1807" s="1" t="s">
        <v>23</v>
      </c>
      <c r="C1807" s="2">
        <v>0</v>
      </c>
      <c r="D1807" s="2">
        <v>0</v>
      </c>
      <c r="E1807" s="3" t="str">
        <f t="shared" si="116"/>
        <v/>
      </c>
      <c r="F1807" s="2">
        <v>0</v>
      </c>
      <c r="G1807" s="2">
        <v>3.1900000000000001E-3</v>
      </c>
      <c r="H1807" s="3" t="str">
        <f t="shared" si="117"/>
        <v/>
      </c>
      <c r="I1807" s="2">
        <v>0</v>
      </c>
      <c r="J1807" s="3" t="str">
        <f t="shared" si="118"/>
        <v/>
      </c>
      <c r="K1807" s="2">
        <v>0</v>
      </c>
      <c r="L1807" s="2">
        <v>2.0250000000000001E-2</v>
      </c>
      <c r="M1807" s="3" t="str">
        <f t="shared" si="119"/>
        <v/>
      </c>
    </row>
    <row r="1808" spans="1:13" x14ac:dyDescent="0.2">
      <c r="A1808" s="1" t="s">
        <v>4</v>
      </c>
      <c r="B1808" s="1" t="s">
        <v>23</v>
      </c>
      <c r="C1808" s="2">
        <v>0</v>
      </c>
      <c r="D1808" s="2">
        <v>0</v>
      </c>
      <c r="E1808" s="3" t="str">
        <f t="shared" si="116"/>
        <v/>
      </c>
      <c r="F1808" s="2">
        <v>0</v>
      </c>
      <c r="G1808" s="2">
        <v>0</v>
      </c>
      <c r="H1808" s="3" t="str">
        <f t="shared" si="117"/>
        <v/>
      </c>
      <c r="I1808" s="2">
        <v>41.070720000000001</v>
      </c>
      <c r="J1808" s="3">
        <f t="shared" si="118"/>
        <v>-1</v>
      </c>
      <c r="K1808" s="2">
        <v>0</v>
      </c>
      <c r="L1808" s="2">
        <v>188.50389999999999</v>
      </c>
      <c r="M1808" s="3" t="str">
        <f t="shared" si="119"/>
        <v/>
      </c>
    </row>
    <row r="1809" spans="1:13" x14ac:dyDescent="0.2">
      <c r="A1809" s="1" t="s">
        <v>3</v>
      </c>
      <c r="B1809" s="1" t="s">
        <v>23</v>
      </c>
      <c r="C1809" s="2">
        <v>0</v>
      </c>
      <c r="D1809" s="2">
        <v>0</v>
      </c>
      <c r="E1809" s="3" t="str">
        <f t="shared" si="116"/>
        <v/>
      </c>
      <c r="F1809" s="2">
        <v>54.360999999999997</v>
      </c>
      <c r="G1809" s="2">
        <v>0</v>
      </c>
      <c r="H1809" s="3">
        <f t="shared" si="117"/>
        <v>-1</v>
      </c>
      <c r="I1809" s="2">
        <v>0</v>
      </c>
      <c r="J1809" s="3" t="str">
        <f t="shared" si="118"/>
        <v/>
      </c>
      <c r="K1809" s="2">
        <v>54.360999999999997</v>
      </c>
      <c r="L1809" s="2">
        <v>0</v>
      </c>
      <c r="M1809" s="3">
        <f t="shared" si="119"/>
        <v>-1</v>
      </c>
    </row>
    <row r="1810" spans="1:13" x14ac:dyDescent="0.2">
      <c r="A1810" s="1" t="s">
        <v>2</v>
      </c>
      <c r="B1810" s="1" t="s">
        <v>23</v>
      </c>
      <c r="C1810" s="2">
        <v>0</v>
      </c>
      <c r="D1810" s="2">
        <v>0</v>
      </c>
      <c r="E1810" s="3" t="str">
        <f t="shared" si="116"/>
        <v/>
      </c>
      <c r="F1810" s="2">
        <v>102.14565</v>
      </c>
      <c r="G1810" s="2">
        <v>110.88117</v>
      </c>
      <c r="H1810" s="3">
        <f t="shared" si="117"/>
        <v>8.5520235076089746E-2</v>
      </c>
      <c r="I1810" s="2">
        <v>7.0020300000000004</v>
      </c>
      <c r="J1810" s="3">
        <f t="shared" si="118"/>
        <v>14.835574826157556</v>
      </c>
      <c r="K1810" s="2">
        <v>164.73140000000001</v>
      </c>
      <c r="L1810" s="2">
        <v>117.91118</v>
      </c>
      <c r="M1810" s="3">
        <f t="shared" si="119"/>
        <v>-0.28422158738406889</v>
      </c>
    </row>
    <row r="1811" spans="1:13" x14ac:dyDescent="0.2">
      <c r="A1811" s="6" t="s">
        <v>0</v>
      </c>
      <c r="B1811" s="6" t="s">
        <v>23</v>
      </c>
      <c r="C1811" s="5">
        <v>0</v>
      </c>
      <c r="D1811" s="5">
        <v>0</v>
      </c>
      <c r="E1811" s="4" t="str">
        <f t="shared" si="116"/>
        <v/>
      </c>
      <c r="F1811" s="5">
        <v>3163.10284</v>
      </c>
      <c r="G1811" s="5">
        <v>990.96853999999996</v>
      </c>
      <c r="H1811" s="4">
        <f t="shared" si="117"/>
        <v>-0.68670998379553161</v>
      </c>
      <c r="I1811" s="5">
        <v>1246.8469</v>
      </c>
      <c r="J1811" s="4">
        <f t="shared" si="118"/>
        <v>-0.20522035223410351</v>
      </c>
      <c r="K1811" s="5">
        <v>7545.4397300000001</v>
      </c>
      <c r="L1811" s="5">
        <v>3431.6865699999998</v>
      </c>
      <c r="M1811" s="4">
        <f t="shared" si="119"/>
        <v>-0.54519727241927096</v>
      </c>
    </row>
    <row r="1812" spans="1:13" x14ac:dyDescent="0.2">
      <c r="A1812" s="1" t="s">
        <v>22</v>
      </c>
      <c r="B1812" s="1" t="s">
        <v>1</v>
      </c>
      <c r="C1812" s="2">
        <v>0</v>
      </c>
      <c r="D1812" s="2">
        <v>0</v>
      </c>
      <c r="E1812" s="3" t="str">
        <f t="shared" si="116"/>
        <v/>
      </c>
      <c r="F1812" s="2">
        <v>11997.63276</v>
      </c>
      <c r="G1812" s="2">
        <v>20665.623589999999</v>
      </c>
      <c r="H1812" s="3">
        <f t="shared" si="117"/>
        <v>0.72247509182803138</v>
      </c>
      <c r="I1812" s="2">
        <v>25915.492139999998</v>
      </c>
      <c r="J1812" s="3">
        <f t="shared" si="118"/>
        <v>-0.20257645587586359</v>
      </c>
      <c r="K1812" s="2">
        <v>38716.631029999997</v>
      </c>
      <c r="L1812" s="2">
        <v>57045.290059999999</v>
      </c>
      <c r="M1812" s="3">
        <f t="shared" si="119"/>
        <v>0.47340531813829156</v>
      </c>
    </row>
    <row r="1813" spans="1:13" x14ac:dyDescent="0.2">
      <c r="A1813" s="1" t="s">
        <v>21</v>
      </c>
      <c r="B1813" s="1" t="s">
        <v>1</v>
      </c>
      <c r="C1813" s="2">
        <v>0</v>
      </c>
      <c r="D1813" s="2">
        <v>0</v>
      </c>
      <c r="E1813" s="3" t="str">
        <f t="shared" si="116"/>
        <v/>
      </c>
      <c r="F1813" s="2">
        <v>2875.1666799999998</v>
      </c>
      <c r="G1813" s="2">
        <v>2824.7732900000001</v>
      </c>
      <c r="H1813" s="3">
        <f t="shared" si="117"/>
        <v>-1.752711950598973E-2</v>
      </c>
      <c r="I1813" s="2">
        <v>3484.9529699999998</v>
      </c>
      <c r="J1813" s="3">
        <f t="shared" si="118"/>
        <v>-0.18943718485819327</v>
      </c>
      <c r="K1813" s="2">
        <v>9783.8438200000001</v>
      </c>
      <c r="L1813" s="2">
        <v>11149.814270000001</v>
      </c>
      <c r="M1813" s="3">
        <f t="shared" si="119"/>
        <v>0.13961490750779393</v>
      </c>
    </row>
    <row r="1814" spans="1:13" x14ac:dyDescent="0.2">
      <c r="A1814" s="1" t="s">
        <v>20</v>
      </c>
      <c r="B1814" s="1" t="s">
        <v>1</v>
      </c>
      <c r="C1814" s="2">
        <v>6.8785499999999997</v>
      </c>
      <c r="D1814" s="2">
        <v>0</v>
      </c>
      <c r="E1814" s="3">
        <f t="shared" si="116"/>
        <v>-1</v>
      </c>
      <c r="F1814" s="2">
        <v>344.30110000000002</v>
      </c>
      <c r="G1814" s="2">
        <v>71.681790000000007</v>
      </c>
      <c r="H1814" s="3">
        <f t="shared" si="117"/>
        <v>-0.79180493469233759</v>
      </c>
      <c r="I1814" s="2">
        <v>329.37723999999997</v>
      </c>
      <c r="J1814" s="3">
        <f t="shared" si="118"/>
        <v>-0.78237175707708273</v>
      </c>
      <c r="K1814" s="2">
        <v>1342.35544</v>
      </c>
      <c r="L1814" s="2">
        <v>788.08699000000001</v>
      </c>
      <c r="M1814" s="3">
        <f t="shared" si="119"/>
        <v>-0.41290736677016038</v>
      </c>
    </row>
    <row r="1815" spans="1:13" x14ac:dyDescent="0.2">
      <c r="A1815" s="1" t="s">
        <v>19</v>
      </c>
      <c r="B1815" s="1" t="s">
        <v>1</v>
      </c>
      <c r="C1815" s="2">
        <v>0</v>
      </c>
      <c r="D1815" s="2">
        <v>0</v>
      </c>
      <c r="E1815" s="3" t="str">
        <f t="shared" si="116"/>
        <v/>
      </c>
      <c r="F1815" s="2">
        <v>0</v>
      </c>
      <c r="G1815" s="2">
        <v>8.9999999999999998E-4</v>
      </c>
      <c r="H1815" s="3" t="str">
        <f t="shared" si="117"/>
        <v/>
      </c>
      <c r="I1815" s="2">
        <v>2.5999999999999999E-3</v>
      </c>
      <c r="J1815" s="3">
        <f t="shared" si="118"/>
        <v>-0.65384615384615385</v>
      </c>
      <c r="K1815" s="2">
        <v>2.1565300000000001</v>
      </c>
      <c r="L1815" s="2">
        <v>0.20179</v>
      </c>
      <c r="M1815" s="3">
        <f t="shared" si="119"/>
        <v>-0.90642838263321168</v>
      </c>
    </row>
    <row r="1816" spans="1:13" x14ac:dyDescent="0.2">
      <c r="A1816" s="1" t="s">
        <v>18</v>
      </c>
      <c r="B1816" s="1" t="s">
        <v>1</v>
      </c>
      <c r="C1816" s="2">
        <v>0</v>
      </c>
      <c r="D1816" s="2">
        <v>0</v>
      </c>
      <c r="E1816" s="3" t="str">
        <f t="shared" si="116"/>
        <v/>
      </c>
      <c r="F1816" s="2">
        <v>0</v>
      </c>
      <c r="G1816" s="2">
        <v>1.1199999999999999E-3</v>
      </c>
      <c r="H1816" s="3" t="str">
        <f t="shared" si="117"/>
        <v/>
      </c>
      <c r="I1816" s="2">
        <v>6.9999999999999999E-4</v>
      </c>
      <c r="J1816" s="3">
        <f t="shared" si="118"/>
        <v>0.59999999999999987</v>
      </c>
      <c r="K1816" s="2">
        <v>0.25036999999999998</v>
      </c>
      <c r="L1816" s="2">
        <v>1.061E-2</v>
      </c>
      <c r="M1816" s="3">
        <f t="shared" si="119"/>
        <v>-0.95762271837680235</v>
      </c>
    </row>
    <row r="1817" spans="1:13" x14ac:dyDescent="0.2">
      <c r="A1817" s="1" t="s">
        <v>17</v>
      </c>
      <c r="B1817" s="1" t="s">
        <v>1</v>
      </c>
      <c r="C1817" s="2">
        <v>0</v>
      </c>
      <c r="D1817" s="2">
        <v>0</v>
      </c>
      <c r="E1817" s="3" t="str">
        <f t="shared" si="116"/>
        <v/>
      </c>
      <c r="F1817" s="2">
        <v>99.340760000000003</v>
      </c>
      <c r="G1817" s="2">
        <v>5.13157</v>
      </c>
      <c r="H1817" s="3">
        <f t="shared" si="117"/>
        <v>-0.94834376141273735</v>
      </c>
      <c r="I1817" s="2">
        <v>18.90523</v>
      </c>
      <c r="J1817" s="3">
        <f t="shared" si="118"/>
        <v>-0.72856347158960766</v>
      </c>
      <c r="K1817" s="2">
        <v>127.71669</v>
      </c>
      <c r="L1817" s="2">
        <v>55.149940000000001</v>
      </c>
      <c r="M1817" s="3">
        <f t="shared" si="119"/>
        <v>-0.56818533270788651</v>
      </c>
    </row>
    <row r="1818" spans="1:13" x14ac:dyDescent="0.2">
      <c r="A1818" s="1" t="s">
        <v>16</v>
      </c>
      <c r="B1818" s="1" t="s">
        <v>1</v>
      </c>
      <c r="C1818" s="2">
        <v>0</v>
      </c>
      <c r="D1818" s="2">
        <v>0</v>
      </c>
      <c r="E1818" s="3" t="str">
        <f t="shared" si="116"/>
        <v/>
      </c>
      <c r="F1818" s="2">
        <v>78.8</v>
      </c>
      <c r="G1818" s="2">
        <v>0</v>
      </c>
      <c r="H1818" s="3">
        <f t="shared" si="117"/>
        <v>-1</v>
      </c>
      <c r="I1818" s="2">
        <v>0</v>
      </c>
      <c r="J1818" s="3" t="str">
        <f t="shared" si="118"/>
        <v/>
      </c>
      <c r="K1818" s="2">
        <v>154.94999999999999</v>
      </c>
      <c r="L1818" s="2">
        <v>0</v>
      </c>
      <c r="M1818" s="3">
        <f t="shared" si="119"/>
        <v>-1</v>
      </c>
    </row>
    <row r="1819" spans="1:13" x14ac:dyDescent="0.2">
      <c r="A1819" s="1" t="s">
        <v>15</v>
      </c>
      <c r="B1819" s="1" t="s">
        <v>1</v>
      </c>
      <c r="C1819" s="2">
        <v>0</v>
      </c>
      <c r="D1819" s="2">
        <v>0</v>
      </c>
      <c r="E1819" s="3" t="str">
        <f t="shared" si="116"/>
        <v/>
      </c>
      <c r="F1819" s="2">
        <v>0</v>
      </c>
      <c r="G1819" s="2">
        <v>0</v>
      </c>
      <c r="H1819" s="3" t="str">
        <f t="shared" si="117"/>
        <v/>
      </c>
      <c r="I1819" s="2">
        <v>0.19700000000000001</v>
      </c>
      <c r="J1819" s="3">
        <f t="shared" si="118"/>
        <v>-1</v>
      </c>
      <c r="K1819" s="2">
        <v>1.375</v>
      </c>
      <c r="L1819" s="2">
        <v>0.19700000000000001</v>
      </c>
      <c r="M1819" s="3">
        <f t="shared" si="119"/>
        <v>-0.85672727272727278</v>
      </c>
    </row>
    <row r="1820" spans="1:13" x14ac:dyDescent="0.2">
      <c r="A1820" s="1" t="s">
        <v>14</v>
      </c>
      <c r="B1820" s="1" t="s">
        <v>1</v>
      </c>
      <c r="C1820" s="2">
        <v>0</v>
      </c>
      <c r="D1820" s="2">
        <v>0</v>
      </c>
      <c r="E1820" s="3" t="str">
        <f t="shared" si="116"/>
        <v/>
      </c>
      <c r="F1820" s="2">
        <v>0</v>
      </c>
      <c r="G1820" s="2">
        <v>0</v>
      </c>
      <c r="H1820" s="3" t="str">
        <f t="shared" si="117"/>
        <v/>
      </c>
      <c r="I1820" s="2">
        <v>0</v>
      </c>
      <c r="J1820" s="3" t="str">
        <f t="shared" si="118"/>
        <v/>
      </c>
      <c r="K1820" s="2">
        <v>1.9677199999999999</v>
      </c>
      <c r="L1820" s="2">
        <v>0</v>
      </c>
      <c r="M1820" s="3">
        <f t="shared" si="119"/>
        <v>-1</v>
      </c>
    </row>
    <row r="1821" spans="1:13" x14ac:dyDescent="0.2">
      <c r="A1821" s="1" t="s">
        <v>13</v>
      </c>
      <c r="B1821" s="1" t="s">
        <v>1</v>
      </c>
      <c r="C1821" s="2">
        <v>0</v>
      </c>
      <c r="D1821" s="2">
        <v>0</v>
      </c>
      <c r="E1821" s="3" t="str">
        <f t="shared" si="116"/>
        <v/>
      </c>
      <c r="F1821" s="2">
        <v>121.87036000000001</v>
      </c>
      <c r="G1821" s="2">
        <v>478.62018999999998</v>
      </c>
      <c r="H1821" s="3">
        <f t="shared" si="117"/>
        <v>2.927289539474569</v>
      </c>
      <c r="I1821" s="2">
        <v>135.52954</v>
      </c>
      <c r="J1821" s="3">
        <f t="shared" si="118"/>
        <v>2.5314824354897092</v>
      </c>
      <c r="K1821" s="2">
        <v>576.28953999999999</v>
      </c>
      <c r="L1821" s="2">
        <v>730.88957000000005</v>
      </c>
      <c r="M1821" s="3">
        <f t="shared" si="119"/>
        <v>0.26826797862754903</v>
      </c>
    </row>
    <row r="1822" spans="1:13" x14ac:dyDescent="0.2">
      <c r="A1822" s="1" t="s">
        <v>12</v>
      </c>
      <c r="B1822" s="1" t="s">
        <v>1</v>
      </c>
      <c r="C1822" s="2">
        <v>0</v>
      </c>
      <c r="D1822" s="2">
        <v>0</v>
      </c>
      <c r="E1822" s="3" t="str">
        <f t="shared" si="116"/>
        <v/>
      </c>
      <c r="F1822" s="2">
        <v>0</v>
      </c>
      <c r="G1822" s="2">
        <v>0</v>
      </c>
      <c r="H1822" s="3" t="str">
        <f t="shared" si="117"/>
        <v/>
      </c>
      <c r="I1822" s="2">
        <v>2.4880900000000001</v>
      </c>
      <c r="J1822" s="3">
        <f t="shared" si="118"/>
        <v>-1</v>
      </c>
      <c r="K1822" s="2">
        <v>0</v>
      </c>
      <c r="L1822" s="2">
        <v>2.4880900000000001</v>
      </c>
      <c r="M1822" s="3" t="str">
        <f t="shared" si="119"/>
        <v/>
      </c>
    </row>
    <row r="1823" spans="1:13" x14ac:dyDescent="0.2">
      <c r="A1823" s="1" t="s">
        <v>11</v>
      </c>
      <c r="B1823" s="1" t="s">
        <v>1</v>
      </c>
      <c r="C1823" s="2">
        <v>3.9377900000000001</v>
      </c>
      <c r="D1823" s="2">
        <v>0</v>
      </c>
      <c r="E1823" s="3">
        <f t="shared" si="116"/>
        <v>-1</v>
      </c>
      <c r="F1823" s="2">
        <v>166.94175000000001</v>
      </c>
      <c r="G1823" s="2">
        <v>508.18043</v>
      </c>
      <c r="H1823" s="3">
        <f t="shared" si="117"/>
        <v>2.0440583616740566</v>
      </c>
      <c r="I1823" s="2">
        <v>635.81200000000001</v>
      </c>
      <c r="J1823" s="3">
        <f t="shared" si="118"/>
        <v>-0.20073790680263981</v>
      </c>
      <c r="K1823" s="2">
        <v>1301.75189</v>
      </c>
      <c r="L1823" s="2">
        <v>1769.1716699999999</v>
      </c>
      <c r="M1823" s="3">
        <f t="shared" si="119"/>
        <v>0.35906979170969366</v>
      </c>
    </row>
    <row r="1824" spans="1:13" x14ac:dyDescent="0.2">
      <c r="A1824" s="1" t="s">
        <v>10</v>
      </c>
      <c r="B1824" s="1" t="s">
        <v>1</v>
      </c>
      <c r="C1824" s="2">
        <v>58.632370000000002</v>
      </c>
      <c r="D1824" s="2">
        <v>0</v>
      </c>
      <c r="E1824" s="3">
        <f t="shared" si="116"/>
        <v>-1</v>
      </c>
      <c r="F1824" s="2">
        <v>2755.8730700000001</v>
      </c>
      <c r="G1824" s="2">
        <v>2326.2036600000001</v>
      </c>
      <c r="H1824" s="3">
        <f t="shared" si="117"/>
        <v>-0.15591044982343838</v>
      </c>
      <c r="I1824" s="2">
        <v>3872.1423</v>
      </c>
      <c r="J1824" s="3">
        <f t="shared" si="118"/>
        <v>-0.39924633968126633</v>
      </c>
      <c r="K1824" s="2">
        <v>7010.0199499999999</v>
      </c>
      <c r="L1824" s="2">
        <v>9146.1359900000007</v>
      </c>
      <c r="M1824" s="3">
        <f t="shared" si="119"/>
        <v>0.30472324690031738</v>
      </c>
    </row>
    <row r="1825" spans="1:13" x14ac:dyDescent="0.2">
      <c r="A1825" s="1" t="s">
        <v>9</v>
      </c>
      <c r="B1825" s="1" t="s">
        <v>1</v>
      </c>
      <c r="C1825" s="2">
        <v>0</v>
      </c>
      <c r="D1825" s="2">
        <v>0</v>
      </c>
      <c r="E1825" s="3" t="str">
        <f t="shared" si="116"/>
        <v/>
      </c>
      <c r="F1825" s="2">
        <v>218.95179999999999</v>
      </c>
      <c r="G1825" s="2">
        <v>47.592889999999997</v>
      </c>
      <c r="H1825" s="3">
        <f t="shared" si="117"/>
        <v>-0.78263302699498249</v>
      </c>
      <c r="I1825" s="2">
        <v>121.60899999999999</v>
      </c>
      <c r="J1825" s="3">
        <f t="shared" si="118"/>
        <v>-0.60864006775814294</v>
      </c>
      <c r="K1825" s="2">
        <v>683.75138000000004</v>
      </c>
      <c r="L1825" s="2">
        <v>357.56092999999998</v>
      </c>
      <c r="M1825" s="3">
        <f t="shared" si="119"/>
        <v>-0.47706002436148653</v>
      </c>
    </row>
    <row r="1826" spans="1:13" x14ac:dyDescent="0.2">
      <c r="A1826" s="1" t="s">
        <v>8</v>
      </c>
      <c r="B1826" s="1" t="s">
        <v>1</v>
      </c>
      <c r="C1826" s="2">
        <v>0</v>
      </c>
      <c r="D1826" s="2">
        <v>0</v>
      </c>
      <c r="E1826" s="3" t="str">
        <f t="shared" si="116"/>
        <v/>
      </c>
      <c r="F1826" s="2">
        <v>2563.9216500000002</v>
      </c>
      <c r="G1826" s="2">
        <v>1043.7269899999999</v>
      </c>
      <c r="H1826" s="3">
        <f t="shared" si="117"/>
        <v>-0.59291775160134086</v>
      </c>
      <c r="I1826" s="2">
        <v>199.78532999999999</v>
      </c>
      <c r="J1826" s="3">
        <f t="shared" si="118"/>
        <v>4.224242390569918</v>
      </c>
      <c r="K1826" s="2">
        <v>3065.00396</v>
      </c>
      <c r="L1826" s="2">
        <v>2048.3389499999998</v>
      </c>
      <c r="M1826" s="3">
        <f t="shared" si="119"/>
        <v>-0.33170104289196423</v>
      </c>
    </row>
    <row r="1827" spans="1:13" x14ac:dyDescent="0.2">
      <c r="A1827" s="1" t="s">
        <v>7</v>
      </c>
      <c r="B1827" s="1" t="s">
        <v>1</v>
      </c>
      <c r="C1827" s="2">
        <v>0</v>
      </c>
      <c r="D1827" s="2">
        <v>0</v>
      </c>
      <c r="E1827" s="3" t="str">
        <f t="shared" si="116"/>
        <v/>
      </c>
      <c r="F1827" s="2">
        <v>0</v>
      </c>
      <c r="G1827" s="2">
        <v>0</v>
      </c>
      <c r="H1827" s="3" t="str">
        <f t="shared" si="117"/>
        <v/>
      </c>
      <c r="I1827" s="2">
        <v>0</v>
      </c>
      <c r="J1827" s="3" t="str">
        <f t="shared" si="118"/>
        <v/>
      </c>
      <c r="K1827" s="2">
        <v>270.45087999999998</v>
      </c>
      <c r="L1827" s="2">
        <v>0</v>
      </c>
      <c r="M1827" s="3">
        <f t="shared" si="119"/>
        <v>-1</v>
      </c>
    </row>
    <row r="1828" spans="1:13" x14ac:dyDescent="0.2">
      <c r="A1828" s="1" t="s">
        <v>6</v>
      </c>
      <c r="B1828" s="1" t="s">
        <v>1</v>
      </c>
      <c r="C1828" s="2">
        <v>19</v>
      </c>
      <c r="D1828" s="2">
        <v>0</v>
      </c>
      <c r="E1828" s="3">
        <f t="shared" si="116"/>
        <v>-1</v>
      </c>
      <c r="F1828" s="2">
        <v>435.42236000000003</v>
      </c>
      <c r="G1828" s="2">
        <v>160.87405999999999</v>
      </c>
      <c r="H1828" s="3">
        <f t="shared" si="117"/>
        <v>-0.63053330563915</v>
      </c>
      <c r="I1828" s="2">
        <v>203.39681999999999</v>
      </c>
      <c r="J1828" s="3">
        <f t="shared" si="118"/>
        <v>-0.20906305221487731</v>
      </c>
      <c r="K1828" s="2">
        <v>2277.91509</v>
      </c>
      <c r="L1828" s="2">
        <v>974.60488999999995</v>
      </c>
      <c r="M1828" s="3">
        <f t="shared" si="119"/>
        <v>-0.57215047466936086</v>
      </c>
    </row>
    <row r="1829" spans="1:13" x14ac:dyDescent="0.2">
      <c r="A1829" s="1" t="s">
        <v>5</v>
      </c>
      <c r="B1829" s="1" t="s">
        <v>1</v>
      </c>
      <c r="C1829" s="2">
        <v>0</v>
      </c>
      <c r="D1829" s="2">
        <v>0</v>
      </c>
      <c r="E1829" s="3" t="str">
        <f t="shared" si="116"/>
        <v/>
      </c>
      <c r="F1829" s="2">
        <v>0</v>
      </c>
      <c r="G1829" s="2">
        <v>0</v>
      </c>
      <c r="H1829" s="3" t="str">
        <f t="shared" si="117"/>
        <v/>
      </c>
      <c r="I1829" s="2">
        <v>0</v>
      </c>
      <c r="J1829" s="3" t="str">
        <f t="shared" si="118"/>
        <v/>
      </c>
      <c r="K1829" s="2">
        <v>0</v>
      </c>
      <c r="L1829" s="2">
        <v>0</v>
      </c>
      <c r="M1829" s="3" t="str">
        <f t="shared" si="119"/>
        <v/>
      </c>
    </row>
    <row r="1830" spans="1:13" x14ac:dyDescent="0.2">
      <c r="A1830" s="1" t="s">
        <v>4</v>
      </c>
      <c r="B1830" s="1" t="s">
        <v>1</v>
      </c>
      <c r="C1830" s="2">
        <v>0</v>
      </c>
      <c r="D1830" s="2">
        <v>0</v>
      </c>
      <c r="E1830" s="3" t="str">
        <f t="shared" si="116"/>
        <v/>
      </c>
      <c r="F1830" s="2">
        <v>154.99761000000001</v>
      </c>
      <c r="G1830" s="2">
        <v>319.4907</v>
      </c>
      <c r="H1830" s="3">
        <f t="shared" si="117"/>
        <v>1.0612621059124718</v>
      </c>
      <c r="I1830" s="2">
        <v>427.57727999999997</v>
      </c>
      <c r="J1830" s="3">
        <f t="shared" si="118"/>
        <v>-0.25278840821476756</v>
      </c>
      <c r="K1830" s="2">
        <v>567.71983999999998</v>
      </c>
      <c r="L1830" s="2">
        <v>1254.2384500000001</v>
      </c>
      <c r="M1830" s="3">
        <f t="shared" si="119"/>
        <v>1.2092559773849021</v>
      </c>
    </row>
    <row r="1831" spans="1:13" x14ac:dyDescent="0.2">
      <c r="A1831" s="1" t="s">
        <v>3</v>
      </c>
      <c r="B1831" s="1" t="s">
        <v>1</v>
      </c>
      <c r="C1831" s="2">
        <v>0</v>
      </c>
      <c r="D1831" s="2">
        <v>0</v>
      </c>
      <c r="E1831" s="3" t="str">
        <f t="shared" si="116"/>
        <v/>
      </c>
      <c r="F1831" s="2">
        <v>155.91345000000001</v>
      </c>
      <c r="G1831" s="2">
        <v>0</v>
      </c>
      <c r="H1831" s="3">
        <f t="shared" si="117"/>
        <v>-1</v>
      </c>
      <c r="I1831" s="2">
        <v>0</v>
      </c>
      <c r="J1831" s="3" t="str">
        <f t="shared" si="118"/>
        <v/>
      </c>
      <c r="K1831" s="2">
        <v>689.74355000000003</v>
      </c>
      <c r="L1831" s="2">
        <v>509.35327000000001</v>
      </c>
      <c r="M1831" s="3">
        <f t="shared" si="119"/>
        <v>-0.26153239127788874</v>
      </c>
    </row>
    <row r="1832" spans="1:13" x14ac:dyDescent="0.2">
      <c r="A1832" s="1" t="s">
        <v>2</v>
      </c>
      <c r="B1832" s="1" t="s">
        <v>1</v>
      </c>
      <c r="C1832" s="2">
        <v>0</v>
      </c>
      <c r="D1832" s="2">
        <v>0</v>
      </c>
      <c r="E1832" s="3" t="str">
        <f t="shared" si="116"/>
        <v/>
      </c>
      <c r="F1832" s="2">
        <v>0</v>
      </c>
      <c r="G1832" s="2">
        <v>0</v>
      </c>
      <c r="H1832" s="3" t="str">
        <f t="shared" si="117"/>
        <v/>
      </c>
      <c r="I1832" s="2">
        <v>0</v>
      </c>
      <c r="J1832" s="3" t="str">
        <f t="shared" si="118"/>
        <v/>
      </c>
      <c r="K1832" s="2">
        <v>1.78</v>
      </c>
      <c r="L1832" s="2">
        <v>2.9430000000000001E-2</v>
      </c>
      <c r="M1832" s="3">
        <f t="shared" si="119"/>
        <v>-0.9834662921348315</v>
      </c>
    </row>
    <row r="1833" spans="1:13" x14ac:dyDescent="0.2">
      <c r="A1833" s="6" t="s">
        <v>0</v>
      </c>
      <c r="B1833" s="6" t="s">
        <v>1</v>
      </c>
      <c r="C1833" s="5">
        <v>88.448710000000005</v>
      </c>
      <c r="D1833" s="5">
        <v>0</v>
      </c>
      <c r="E1833" s="4">
        <f t="shared" si="116"/>
        <v>-1</v>
      </c>
      <c r="F1833" s="5">
        <v>21969.13335</v>
      </c>
      <c r="G1833" s="5">
        <v>28451.901180000001</v>
      </c>
      <c r="H1833" s="4">
        <f t="shared" si="117"/>
        <v>0.29508527836397347</v>
      </c>
      <c r="I1833" s="5">
        <v>35347.268239999998</v>
      </c>
      <c r="J1833" s="4">
        <f t="shared" si="118"/>
        <v>-0.19507496345069741</v>
      </c>
      <c r="K1833" s="5">
        <v>66575.672680000003</v>
      </c>
      <c r="L1833" s="5">
        <v>85831.561900000001</v>
      </c>
      <c r="M1833" s="4">
        <f t="shared" si="119"/>
        <v>0.28923311541371266</v>
      </c>
    </row>
    <row r="1834" spans="1:13" x14ac:dyDescent="0.2">
      <c r="A1834" s="6" t="s">
        <v>0</v>
      </c>
      <c r="B1834" s="6"/>
      <c r="C1834" s="5">
        <v>164172.86378000001</v>
      </c>
      <c r="D1834" s="5">
        <v>5255.23794</v>
      </c>
      <c r="E1834" s="4">
        <f t="shared" si="116"/>
        <v>-0.96798960669260004</v>
      </c>
      <c r="F1834" s="5">
        <v>11410242.35366</v>
      </c>
      <c r="G1834" s="5">
        <v>11865847.38046</v>
      </c>
      <c r="H1834" s="4">
        <f t="shared" si="117"/>
        <v>3.9929478505235982E-2</v>
      </c>
      <c r="I1834" s="5">
        <v>13604281.71744</v>
      </c>
      <c r="J1834" s="4">
        <f t="shared" si="118"/>
        <v>-0.12778582310239983</v>
      </c>
      <c r="K1834" s="5">
        <v>42754717.147160001</v>
      </c>
      <c r="L1834" s="5">
        <v>47264988.381240003</v>
      </c>
      <c r="M1834" s="4">
        <f t="shared" si="119"/>
        <v>0.10549178044040919</v>
      </c>
    </row>
    <row r="1835" spans="1:13" x14ac:dyDescent="0.2">
      <c r="A1835" s="6" t="s">
        <v>0</v>
      </c>
      <c r="B1835" s="6"/>
      <c r="C1835" s="5"/>
      <c r="D1835" s="5"/>
      <c r="E1835" s="4" t="str">
        <f t="shared" si="116"/>
        <v/>
      </c>
      <c r="F1835" s="5"/>
      <c r="G1835" s="5"/>
      <c r="H1835" s="4" t="str">
        <f t="shared" si="117"/>
        <v/>
      </c>
      <c r="I1835" s="5"/>
      <c r="J1835" s="4" t="str">
        <f t="shared" si="118"/>
        <v/>
      </c>
      <c r="K1835" s="5"/>
      <c r="L1835" s="5"/>
      <c r="M1835" s="4" t="str">
        <f t="shared" si="119"/>
        <v/>
      </c>
    </row>
    <row r="1836" spans="1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1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1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1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1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ref="E1863:E1926" si="120">IF(C1863=0,"",(D1863/C1863-1))</f>
        <v/>
      </c>
      <c r="F1863" s="2"/>
      <c r="G1863" s="2"/>
      <c r="H1863" s="3" t="str">
        <f t="shared" ref="H1863:H1926" si="121">IF(F1863=0,"",(G1863/F1863-1))</f>
        <v/>
      </c>
      <c r="I1863" s="2"/>
      <c r="J1863" s="3" t="str">
        <f t="shared" ref="J1863:J1926" si="122">IF(I1863=0,"",(G1863/I1863-1))</f>
        <v/>
      </c>
      <c r="K1863" s="2"/>
      <c r="L1863" s="2"/>
      <c r="M1863" s="3" t="str">
        <f t="shared" ref="M1863:M1926" si="123">IF(K1863=0,"",(L1863/K1863-1))</f>
        <v/>
      </c>
    </row>
    <row r="1864" spans="3:13" x14ac:dyDescent="0.2">
      <c r="C1864" s="2"/>
      <c r="D1864" s="2"/>
      <c r="E1864" s="3" t="str">
        <f t="shared" si="120"/>
        <v/>
      </c>
      <c r="F1864" s="2"/>
      <c r="G1864" s="2"/>
      <c r="H1864" s="3" t="str">
        <f t="shared" si="121"/>
        <v/>
      </c>
      <c r="I1864" s="2"/>
      <c r="J1864" s="3" t="str">
        <f t="shared" si="122"/>
        <v/>
      </c>
      <c r="K1864" s="2"/>
      <c r="L1864" s="2"/>
      <c r="M1864" s="3" t="str">
        <f t="shared" si="123"/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ref="E1927:E1990" si="124">IF(C1927=0,"",(D1927/C1927-1))</f>
        <v/>
      </c>
      <c r="F1927" s="2"/>
      <c r="G1927" s="2"/>
      <c r="H1927" s="3" t="str">
        <f t="shared" ref="H1927:H1990" si="125">IF(F1927=0,"",(G1927/F1927-1))</f>
        <v/>
      </c>
      <c r="I1927" s="2"/>
      <c r="J1927" s="3" t="str">
        <f t="shared" ref="J1927:J1990" si="126">IF(I1927=0,"",(G1927/I1927-1))</f>
        <v/>
      </c>
      <c r="K1927" s="2"/>
      <c r="L1927" s="2"/>
      <c r="M1927" s="3" t="str">
        <f t="shared" ref="M1927:M1990" si="127">IF(K1927=0,"",(L1927/K1927-1))</f>
        <v/>
      </c>
    </row>
    <row r="1928" spans="3:13" x14ac:dyDescent="0.2">
      <c r="C1928" s="2"/>
      <c r="D1928" s="2"/>
      <c r="E1928" s="3" t="str">
        <f t="shared" si="124"/>
        <v/>
      </c>
      <c r="F1928" s="2"/>
      <c r="G1928" s="2"/>
      <c r="H1928" s="3" t="str">
        <f t="shared" si="125"/>
        <v/>
      </c>
      <c r="I1928" s="2"/>
      <c r="J1928" s="3" t="str">
        <f t="shared" si="126"/>
        <v/>
      </c>
      <c r="K1928" s="2"/>
      <c r="L1928" s="2"/>
      <c r="M1928" s="3" t="str">
        <f t="shared" si="127"/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ref="E1991:E2054" si="128">IF(C1991=0,"",(D1991/C1991-1))</f>
        <v/>
      </c>
      <c r="F1991" s="2"/>
      <c r="G1991" s="2"/>
      <c r="H1991" s="3" t="str">
        <f t="shared" ref="H1991:H2054" si="129">IF(F1991=0,"",(G1991/F1991-1))</f>
        <v/>
      </c>
      <c r="I1991" s="2"/>
      <c r="J1991" s="3" t="str">
        <f t="shared" ref="J1991:J2054" si="130">IF(I1991=0,"",(G1991/I1991-1))</f>
        <v/>
      </c>
      <c r="K1991" s="2"/>
      <c r="L1991" s="2"/>
      <c r="M1991" s="3" t="str">
        <f t="shared" ref="M1991:M2054" si="131">IF(K1991=0,"",(L1991/K1991-1))</f>
        <v/>
      </c>
    </row>
    <row r="1992" spans="3:13" x14ac:dyDescent="0.2">
      <c r="C1992" s="2"/>
      <c r="D1992" s="2"/>
      <c r="E1992" s="3" t="str">
        <f t="shared" si="128"/>
        <v/>
      </c>
      <c r="F1992" s="2"/>
      <c r="G1992" s="2"/>
      <c r="H1992" s="3" t="str">
        <f t="shared" si="129"/>
        <v/>
      </c>
      <c r="I1992" s="2"/>
      <c r="J1992" s="3" t="str">
        <f t="shared" si="130"/>
        <v/>
      </c>
      <c r="K1992" s="2"/>
      <c r="L1992" s="2"/>
      <c r="M1992" s="3" t="str">
        <f t="shared" si="131"/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ref="E2055:E2118" si="132">IF(C2055=0,"",(D2055/C2055-1))</f>
        <v/>
      </c>
      <c r="F2055" s="2"/>
      <c r="G2055" s="2"/>
      <c r="H2055" s="3" t="str">
        <f t="shared" ref="H2055:H2118" si="133">IF(F2055=0,"",(G2055/F2055-1))</f>
        <v/>
      </c>
      <c r="I2055" s="2"/>
      <c r="J2055" s="3" t="str">
        <f t="shared" ref="J2055:J2118" si="134">IF(I2055=0,"",(G2055/I2055-1))</f>
        <v/>
      </c>
      <c r="K2055" s="2"/>
      <c r="L2055" s="2"/>
      <c r="M2055" s="3" t="str">
        <f t="shared" ref="M2055:M2118" si="135">IF(K2055=0,"",(L2055/K2055-1))</f>
        <v/>
      </c>
    </row>
    <row r="2056" spans="3:13" x14ac:dyDescent="0.2">
      <c r="C2056" s="2"/>
      <c r="D2056" s="2"/>
      <c r="E2056" s="3" t="str">
        <f t="shared" si="132"/>
        <v/>
      </c>
      <c r="F2056" s="2"/>
      <c r="G2056" s="2"/>
      <c r="H2056" s="3" t="str">
        <f t="shared" si="133"/>
        <v/>
      </c>
      <c r="I2056" s="2"/>
      <c r="J2056" s="3" t="str">
        <f t="shared" si="134"/>
        <v/>
      </c>
      <c r="K2056" s="2"/>
      <c r="L2056" s="2"/>
      <c r="M2056" s="3" t="str">
        <f t="shared" si="135"/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ref="E2119:E2182" si="136">IF(C2119=0,"",(D2119/C2119-1))</f>
        <v/>
      </c>
      <c r="F2119" s="2"/>
      <c r="G2119" s="2"/>
      <c r="H2119" s="3" t="str">
        <f t="shared" ref="H2119:H2182" si="137">IF(F2119=0,"",(G2119/F2119-1))</f>
        <v/>
      </c>
      <c r="I2119" s="2"/>
      <c r="J2119" s="3" t="str">
        <f t="shared" ref="J2119:J2182" si="138">IF(I2119=0,"",(G2119/I2119-1))</f>
        <v/>
      </c>
      <c r="K2119" s="2"/>
      <c r="L2119" s="2"/>
      <c r="M2119" s="3" t="str">
        <f t="shared" ref="M2119:M2182" si="139">IF(K2119=0,"",(L2119/K2119-1))</f>
        <v/>
      </c>
    </row>
    <row r="2120" spans="3:13" x14ac:dyDescent="0.2">
      <c r="C2120" s="2"/>
      <c r="D2120" s="2"/>
      <c r="E2120" s="3" t="str">
        <f t="shared" si="136"/>
        <v/>
      </c>
      <c r="F2120" s="2"/>
      <c r="G2120" s="2"/>
      <c r="H2120" s="3" t="str">
        <f t="shared" si="137"/>
        <v/>
      </c>
      <c r="I2120" s="2"/>
      <c r="J2120" s="3" t="str">
        <f t="shared" si="138"/>
        <v/>
      </c>
      <c r="K2120" s="2"/>
      <c r="L2120" s="2"/>
      <c r="M2120" s="3" t="str">
        <f t="shared" si="139"/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ref="E2183:E2246" si="140">IF(C2183=0,"",(D2183/C2183-1))</f>
        <v/>
      </c>
      <c r="F2183" s="2"/>
      <c r="G2183" s="2"/>
      <c r="H2183" s="3" t="str">
        <f t="shared" ref="H2183:H2246" si="141">IF(F2183=0,"",(G2183/F2183-1))</f>
        <v/>
      </c>
      <c r="I2183" s="2"/>
      <c r="J2183" s="3" t="str">
        <f t="shared" ref="J2183:J2246" si="142">IF(I2183=0,"",(G2183/I2183-1))</f>
        <v/>
      </c>
      <c r="K2183" s="2"/>
      <c r="L2183" s="2"/>
      <c r="M2183" s="3" t="str">
        <f t="shared" ref="M2183:M2246" si="143">IF(K2183=0,"",(L2183/K2183-1))</f>
        <v/>
      </c>
    </row>
    <row r="2184" spans="3:13" x14ac:dyDescent="0.2">
      <c r="C2184" s="2"/>
      <c r="D2184" s="2"/>
      <c r="E2184" s="3" t="str">
        <f t="shared" si="140"/>
        <v/>
      </c>
      <c r="F2184" s="2"/>
      <c r="G2184" s="2"/>
      <c r="H2184" s="3" t="str">
        <f t="shared" si="141"/>
        <v/>
      </c>
      <c r="I2184" s="2"/>
      <c r="J2184" s="3" t="str">
        <f t="shared" si="142"/>
        <v/>
      </c>
      <c r="K2184" s="2"/>
      <c r="L2184" s="2"/>
      <c r="M2184" s="3" t="str">
        <f t="shared" si="143"/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ref="E2247:E2310" si="144">IF(C2247=0,"",(D2247/C2247-1))</f>
        <v/>
      </c>
      <c r="F2247" s="2"/>
      <c r="G2247" s="2"/>
      <c r="H2247" s="3" t="str">
        <f t="shared" ref="H2247:H2310" si="145">IF(F2247=0,"",(G2247/F2247-1))</f>
        <v/>
      </c>
      <c r="I2247" s="2"/>
      <c r="J2247" s="3" t="str">
        <f t="shared" ref="J2247:J2310" si="146">IF(I2247=0,"",(G2247/I2247-1))</f>
        <v/>
      </c>
      <c r="K2247" s="2"/>
      <c r="L2247" s="2"/>
      <c r="M2247" s="3" t="str">
        <f t="shared" ref="M2247:M2310" si="147">IF(K2247=0,"",(L2247/K2247-1))</f>
        <v/>
      </c>
    </row>
    <row r="2248" spans="3:13" x14ac:dyDescent="0.2">
      <c r="C2248" s="2"/>
      <c r="D2248" s="2"/>
      <c r="E2248" s="3" t="str">
        <f t="shared" si="144"/>
        <v/>
      </c>
      <c r="F2248" s="2"/>
      <c r="G2248" s="2"/>
      <c r="H2248" s="3" t="str">
        <f t="shared" si="145"/>
        <v/>
      </c>
      <c r="I2248" s="2"/>
      <c r="J2248" s="3" t="str">
        <f t="shared" si="146"/>
        <v/>
      </c>
      <c r="K2248" s="2"/>
      <c r="L2248" s="2"/>
      <c r="M2248" s="3" t="str">
        <f t="shared" si="147"/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ref="E2311:E2374" si="148">IF(C2311=0,"",(D2311/C2311-1))</f>
        <v/>
      </c>
      <c r="F2311" s="2"/>
      <c r="G2311" s="2"/>
      <c r="H2311" s="3" t="str">
        <f t="shared" ref="H2311:H2374" si="149">IF(F2311=0,"",(G2311/F2311-1))</f>
        <v/>
      </c>
      <c r="I2311" s="2"/>
      <c r="J2311" s="3" t="str">
        <f t="shared" ref="J2311:J2374" si="150">IF(I2311=0,"",(G2311/I2311-1))</f>
        <v/>
      </c>
      <c r="K2311" s="2"/>
      <c r="L2311" s="2"/>
      <c r="M2311" s="3" t="str">
        <f t="shared" ref="M2311:M2374" si="151">IF(K2311=0,"",(L2311/K2311-1))</f>
        <v/>
      </c>
    </row>
    <row r="2312" spans="3:13" x14ac:dyDescent="0.2">
      <c r="C2312" s="2"/>
      <c r="D2312" s="2"/>
      <c r="E2312" s="3" t="str">
        <f t="shared" si="148"/>
        <v/>
      </c>
      <c r="F2312" s="2"/>
      <c r="G2312" s="2"/>
      <c r="H2312" s="3" t="str">
        <f t="shared" si="149"/>
        <v/>
      </c>
      <c r="I2312" s="2"/>
      <c r="J2312" s="3" t="str">
        <f t="shared" si="150"/>
        <v/>
      </c>
      <c r="K2312" s="2"/>
      <c r="L2312" s="2"/>
      <c r="M2312" s="3" t="str">
        <f t="shared" si="151"/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ref="E2375:E2438" si="152">IF(C2375=0,"",(D2375/C2375-1))</f>
        <v/>
      </c>
      <c r="F2375" s="2"/>
      <c r="G2375" s="2"/>
      <c r="H2375" s="3" t="str">
        <f t="shared" ref="H2375:H2438" si="153">IF(F2375=0,"",(G2375/F2375-1))</f>
        <v/>
      </c>
      <c r="I2375" s="2"/>
      <c r="J2375" s="3" t="str">
        <f t="shared" ref="J2375:J2438" si="154">IF(I2375=0,"",(G2375/I2375-1))</f>
        <v/>
      </c>
      <c r="K2375" s="2"/>
      <c r="L2375" s="2"/>
      <c r="M2375" s="3" t="str">
        <f t="shared" ref="M2375:M2438" si="155">IF(K2375=0,"",(L2375/K2375-1))</f>
        <v/>
      </c>
    </row>
    <row r="2376" spans="3:13" x14ac:dyDescent="0.2">
      <c r="C2376" s="2"/>
      <c r="D2376" s="2"/>
      <c r="E2376" s="3" t="str">
        <f t="shared" si="152"/>
        <v/>
      </c>
      <c r="F2376" s="2"/>
      <c r="G2376" s="2"/>
      <c r="H2376" s="3" t="str">
        <f t="shared" si="153"/>
        <v/>
      </c>
      <c r="I2376" s="2"/>
      <c r="J2376" s="3" t="str">
        <f t="shared" si="154"/>
        <v/>
      </c>
      <c r="K2376" s="2"/>
      <c r="L2376" s="2"/>
      <c r="M2376" s="3" t="str">
        <f t="shared" si="155"/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ref="E2439:E2502" si="156">IF(C2439=0,"",(D2439/C2439-1))</f>
        <v/>
      </c>
      <c r="F2439" s="2"/>
      <c r="G2439" s="2"/>
      <c r="H2439" s="3" t="str">
        <f t="shared" ref="H2439:H2502" si="157">IF(F2439=0,"",(G2439/F2439-1))</f>
        <v/>
      </c>
      <c r="I2439" s="2"/>
      <c r="J2439" s="3" t="str">
        <f t="shared" ref="J2439:J2502" si="158">IF(I2439=0,"",(G2439/I2439-1))</f>
        <v/>
      </c>
      <c r="K2439" s="2"/>
      <c r="L2439" s="2"/>
      <c r="M2439" s="3" t="str">
        <f t="shared" ref="M2439:M2502" si="159">IF(K2439=0,"",(L2439/K2439-1))</f>
        <v/>
      </c>
    </row>
    <row r="2440" spans="3:13" x14ac:dyDescent="0.2">
      <c r="C2440" s="2"/>
      <c r="D2440" s="2"/>
      <c r="E2440" s="3" t="str">
        <f t="shared" si="156"/>
        <v/>
      </c>
      <c r="F2440" s="2"/>
      <c r="G2440" s="2"/>
      <c r="H2440" s="3" t="str">
        <f t="shared" si="157"/>
        <v/>
      </c>
      <c r="I2440" s="2"/>
      <c r="J2440" s="3" t="str">
        <f t="shared" si="158"/>
        <v/>
      </c>
      <c r="K2440" s="2"/>
      <c r="L2440" s="2"/>
      <c r="M2440" s="3" t="str">
        <f t="shared" si="159"/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ref="E2503:E2566" si="160">IF(C2503=0,"",(D2503/C2503-1))</f>
        <v/>
      </c>
      <c r="F2503" s="2"/>
      <c r="G2503" s="2"/>
      <c r="H2503" s="3" t="str">
        <f t="shared" ref="H2503:H2566" si="161">IF(F2503=0,"",(G2503/F2503-1))</f>
        <v/>
      </c>
      <c r="I2503" s="2"/>
      <c r="J2503" s="3" t="str">
        <f t="shared" ref="J2503:J2566" si="162">IF(I2503=0,"",(G2503/I2503-1))</f>
        <v/>
      </c>
      <c r="K2503" s="2"/>
      <c r="L2503" s="2"/>
      <c r="M2503" s="3" t="str">
        <f t="shared" ref="M2503:M2566" si="163">IF(K2503=0,"",(L2503/K2503-1))</f>
        <v/>
      </c>
    </row>
    <row r="2504" spans="3:13" x14ac:dyDescent="0.2">
      <c r="C2504" s="2"/>
      <c r="D2504" s="2"/>
      <c r="E2504" s="3" t="str">
        <f t="shared" si="160"/>
        <v/>
      </c>
      <c r="F2504" s="2"/>
      <c r="G2504" s="2"/>
      <c r="H2504" s="3" t="str">
        <f t="shared" si="161"/>
        <v/>
      </c>
      <c r="I2504" s="2"/>
      <c r="J2504" s="3" t="str">
        <f t="shared" si="162"/>
        <v/>
      </c>
      <c r="K2504" s="2"/>
      <c r="L2504" s="2"/>
      <c r="M2504" s="3" t="str">
        <f t="shared" si="163"/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ref="E2567:E2630" si="164">IF(C2567=0,"",(D2567/C2567-1))</f>
        <v/>
      </c>
      <c r="F2567" s="2"/>
      <c r="G2567" s="2"/>
      <c r="H2567" s="3" t="str">
        <f t="shared" ref="H2567:H2630" si="165">IF(F2567=0,"",(G2567/F2567-1))</f>
        <v/>
      </c>
      <c r="I2567" s="2"/>
      <c r="J2567" s="3" t="str">
        <f t="shared" ref="J2567:J2630" si="166">IF(I2567=0,"",(G2567/I2567-1))</f>
        <v/>
      </c>
      <c r="K2567" s="2"/>
      <c r="L2567" s="2"/>
      <c r="M2567" s="3" t="str">
        <f t="shared" ref="M2567:M2630" si="167">IF(K2567=0,"",(L2567/K2567-1))</f>
        <v/>
      </c>
    </row>
    <row r="2568" spans="3:13" x14ac:dyDescent="0.2">
      <c r="C2568" s="2"/>
      <c r="D2568" s="2"/>
      <c r="E2568" s="3" t="str">
        <f t="shared" si="164"/>
        <v/>
      </c>
      <c r="F2568" s="2"/>
      <c r="G2568" s="2"/>
      <c r="H2568" s="3" t="str">
        <f t="shared" si="165"/>
        <v/>
      </c>
      <c r="I2568" s="2"/>
      <c r="J2568" s="3" t="str">
        <f t="shared" si="166"/>
        <v/>
      </c>
      <c r="K2568" s="2"/>
      <c r="L2568" s="2"/>
      <c r="M2568" s="3" t="str">
        <f t="shared" si="167"/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ref="E2631:E2694" si="168">IF(C2631=0,"",(D2631/C2631-1))</f>
        <v/>
      </c>
      <c r="F2631" s="2"/>
      <c r="G2631" s="2"/>
      <c r="H2631" s="3" t="str">
        <f t="shared" ref="H2631:H2694" si="169">IF(F2631=0,"",(G2631/F2631-1))</f>
        <v/>
      </c>
      <c r="I2631" s="2"/>
      <c r="J2631" s="3" t="str">
        <f t="shared" ref="J2631:J2694" si="170">IF(I2631=0,"",(G2631/I2631-1))</f>
        <v/>
      </c>
      <c r="K2631" s="2"/>
      <c r="L2631" s="2"/>
      <c r="M2631" s="3" t="str">
        <f t="shared" ref="M2631:M2694" si="171">IF(K2631=0,"",(L2631/K2631-1))</f>
        <v/>
      </c>
    </row>
    <row r="2632" spans="3:13" x14ac:dyDescent="0.2">
      <c r="C2632" s="2"/>
      <c r="D2632" s="2"/>
      <c r="E2632" s="3" t="str">
        <f t="shared" si="168"/>
        <v/>
      </c>
      <c r="F2632" s="2"/>
      <c r="G2632" s="2"/>
      <c r="H2632" s="3" t="str">
        <f t="shared" si="169"/>
        <v/>
      </c>
      <c r="I2632" s="2"/>
      <c r="J2632" s="3" t="str">
        <f t="shared" si="170"/>
        <v/>
      </c>
      <c r="K2632" s="2"/>
      <c r="L2632" s="2"/>
      <c r="M2632" s="3" t="str">
        <f t="shared" si="171"/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ref="E2695:E2758" si="172">IF(C2695=0,"",(D2695/C2695-1))</f>
        <v/>
      </c>
      <c r="F2695" s="2"/>
      <c r="G2695" s="2"/>
      <c r="H2695" s="3" t="str">
        <f t="shared" ref="H2695:H2758" si="173">IF(F2695=0,"",(G2695/F2695-1))</f>
        <v/>
      </c>
      <c r="I2695" s="2"/>
      <c r="J2695" s="3" t="str">
        <f t="shared" ref="J2695:J2758" si="174">IF(I2695=0,"",(G2695/I2695-1))</f>
        <v/>
      </c>
      <c r="K2695" s="2"/>
      <c r="L2695" s="2"/>
      <c r="M2695" s="3" t="str">
        <f t="shared" ref="M2695:M2758" si="175">IF(K2695=0,"",(L2695/K2695-1))</f>
        <v/>
      </c>
    </row>
    <row r="2696" spans="3:13" x14ac:dyDescent="0.2">
      <c r="C2696" s="2"/>
      <c r="D2696" s="2"/>
      <c r="E2696" s="3" t="str">
        <f t="shared" si="172"/>
        <v/>
      </c>
      <c r="F2696" s="2"/>
      <c r="G2696" s="2"/>
      <c r="H2696" s="3" t="str">
        <f t="shared" si="173"/>
        <v/>
      </c>
      <c r="I2696" s="2"/>
      <c r="J2696" s="3" t="str">
        <f t="shared" si="174"/>
        <v/>
      </c>
      <c r="K2696" s="2"/>
      <c r="L2696" s="2"/>
      <c r="M2696" s="3" t="str">
        <f t="shared" si="175"/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ref="E2759:E2822" si="176">IF(C2759=0,"",(D2759/C2759-1))</f>
        <v/>
      </c>
      <c r="F2759" s="2"/>
      <c r="G2759" s="2"/>
      <c r="H2759" s="3" t="str">
        <f t="shared" ref="H2759:H2822" si="177">IF(F2759=0,"",(G2759/F2759-1))</f>
        <v/>
      </c>
      <c r="I2759" s="2"/>
      <c r="J2759" s="3" t="str">
        <f t="shared" ref="J2759:J2822" si="178">IF(I2759=0,"",(G2759/I2759-1))</f>
        <v/>
      </c>
      <c r="K2759" s="2"/>
      <c r="L2759" s="2"/>
      <c r="M2759" s="3" t="str">
        <f t="shared" ref="M2759:M2822" si="179">IF(K2759=0,"",(L2759/K2759-1))</f>
        <v/>
      </c>
    </row>
    <row r="2760" spans="3:13" x14ac:dyDescent="0.2">
      <c r="C2760" s="2"/>
      <c r="D2760" s="2"/>
      <c r="E2760" s="3" t="str">
        <f t="shared" si="176"/>
        <v/>
      </c>
      <c r="F2760" s="2"/>
      <c r="G2760" s="2"/>
      <c r="H2760" s="3" t="str">
        <f t="shared" si="177"/>
        <v/>
      </c>
      <c r="I2760" s="2"/>
      <c r="J2760" s="3" t="str">
        <f t="shared" si="178"/>
        <v/>
      </c>
      <c r="K2760" s="2"/>
      <c r="L2760" s="2"/>
      <c r="M2760" s="3" t="str">
        <f t="shared" si="179"/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ref="E2823:E2886" si="180">IF(C2823=0,"",(D2823/C2823-1))</f>
        <v/>
      </c>
      <c r="F2823" s="2"/>
      <c r="G2823" s="2"/>
      <c r="H2823" s="3" t="str">
        <f t="shared" ref="H2823:H2886" si="181">IF(F2823=0,"",(G2823/F2823-1))</f>
        <v/>
      </c>
      <c r="I2823" s="2"/>
      <c r="J2823" s="3" t="str">
        <f t="shared" ref="J2823:J2886" si="182">IF(I2823=0,"",(G2823/I2823-1))</f>
        <v/>
      </c>
      <c r="K2823" s="2"/>
      <c r="L2823" s="2"/>
      <c r="M2823" s="3" t="str">
        <f t="shared" ref="M2823:M2886" si="183">IF(K2823=0,"",(L2823/K2823-1))</f>
        <v/>
      </c>
    </row>
    <row r="2824" spans="3:13" x14ac:dyDescent="0.2">
      <c r="C2824" s="2"/>
      <c r="D2824" s="2"/>
      <c r="E2824" s="3" t="str">
        <f t="shared" si="180"/>
        <v/>
      </c>
      <c r="F2824" s="2"/>
      <c r="G2824" s="2"/>
      <c r="H2824" s="3" t="str">
        <f t="shared" si="181"/>
        <v/>
      </c>
      <c r="I2824" s="2"/>
      <c r="J2824" s="3" t="str">
        <f t="shared" si="182"/>
        <v/>
      </c>
      <c r="K2824" s="2"/>
      <c r="L2824" s="2"/>
      <c r="M2824" s="3" t="str">
        <f t="shared" si="183"/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ref="E2887:E2950" si="184">IF(C2887=0,"",(D2887/C2887-1))</f>
        <v/>
      </c>
      <c r="F2887" s="2"/>
      <c r="G2887" s="2"/>
      <c r="H2887" s="3" t="str">
        <f t="shared" ref="H2887:H2950" si="185">IF(F2887=0,"",(G2887/F2887-1))</f>
        <v/>
      </c>
      <c r="I2887" s="2"/>
      <c r="J2887" s="3" t="str">
        <f t="shared" ref="J2887:J2950" si="186">IF(I2887=0,"",(G2887/I2887-1))</f>
        <v/>
      </c>
      <c r="K2887" s="2"/>
      <c r="L2887" s="2"/>
      <c r="M2887" s="3" t="str">
        <f t="shared" ref="M2887:M2950" si="187">IF(K2887=0,"",(L2887/K2887-1))</f>
        <v/>
      </c>
    </row>
    <row r="2888" spans="3:13" x14ac:dyDescent="0.2">
      <c r="C2888" s="2"/>
      <c r="D2888" s="2"/>
      <c r="E2888" s="3" t="str">
        <f t="shared" si="184"/>
        <v/>
      </c>
      <c r="F2888" s="2"/>
      <c r="G2888" s="2"/>
      <c r="H2888" s="3" t="str">
        <f t="shared" si="185"/>
        <v/>
      </c>
      <c r="I2888" s="2"/>
      <c r="J2888" s="3" t="str">
        <f t="shared" si="186"/>
        <v/>
      </c>
      <c r="K2888" s="2"/>
      <c r="L2888" s="2"/>
      <c r="M2888" s="3" t="str">
        <f t="shared" si="187"/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ref="E2951:E3014" si="188">IF(C2951=0,"",(D2951/C2951-1))</f>
        <v/>
      </c>
      <c r="F2951" s="2"/>
      <c r="G2951" s="2"/>
      <c r="H2951" s="3" t="str">
        <f t="shared" ref="H2951:H3014" si="189">IF(F2951=0,"",(G2951/F2951-1))</f>
        <v/>
      </c>
      <c r="I2951" s="2"/>
      <c r="J2951" s="3" t="str">
        <f t="shared" ref="J2951:J3014" si="190">IF(I2951=0,"",(G2951/I2951-1))</f>
        <v/>
      </c>
      <c r="K2951" s="2"/>
      <c r="L2951" s="2"/>
      <c r="M2951" s="3" t="str">
        <f t="shared" ref="M2951:M3014" si="191">IF(K2951=0,"",(L2951/K2951-1))</f>
        <v/>
      </c>
    </row>
    <row r="2952" spans="3:13" x14ac:dyDescent="0.2">
      <c r="C2952" s="2"/>
      <c r="D2952" s="2"/>
      <c r="E2952" s="3" t="str">
        <f t="shared" si="188"/>
        <v/>
      </c>
      <c r="F2952" s="2"/>
      <c r="G2952" s="2"/>
      <c r="H2952" s="3" t="str">
        <f t="shared" si="189"/>
        <v/>
      </c>
      <c r="I2952" s="2"/>
      <c r="J2952" s="3" t="str">
        <f t="shared" si="190"/>
        <v/>
      </c>
      <c r="K2952" s="2"/>
      <c r="L2952" s="2"/>
      <c r="M2952" s="3" t="str">
        <f t="shared" si="191"/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ref="E3015:E3078" si="192">IF(C3015=0,"",(D3015/C3015-1))</f>
        <v/>
      </c>
      <c r="F3015" s="2"/>
      <c r="G3015" s="2"/>
      <c r="H3015" s="3" t="str">
        <f t="shared" ref="H3015:H3078" si="193">IF(F3015=0,"",(G3015/F3015-1))</f>
        <v/>
      </c>
      <c r="I3015" s="2"/>
      <c r="J3015" s="3" t="str">
        <f t="shared" ref="J3015:J3078" si="194">IF(I3015=0,"",(G3015/I3015-1))</f>
        <v/>
      </c>
      <c r="K3015" s="2"/>
      <c r="L3015" s="2"/>
      <c r="M3015" s="3" t="str">
        <f t="shared" ref="M3015:M3078" si="195">IF(K3015=0,"",(L3015/K3015-1))</f>
        <v/>
      </c>
    </row>
    <row r="3016" spans="3:13" x14ac:dyDescent="0.2">
      <c r="C3016" s="2"/>
      <c r="D3016" s="2"/>
      <c r="E3016" s="3" t="str">
        <f t="shared" si="192"/>
        <v/>
      </c>
      <c r="F3016" s="2"/>
      <c r="G3016" s="2"/>
      <c r="H3016" s="3" t="str">
        <f t="shared" si="193"/>
        <v/>
      </c>
      <c r="I3016" s="2"/>
      <c r="J3016" s="3" t="str">
        <f t="shared" si="194"/>
        <v/>
      </c>
      <c r="K3016" s="2"/>
      <c r="L3016" s="2"/>
      <c r="M3016" s="3" t="str">
        <f t="shared" si="195"/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ref="E3079:E3142" si="196">IF(C3079=0,"",(D3079/C3079-1))</f>
        <v/>
      </c>
      <c r="F3079" s="2"/>
      <c r="G3079" s="2"/>
      <c r="H3079" s="3" t="str">
        <f t="shared" ref="H3079:H3142" si="197">IF(F3079=0,"",(G3079/F3079-1))</f>
        <v/>
      </c>
      <c r="I3079" s="2"/>
      <c r="J3079" s="3" t="str">
        <f t="shared" ref="J3079:J3142" si="198">IF(I3079=0,"",(G3079/I3079-1))</f>
        <v/>
      </c>
      <c r="K3079" s="2"/>
      <c r="L3079" s="2"/>
      <c r="M3079" s="3" t="str">
        <f t="shared" ref="M3079:M3142" si="199">IF(K3079=0,"",(L3079/K3079-1))</f>
        <v/>
      </c>
    </row>
    <row r="3080" spans="3:13" x14ac:dyDescent="0.2">
      <c r="C3080" s="2"/>
      <c r="D3080" s="2"/>
      <c r="E3080" s="3" t="str">
        <f t="shared" si="196"/>
        <v/>
      </c>
      <c r="F3080" s="2"/>
      <c r="G3080" s="2"/>
      <c r="H3080" s="3" t="str">
        <f t="shared" si="197"/>
        <v/>
      </c>
      <c r="I3080" s="2"/>
      <c r="J3080" s="3" t="str">
        <f t="shared" si="198"/>
        <v/>
      </c>
      <c r="K3080" s="2"/>
      <c r="L3080" s="2"/>
      <c r="M3080" s="3" t="str">
        <f t="shared" si="199"/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ref="E3143:E3206" si="200">IF(C3143=0,"",(D3143/C3143-1))</f>
        <v/>
      </c>
      <c r="F3143" s="2"/>
      <c r="G3143" s="2"/>
      <c r="H3143" s="3" t="str">
        <f t="shared" ref="H3143:H3206" si="201">IF(F3143=0,"",(G3143/F3143-1))</f>
        <v/>
      </c>
      <c r="I3143" s="2"/>
      <c r="J3143" s="3" t="str">
        <f t="shared" ref="J3143:J3206" si="202">IF(I3143=0,"",(G3143/I3143-1))</f>
        <v/>
      </c>
      <c r="K3143" s="2"/>
      <c r="L3143" s="2"/>
      <c r="M3143" s="3" t="str">
        <f t="shared" ref="M3143:M3206" si="203">IF(K3143=0,"",(L3143/K3143-1))</f>
        <v/>
      </c>
    </row>
    <row r="3144" spans="3:13" x14ac:dyDescent="0.2">
      <c r="C3144" s="2"/>
      <c r="D3144" s="2"/>
      <c r="E3144" s="3" t="str">
        <f t="shared" si="200"/>
        <v/>
      </c>
      <c r="F3144" s="2"/>
      <c r="G3144" s="2"/>
      <c r="H3144" s="3" t="str">
        <f t="shared" si="201"/>
        <v/>
      </c>
      <c r="I3144" s="2"/>
      <c r="J3144" s="3" t="str">
        <f t="shared" si="202"/>
        <v/>
      </c>
      <c r="K3144" s="2"/>
      <c r="L3144" s="2"/>
      <c r="M3144" s="3" t="str">
        <f t="shared" si="203"/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ref="E3207:E3270" si="204">IF(C3207=0,"",(D3207/C3207-1))</f>
        <v/>
      </c>
      <c r="F3207" s="2"/>
      <c r="G3207" s="2"/>
      <c r="H3207" s="3" t="str">
        <f t="shared" ref="H3207:H3270" si="205">IF(F3207=0,"",(G3207/F3207-1))</f>
        <v/>
      </c>
      <c r="I3207" s="2"/>
      <c r="J3207" s="3" t="str">
        <f t="shared" ref="J3207:J3270" si="206">IF(I3207=0,"",(G3207/I3207-1))</f>
        <v/>
      </c>
      <c r="K3207" s="2"/>
      <c r="L3207" s="2"/>
      <c r="M3207" s="3" t="str">
        <f t="shared" ref="M3207:M3270" si="207">IF(K3207=0,"",(L3207/K3207-1))</f>
        <v/>
      </c>
    </row>
    <row r="3208" spans="3:13" x14ac:dyDescent="0.2">
      <c r="C3208" s="2"/>
      <c r="D3208" s="2"/>
      <c r="E3208" s="3" t="str">
        <f t="shared" si="204"/>
        <v/>
      </c>
      <c r="F3208" s="2"/>
      <c r="G3208" s="2"/>
      <c r="H3208" s="3" t="str">
        <f t="shared" si="205"/>
        <v/>
      </c>
      <c r="I3208" s="2"/>
      <c r="J3208" s="3" t="str">
        <f t="shared" si="206"/>
        <v/>
      </c>
      <c r="K3208" s="2"/>
      <c r="L3208" s="2"/>
      <c r="M3208" s="3" t="str">
        <f t="shared" si="207"/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ref="E3271:E3334" si="208">IF(C3271=0,"",(D3271/C3271-1))</f>
        <v/>
      </c>
      <c r="F3271" s="2"/>
      <c r="G3271" s="2"/>
      <c r="H3271" s="3" t="str">
        <f t="shared" ref="H3271:H3334" si="209">IF(F3271=0,"",(G3271/F3271-1))</f>
        <v/>
      </c>
      <c r="I3271" s="2"/>
      <c r="J3271" s="3" t="str">
        <f t="shared" ref="J3271:J3334" si="210">IF(I3271=0,"",(G3271/I3271-1))</f>
        <v/>
      </c>
      <c r="K3271" s="2"/>
      <c r="L3271" s="2"/>
      <c r="M3271" s="3" t="str">
        <f t="shared" ref="M3271:M3334" si="211">IF(K3271=0,"",(L3271/K3271-1))</f>
        <v/>
      </c>
    </row>
    <row r="3272" spans="3:13" x14ac:dyDescent="0.2">
      <c r="C3272" s="2"/>
      <c r="D3272" s="2"/>
      <c r="E3272" s="3" t="str">
        <f t="shared" si="208"/>
        <v/>
      </c>
      <c r="F3272" s="2"/>
      <c r="G3272" s="2"/>
      <c r="H3272" s="3" t="str">
        <f t="shared" si="209"/>
        <v/>
      </c>
      <c r="I3272" s="2"/>
      <c r="J3272" s="3" t="str">
        <f t="shared" si="210"/>
        <v/>
      </c>
      <c r="K3272" s="2"/>
      <c r="L3272" s="2"/>
      <c r="M3272" s="3" t="str">
        <f t="shared" si="211"/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ref="E3335:E3398" si="212">IF(C3335=0,"",(D3335/C3335-1))</f>
        <v/>
      </c>
      <c r="F3335" s="2"/>
      <c r="G3335" s="2"/>
      <c r="H3335" s="3" t="str">
        <f t="shared" ref="H3335:H3398" si="213">IF(F3335=0,"",(G3335/F3335-1))</f>
        <v/>
      </c>
      <c r="I3335" s="2"/>
      <c r="J3335" s="3" t="str">
        <f t="shared" ref="J3335:J3398" si="214">IF(I3335=0,"",(G3335/I3335-1))</f>
        <v/>
      </c>
      <c r="K3335" s="2"/>
      <c r="L3335" s="2"/>
      <c r="M3335" s="3" t="str">
        <f t="shared" ref="M3335:M3398" si="215">IF(K3335=0,"",(L3335/K3335-1))</f>
        <v/>
      </c>
    </row>
    <row r="3336" spans="3:13" x14ac:dyDescent="0.2">
      <c r="C3336" s="2"/>
      <c r="D3336" s="2"/>
      <c r="E3336" s="3" t="str">
        <f t="shared" si="212"/>
        <v/>
      </c>
      <c r="F3336" s="2"/>
      <c r="G3336" s="2"/>
      <c r="H3336" s="3" t="str">
        <f t="shared" si="213"/>
        <v/>
      </c>
      <c r="I3336" s="2"/>
      <c r="J3336" s="3" t="str">
        <f t="shared" si="214"/>
        <v/>
      </c>
      <c r="K3336" s="2"/>
      <c r="L3336" s="2"/>
      <c r="M3336" s="3" t="str">
        <f t="shared" si="215"/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ref="E3399:E3462" si="216">IF(C3399=0,"",(D3399/C3399-1))</f>
        <v/>
      </c>
      <c r="F3399" s="2"/>
      <c r="G3399" s="2"/>
      <c r="H3399" s="3" t="str">
        <f t="shared" ref="H3399:H3462" si="217">IF(F3399=0,"",(G3399/F3399-1))</f>
        <v/>
      </c>
      <c r="I3399" s="2"/>
      <c r="J3399" s="3" t="str">
        <f t="shared" ref="J3399:J3462" si="218">IF(I3399=0,"",(G3399/I3399-1))</f>
        <v/>
      </c>
      <c r="K3399" s="2"/>
      <c r="L3399" s="2"/>
      <c r="M3399" s="3" t="str">
        <f t="shared" ref="M3399:M3462" si="219">IF(K3399=0,"",(L3399/K3399-1))</f>
        <v/>
      </c>
    </row>
    <row r="3400" spans="3:13" x14ac:dyDescent="0.2">
      <c r="C3400" s="2"/>
      <c r="D3400" s="2"/>
      <c r="E3400" s="3" t="str">
        <f t="shared" si="216"/>
        <v/>
      </c>
      <c r="F3400" s="2"/>
      <c r="G3400" s="2"/>
      <c r="H3400" s="3" t="str">
        <f t="shared" si="217"/>
        <v/>
      </c>
      <c r="I3400" s="2"/>
      <c r="J3400" s="3" t="str">
        <f t="shared" si="218"/>
        <v/>
      </c>
      <c r="K3400" s="2"/>
      <c r="L3400" s="2"/>
      <c r="M3400" s="3" t="str">
        <f t="shared" si="219"/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ref="E3463:E3526" si="220">IF(C3463=0,"",(D3463/C3463-1))</f>
        <v/>
      </c>
      <c r="F3463" s="2"/>
      <c r="G3463" s="2"/>
      <c r="H3463" s="3" t="str">
        <f t="shared" ref="H3463:H3526" si="221">IF(F3463=0,"",(G3463/F3463-1))</f>
        <v/>
      </c>
      <c r="I3463" s="2"/>
      <c r="J3463" s="3" t="str">
        <f t="shared" ref="J3463:J3526" si="222">IF(I3463=0,"",(G3463/I3463-1))</f>
        <v/>
      </c>
      <c r="K3463" s="2"/>
      <c r="L3463" s="2"/>
      <c r="M3463" s="3" t="str">
        <f t="shared" ref="M3463:M3526" si="223">IF(K3463=0,"",(L3463/K3463-1))</f>
        <v/>
      </c>
    </row>
    <row r="3464" spans="3:13" x14ac:dyDescent="0.2">
      <c r="C3464" s="2"/>
      <c r="D3464" s="2"/>
      <c r="E3464" s="3" t="str">
        <f t="shared" si="220"/>
        <v/>
      </c>
      <c r="F3464" s="2"/>
      <c r="G3464" s="2"/>
      <c r="H3464" s="3" t="str">
        <f t="shared" si="221"/>
        <v/>
      </c>
      <c r="I3464" s="2"/>
      <c r="J3464" s="3" t="str">
        <f t="shared" si="222"/>
        <v/>
      </c>
      <c r="K3464" s="2"/>
      <c r="L3464" s="2"/>
      <c r="M3464" s="3" t="str">
        <f t="shared" si="223"/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ref="E3527:E3590" si="224">IF(C3527=0,"",(D3527/C3527-1))</f>
        <v/>
      </c>
      <c r="F3527" s="2"/>
      <c r="G3527" s="2"/>
      <c r="H3527" s="3" t="str">
        <f t="shared" ref="H3527:H3590" si="225">IF(F3527=0,"",(G3527/F3527-1))</f>
        <v/>
      </c>
      <c r="I3527" s="2"/>
      <c r="J3527" s="3" t="str">
        <f t="shared" ref="J3527:J3590" si="226">IF(I3527=0,"",(G3527/I3527-1))</f>
        <v/>
      </c>
      <c r="K3527" s="2"/>
      <c r="L3527" s="2"/>
      <c r="M3527" s="3" t="str">
        <f t="shared" ref="M3527:M3590" si="227">IF(K3527=0,"",(L3527/K3527-1))</f>
        <v/>
      </c>
    </row>
    <row r="3528" spans="3:13" x14ac:dyDescent="0.2">
      <c r="C3528" s="2"/>
      <c r="D3528" s="2"/>
      <c r="E3528" s="3" t="str">
        <f t="shared" si="224"/>
        <v/>
      </c>
      <c r="F3528" s="2"/>
      <c r="G3528" s="2"/>
      <c r="H3528" s="3" t="str">
        <f t="shared" si="225"/>
        <v/>
      </c>
      <c r="I3528" s="2"/>
      <c r="J3528" s="3" t="str">
        <f t="shared" si="226"/>
        <v/>
      </c>
      <c r="K3528" s="2"/>
      <c r="L3528" s="2"/>
      <c r="M3528" s="3" t="str">
        <f t="shared" si="227"/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ref="E3591:E3654" si="228">IF(C3591=0,"",(D3591/C3591-1))</f>
        <v/>
      </c>
      <c r="F3591" s="2"/>
      <c r="G3591" s="2"/>
      <c r="H3591" s="3" t="str">
        <f t="shared" ref="H3591:H3654" si="229">IF(F3591=0,"",(G3591/F3591-1))</f>
        <v/>
      </c>
      <c r="I3591" s="2"/>
      <c r="J3591" s="3" t="str">
        <f t="shared" ref="J3591:J3654" si="230">IF(I3591=0,"",(G3591/I3591-1))</f>
        <v/>
      </c>
      <c r="K3591" s="2"/>
      <c r="L3591" s="2"/>
      <c r="M3591" s="3" t="str">
        <f t="shared" ref="M3591:M3654" si="231">IF(K3591=0,"",(L3591/K3591-1))</f>
        <v/>
      </c>
    </row>
    <row r="3592" spans="3:13" x14ac:dyDescent="0.2">
      <c r="C3592" s="2"/>
      <c r="D3592" s="2"/>
      <c r="E3592" s="3" t="str">
        <f t="shared" si="228"/>
        <v/>
      </c>
      <c r="F3592" s="2"/>
      <c r="G3592" s="2"/>
      <c r="H3592" s="3" t="str">
        <f t="shared" si="229"/>
        <v/>
      </c>
      <c r="I3592" s="2"/>
      <c r="J3592" s="3" t="str">
        <f t="shared" si="230"/>
        <v/>
      </c>
      <c r="K3592" s="2"/>
      <c r="L3592" s="2"/>
      <c r="M3592" s="3" t="str">
        <f t="shared" si="231"/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ref="E3655:E3718" si="232">IF(C3655=0,"",(D3655/C3655-1))</f>
        <v/>
      </c>
      <c r="F3655" s="2"/>
      <c r="G3655" s="2"/>
      <c r="H3655" s="3" t="str">
        <f t="shared" ref="H3655:H3718" si="233">IF(F3655=0,"",(G3655/F3655-1))</f>
        <v/>
      </c>
      <c r="I3655" s="2"/>
      <c r="J3655" s="3" t="str">
        <f t="shared" ref="J3655:J3718" si="234">IF(I3655=0,"",(G3655/I3655-1))</f>
        <v/>
      </c>
      <c r="K3655" s="2"/>
      <c r="L3655" s="2"/>
      <c r="M3655" s="3" t="str">
        <f t="shared" ref="M3655:M3718" si="235">IF(K3655=0,"",(L3655/K3655-1))</f>
        <v/>
      </c>
    </row>
    <row r="3656" spans="3:13" x14ac:dyDescent="0.2">
      <c r="C3656" s="2"/>
      <c r="D3656" s="2"/>
      <c r="E3656" s="3" t="str">
        <f t="shared" si="232"/>
        <v/>
      </c>
      <c r="F3656" s="2"/>
      <c r="G3656" s="2"/>
      <c r="H3656" s="3" t="str">
        <f t="shared" si="233"/>
        <v/>
      </c>
      <c r="I3656" s="2"/>
      <c r="J3656" s="3" t="str">
        <f t="shared" si="234"/>
        <v/>
      </c>
      <c r="K3656" s="2"/>
      <c r="L3656" s="2"/>
      <c r="M3656" s="3" t="str">
        <f t="shared" si="235"/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ref="E3719:E3782" si="236">IF(C3719=0,"",(D3719/C3719-1))</f>
        <v/>
      </c>
      <c r="F3719" s="2"/>
      <c r="G3719" s="2"/>
      <c r="H3719" s="3" t="str">
        <f t="shared" ref="H3719:H3782" si="237">IF(F3719=0,"",(G3719/F3719-1))</f>
        <v/>
      </c>
      <c r="I3719" s="2"/>
      <c r="J3719" s="3" t="str">
        <f t="shared" ref="J3719:J3782" si="238">IF(I3719=0,"",(G3719/I3719-1))</f>
        <v/>
      </c>
      <c r="K3719" s="2"/>
      <c r="L3719" s="2"/>
      <c r="M3719" s="3" t="str">
        <f t="shared" ref="M3719:M3782" si="239">IF(K3719=0,"",(L3719/K3719-1))</f>
        <v/>
      </c>
    </row>
    <row r="3720" spans="3:13" x14ac:dyDescent="0.2">
      <c r="C3720" s="2"/>
      <c r="D3720" s="2"/>
      <c r="E3720" s="3" t="str">
        <f t="shared" si="236"/>
        <v/>
      </c>
      <c r="F3720" s="2"/>
      <c r="G3720" s="2"/>
      <c r="H3720" s="3" t="str">
        <f t="shared" si="237"/>
        <v/>
      </c>
      <c r="I3720" s="2"/>
      <c r="J3720" s="3" t="str">
        <f t="shared" si="238"/>
        <v/>
      </c>
      <c r="K3720" s="2"/>
      <c r="L3720" s="2"/>
      <c r="M3720" s="3" t="str">
        <f t="shared" si="239"/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ref="E3783:E3846" si="240">IF(C3783=0,"",(D3783/C3783-1))</f>
        <v/>
      </c>
      <c r="F3783" s="2"/>
      <c r="G3783" s="2"/>
      <c r="H3783" s="3" t="str">
        <f t="shared" ref="H3783:H3846" si="241">IF(F3783=0,"",(G3783/F3783-1))</f>
        <v/>
      </c>
      <c r="I3783" s="2"/>
      <c r="J3783" s="3" t="str">
        <f t="shared" ref="J3783:J3846" si="242">IF(I3783=0,"",(G3783/I3783-1))</f>
        <v/>
      </c>
      <c r="K3783" s="2"/>
      <c r="L3783" s="2"/>
      <c r="M3783" s="3" t="str">
        <f t="shared" ref="M3783:M3846" si="243">IF(K3783=0,"",(L3783/K3783-1))</f>
        <v/>
      </c>
    </row>
    <row r="3784" spans="3:13" x14ac:dyDescent="0.2">
      <c r="C3784" s="2"/>
      <c r="D3784" s="2"/>
      <c r="E3784" s="3" t="str">
        <f t="shared" si="240"/>
        <v/>
      </c>
      <c r="F3784" s="2"/>
      <c r="G3784" s="2"/>
      <c r="H3784" s="3" t="str">
        <f t="shared" si="241"/>
        <v/>
      </c>
      <c r="I3784" s="2"/>
      <c r="J3784" s="3" t="str">
        <f t="shared" si="242"/>
        <v/>
      </c>
      <c r="K3784" s="2"/>
      <c r="L3784" s="2"/>
      <c r="M3784" s="3" t="str">
        <f t="shared" si="243"/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ref="E3847:E3910" si="244">IF(C3847=0,"",(D3847/C3847-1))</f>
        <v/>
      </c>
      <c r="F3847" s="2"/>
      <c r="G3847" s="2"/>
      <c r="H3847" s="3" t="str">
        <f t="shared" ref="H3847:H3910" si="245">IF(F3847=0,"",(G3847/F3847-1))</f>
        <v/>
      </c>
      <c r="I3847" s="2"/>
      <c r="J3847" s="3" t="str">
        <f t="shared" ref="J3847:J3910" si="246">IF(I3847=0,"",(G3847/I3847-1))</f>
        <v/>
      </c>
      <c r="K3847" s="2"/>
      <c r="L3847" s="2"/>
      <c r="M3847" s="3" t="str">
        <f t="shared" ref="M3847:M3910" si="247">IF(K3847=0,"",(L3847/K3847-1))</f>
        <v/>
      </c>
    </row>
    <row r="3848" spans="3:13" x14ac:dyDescent="0.2">
      <c r="C3848" s="2"/>
      <c r="D3848" s="2"/>
      <c r="E3848" s="3" t="str">
        <f t="shared" si="244"/>
        <v/>
      </c>
      <c r="F3848" s="2"/>
      <c r="G3848" s="2"/>
      <c r="H3848" s="3" t="str">
        <f t="shared" si="245"/>
        <v/>
      </c>
      <c r="I3848" s="2"/>
      <c r="J3848" s="3" t="str">
        <f t="shared" si="246"/>
        <v/>
      </c>
      <c r="K3848" s="2"/>
      <c r="L3848" s="2"/>
      <c r="M3848" s="3" t="str">
        <f t="shared" si="247"/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ref="E3911:E3974" si="248">IF(C3911=0,"",(D3911/C3911-1))</f>
        <v/>
      </c>
      <c r="F3911" s="2"/>
      <c r="G3911" s="2"/>
      <c r="H3911" s="3" t="str">
        <f t="shared" ref="H3911:H3974" si="249">IF(F3911=0,"",(G3911/F3911-1))</f>
        <v/>
      </c>
      <c r="I3911" s="2"/>
      <c r="J3911" s="3" t="str">
        <f t="shared" ref="J3911:J3974" si="250">IF(I3911=0,"",(G3911/I3911-1))</f>
        <v/>
      </c>
      <c r="K3911" s="2"/>
      <c r="L3911" s="2"/>
      <c r="M3911" s="3" t="str">
        <f t="shared" ref="M3911:M3974" si="251">IF(K3911=0,"",(L3911/K3911-1))</f>
        <v/>
      </c>
    </row>
    <row r="3912" spans="3:13" x14ac:dyDescent="0.2">
      <c r="C3912" s="2"/>
      <c r="D3912" s="2"/>
      <c r="E3912" s="3" t="str">
        <f t="shared" si="248"/>
        <v/>
      </c>
      <c r="F3912" s="2"/>
      <c r="G3912" s="2"/>
      <c r="H3912" s="3" t="str">
        <f t="shared" si="249"/>
        <v/>
      </c>
      <c r="I3912" s="2"/>
      <c r="J3912" s="3" t="str">
        <f t="shared" si="250"/>
        <v/>
      </c>
      <c r="K3912" s="2"/>
      <c r="L3912" s="2"/>
      <c r="M3912" s="3" t="str">
        <f t="shared" si="251"/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ref="E3975:E4038" si="252">IF(C3975=0,"",(D3975/C3975-1))</f>
        <v/>
      </c>
      <c r="F3975" s="2"/>
      <c r="G3975" s="2"/>
      <c r="H3975" s="3" t="str">
        <f t="shared" ref="H3975:H4038" si="253">IF(F3975=0,"",(G3975/F3975-1))</f>
        <v/>
      </c>
      <c r="I3975" s="2"/>
      <c r="J3975" s="3" t="str">
        <f t="shared" ref="J3975:J4038" si="254">IF(I3975=0,"",(G3975/I3975-1))</f>
        <v/>
      </c>
      <c r="K3975" s="2"/>
      <c r="L3975" s="2"/>
      <c r="M3975" s="3" t="str">
        <f t="shared" ref="M3975:M4038" si="255">IF(K3975=0,"",(L3975/K3975-1))</f>
        <v/>
      </c>
    </row>
    <row r="3976" spans="3:13" x14ac:dyDescent="0.2">
      <c r="C3976" s="2"/>
      <c r="D3976" s="2"/>
      <c r="E3976" s="3" t="str">
        <f t="shared" si="252"/>
        <v/>
      </c>
      <c r="F3976" s="2"/>
      <c r="G3976" s="2"/>
      <c r="H3976" s="3" t="str">
        <f t="shared" si="253"/>
        <v/>
      </c>
      <c r="I3976" s="2"/>
      <c r="J3976" s="3" t="str">
        <f t="shared" si="254"/>
        <v/>
      </c>
      <c r="K3976" s="2"/>
      <c r="L3976" s="2"/>
      <c r="M3976" s="3" t="str">
        <f t="shared" si="255"/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ref="E4039:E4102" si="256">IF(C4039=0,"",(D4039/C4039-1))</f>
        <v/>
      </c>
      <c r="F4039" s="2"/>
      <c r="G4039" s="2"/>
      <c r="H4039" s="3" t="str">
        <f t="shared" ref="H4039:H4102" si="257">IF(F4039=0,"",(G4039/F4039-1))</f>
        <v/>
      </c>
      <c r="I4039" s="2"/>
      <c r="J4039" s="3" t="str">
        <f t="shared" ref="J4039:J4102" si="258">IF(I4039=0,"",(G4039/I4039-1))</f>
        <v/>
      </c>
      <c r="K4039" s="2"/>
      <c r="L4039" s="2"/>
      <c r="M4039" s="3" t="str">
        <f t="shared" ref="M4039:M4102" si="259">IF(K4039=0,"",(L4039/K4039-1))</f>
        <v/>
      </c>
    </row>
    <row r="4040" spans="3:13" x14ac:dyDescent="0.2">
      <c r="C4040" s="2"/>
      <c r="D4040" s="2"/>
      <c r="E4040" s="3" t="str">
        <f t="shared" si="256"/>
        <v/>
      </c>
      <c r="F4040" s="2"/>
      <c r="G4040" s="2"/>
      <c r="H4040" s="3" t="str">
        <f t="shared" si="257"/>
        <v/>
      </c>
      <c r="I4040" s="2"/>
      <c r="J4040" s="3" t="str">
        <f t="shared" si="258"/>
        <v/>
      </c>
      <c r="K4040" s="2"/>
      <c r="L4040" s="2"/>
      <c r="M4040" s="3" t="str">
        <f t="shared" si="259"/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ref="E4103:E4166" si="260">IF(C4103=0,"",(D4103/C4103-1))</f>
        <v/>
      </c>
      <c r="F4103" s="2"/>
      <c r="G4103" s="2"/>
      <c r="H4103" s="3" t="str">
        <f t="shared" ref="H4103:H4166" si="261">IF(F4103=0,"",(G4103/F4103-1))</f>
        <v/>
      </c>
      <c r="I4103" s="2"/>
      <c r="J4103" s="3" t="str">
        <f t="shared" ref="J4103:J4166" si="262">IF(I4103=0,"",(G4103/I4103-1))</f>
        <v/>
      </c>
      <c r="K4103" s="2"/>
      <c r="L4103" s="2"/>
      <c r="M4103" s="3" t="str">
        <f t="shared" ref="M4103:M4166" si="263">IF(K4103=0,"",(L4103/K4103-1))</f>
        <v/>
      </c>
    </row>
    <row r="4104" spans="3:13" x14ac:dyDescent="0.2">
      <c r="C4104" s="2"/>
      <c r="D4104" s="2"/>
      <c r="E4104" s="3" t="str">
        <f t="shared" si="260"/>
        <v/>
      </c>
      <c r="F4104" s="2"/>
      <c r="G4104" s="2"/>
      <c r="H4104" s="3" t="str">
        <f t="shared" si="261"/>
        <v/>
      </c>
      <c r="I4104" s="2"/>
      <c r="J4104" s="3" t="str">
        <f t="shared" si="262"/>
        <v/>
      </c>
      <c r="K4104" s="2"/>
      <c r="L4104" s="2"/>
      <c r="M4104" s="3" t="str">
        <f t="shared" si="263"/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ref="E4167:E4230" si="264">IF(C4167=0,"",(D4167/C4167-1))</f>
        <v/>
      </c>
      <c r="F4167" s="2"/>
      <c r="G4167" s="2"/>
      <c r="H4167" s="3" t="str">
        <f t="shared" ref="H4167:H4230" si="265">IF(F4167=0,"",(G4167/F4167-1))</f>
        <v/>
      </c>
      <c r="I4167" s="2"/>
      <c r="J4167" s="3" t="str">
        <f t="shared" ref="J4167:J4230" si="266">IF(I4167=0,"",(G4167/I4167-1))</f>
        <v/>
      </c>
      <c r="K4167" s="2"/>
      <c r="L4167" s="2"/>
      <c r="M4167" s="3" t="str">
        <f t="shared" ref="M4167:M4230" si="267">IF(K4167=0,"",(L4167/K4167-1))</f>
        <v/>
      </c>
    </row>
    <row r="4168" spans="3:13" x14ac:dyDescent="0.2">
      <c r="C4168" s="2"/>
      <c r="D4168" s="2"/>
      <c r="E4168" s="3" t="str">
        <f t="shared" si="264"/>
        <v/>
      </c>
      <c r="F4168" s="2"/>
      <c r="G4168" s="2"/>
      <c r="H4168" s="3" t="str">
        <f t="shared" si="265"/>
        <v/>
      </c>
      <c r="I4168" s="2"/>
      <c r="J4168" s="3" t="str">
        <f t="shared" si="266"/>
        <v/>
      </c>
      <c r="K4168" s="2"/>
      <c r="L4168" s="2"/>
      <c r="M4168" s="3" t="str">
        <f t="shared" si="267"/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ref="E4231:E4294" si="268">IF(C4231=0,"",(D4231/C4231-1))</f>
        <v/>
      </c>
      <c r="F4231" s="2"/>
      <c r="G4231" s="2"/>
      <c r="H4231" s="3" t="str">
        <f t="shared" ref="H4231:H4294" si="269">IF(F4231=0,"",(G4231/F4231-1))</f>
        <v/>
      </c>
      <c r="I4231" s="2"/>
      <c r="J4231" s="3" t="str">
        <f t="shared" ref="J4231:J4294" si="270">IF(I4231=0,"",(G4231/I4231-1))</f>
        <v/>
      </c>
      <c r="K4231" s="2"/>
      <c r="L4231" s="2"/>
      <c r="M4231" s="3" t="str">
        <f t="shared" ref="M4231:M4294" si="271">IF(K4231=0,"",(L4231/K4231-1))</f>
        <v/>
      </c>
    </row>
    <row r="4232" spans="3:13" x14ac:dyDescent="0.2">
      <c r="C4232" s="2"/>
      <c r="D4232" s="2"/>
      <c r="E4232" s="3" t="str">
        <f t="shared" si="268"/>
        <v/>
      </c>
      <c r="F4232" s="2"/>
      <c r="G4232" s="2"/>
      <c r="H4232" s="3" t="str">
        <f t="shared" si="269"/>
        <v/>
      </c>
      <c r="I4232" s="2"/>
      <c r="J4232" s="3" t="str">
        <f t="shared" si="270"/>
        <v/>
      </c>
      <c r="K4232" s="2"/>
      <c r="L4232" s="2"/>
      <c r="M4232" s="3" t="str">
        <f t="shared" si="271"/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ref="E4295:E4358" si="272">IF(C4295=0,"",(D4295/C4295-1))</f>
        <v/>
      </c>
      <c r="F4295" s="2"/>
      <c r="G4295" s="2"/>
      <c r="H4295" s="3" t="str">
        <f t="shared" ref="H4295:H4358" si="273">IF(F4295=0,"",(G4295/F4295-1))</f>
        <v/>
      </c>
      <c r="I4295" s="2"/>
      <c r="J4295" s="3" t="str">
        <f t="shared" ref="J4295:J4358" si="274">IF(I4295=0,"",(G4295/I4295-1))</f>
        <v/>
      </c>
      <c r="K4295" s="2"/>
      <c r="L4295" s="2"/>
      <c r="M4295" s="3" t="str">
        <f t="shared" ref="M4295:M4358" si="275">IF(K4295=0,"",(L4295/K4295-1))</f>
        <v/>
      </c>
    </row>
    <row r="4296" spans="3:13" x14ac:dyDescent="0.2">
      <c r="C4296" s="2"/>
      <c r="D4296" s="2"/>
      <c r="E4296" s="3" t="str">
        <f t="shared" si="272"/>
        <v/>
      </c>
      <c r="F4296" s="2"/>
      <c r="G4296" s="2"/>
      <c r="H4296" s="3" t="str">
        <f t="shared" si="273"/>
        <v/>
      </c>
      <c r="I4296" s="2"/>
      <c r="J4296" s="3" t="str">
        <f t="shared" si="274"/>
        <v/>
      </c>
      <c r="K4296" s="2"/>
      <c r="L4296" s="2"/>
      <c r="M4296" s="3" t="str">
        <f t="shared" si="275"/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ref="E4359:E4422" si="276">IF(C4359=0,"",(D4359/C4359-1))</f>
        <v/>
      </c>
      <c r="F4359" s="2"/>
      <c r="G4359" s="2"/>
      <c r="H4359" s="3" t="str">
        <f t="shared" ref="H4359:H4422" si="277">IF(F4359=0,"",(G4359/F4359-1))</f>
        <v/>
      </c>
      <c r="I4359" s="2"/>
      <c r="J4359" s="3" t="str">
        <f t="shared" ref="J4359:J4422" si="278">IF(I4359=0,"",(G4359/I4359-1))</f>
        <v/>
      </c>
      <c r="K4359" s="2"/>
      <c r="L4359" s="2"/>
      <c r="M4359" s="3" t="str">
        <f t="shared" ref="M4359:M4422" si="279">IF(K4359=0,"",(L4359/K4359-1))</f>
        <v/>
      </c>
    </row>
    <row r="4360" spans="3:13" x14ac:dyDescent="0.2">
      <c r="C4360" s="2"/>
      <c r="D4360" s="2"/>
      <c r="E4360" s="3" t="str">
        <f t="shared" si="276"/>
        <v/>
      </c>
      <c r="F4360" s="2"/>
      <c r="G4360" s="2"/>
      <c r="H4360" s="3" t="str">
        <f t="shared" si="277"/>
        <v/>
      </c>
      <c r="I4360" s="2"/>
      <c r="J4360" s="3" t="str">
        <f t="shared" si="278"/>
        <v/>
      </c>
      <c r="K4360" s="2"/>
      <c r="L4360" s="2"/>
      <c r="M4360" s="3" t="str">
        <f t="shared" si="279"/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ref="E4423:E4486" si="280">IF(C4423=0,"",(D4423/C4423-1))</f>
        <v/>
      </c>
      <c r="F4423" s="2"/>
      <c r="G4423" s="2"/>
      <c r="H4423" s="3" t="str">
        <f t="shared" ref="H4423:H4486" si="281">IF(F4423=0,"",(G4423/F4423-1))</f>
        <v/>
      </c>
      <c r="I4423" s="2"/>
      <c r="J4423" s="3" t="str">
        <f t="shared" ref="J4423:J4486" si="282">IF(I4423=0,"",(G4423/I4423-1))</f>
        <v/>
      </c>
      <c r="K4423" s="2"/>
      <c r="L4423" s="2"/>
      <c r="M4423" s="3" t="str">
        <f t="shared" ref="M4423:M4486" si="283">IF(K4423=0,"",(L4423/K4423-1))</f>
        <v/>
      </c>
    </row>
    <row r="4424" spans="3:13" x14ac:dyDescent="0.2">
      <c r="C4424" s="2"/>
      <c r="D4424" s="2"/>
      <c r="E4424" s="3" t="str">
        <f t="shared" si="280"/>
        <v/>
      </c>
      <c r="F4424" s="2"/>
      <c r="G4424" s="2"/>
      <c r="H4424" s="3" t="str">
        <f t="shared" si="281"/>
        <v/>
      </c>
      <c r="I4424" s="2"/>
      <c r="J4424" s="3" t="str">
        <f t="shared" si="282"/>
        <v/>
      </c>
      <c r="K4424" s="2"/>
      <c r="L4424" s="2"/>
      <c r="M4424" s="3" t="str">
        <f t="shared" si="283"/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ref="E4487:E4550" si="284">IF(C4487=0,"",(D4487/C4487-1))</f>
        <v/>
      </c>
      <c r="F4487" s="2"/>
      <c r="G4487" s="2"/>
      <c r="H4487" s="3" t="str">
        <f t="shared" ref="H4487:H4550" si="285">IF(F4487=0,"",(G4487/F4487-1))</f>
        <v/>
      </c>
      <c r="I4487" s="2"/>
      <c r="J4487" s="3" t="str">
        <f t="shared" ref="J4487:J4550" si="286">IF(I4487=0,"",(G4487/I4487-1))</f>
        <v/>
      </c>
      <c r="K4487" s="2"/>
      <c r="L4487" s="2"/>
      <c r="M4487" s="3" t="str">
        <f t="shared" ref="M4487:M4550" si="287">IF(K4487=0,"",(L4487/K4487-1))</f>
        <v/>
      </c>
    </row>
    <row r="4488" spans="3:13" x14ac:dyDescent="0.2">
      <c r="C4488" s="2"/>
      <c r="D4488" s="2"/>
      <c r="E4488" s="3" t="str">
        <f t="shared" si="284"/>
        <v/>
      </c>
      <c r="F4488" s="2"/>
      <c r="G4488" s="2"/>
      <c r="H4488" s="3" t="str">
        <f t="shared" si="285"/>
        <v/>
      </c>
      <c r="I4488" s="2"/>
      <c r="J4488" s="3" t="str">
        <f t="shared" si="286"/>
        <v/>
      </c>
      <c r="K4488" s="2"/>
      <c r="L4488" s="2"/>
      <c r="M4488" s="3" t="str">
        <f t="shared" si="287"/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ref="E4551:E4614" si="288">IF(C4551=0,"",(D4551/C4551-1))</f>
        <v/>
      </c>
      <c r="F4551" s="2"/>
      <c r="G4551" s="2"/>
      <c r="H4551" s="3" t="str">
        <f t="shared" ref="H4551:H4614" si="289">IF(F4551=0,"",(G4551/F4551-1))</f>
        <v/>
      </c>
      <c r="I4551" s="2"/>
      <c r="J4551" s="3" t="str">
        <f t="shared" ref="J4551:J4614" si="290">IF(I4551=0,"",(G4551/I4551-1))</f>
        <v/>
      </c>
      <c r="K4551" s="2"/>
      <c r="L4551" s="2"/>
      <c r="M4551" s="3" t="str">
        <f t="shared" ref="M4551:M4614" si="291">IF(K4551=0,"",(L4551/K4551-1))</f>
        <v/>
      </c>
    </row>
    <row r="4552" spans="3:13" x14ac:dyDescent="0.2">
      <c r="C4552" s="2"/>
      <c r="D4552" s="2"/>
      <c r="E4552" s="3" t="str">
        <f t="shared" si="288"/>
        <v/>
      </c>
      <c r="F4552" s="2"/>
      <c r="G4552" s="2"/>
      <c r="H4552" s="3" t="str">
        <f t="shared" si="289"/>
        <v/>
      </c>
      <c r="I4552" s="2"/>
      <c r="J4552" s="3" t="str">
        <f t="shared" si="290"/>
        <v/>
      </c>
      <c r="K4552" s="2"/>
      <c r="L4552" s="2"/>
      <c r="M4552" s="3" t="str">
        <f t="shared" si="291"/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ref="E4615:E4678" si="292">IF(C4615=0,"",(D4615/C4615-1))</f>
        <v/>
      </c>
      <c r="F4615" s="2"/>
      <c r="G4615" s="2"/>
      <c r="H4615" s="3" t="str">
        <f t="shared" ref="H4615:H4678" si="293">IF(F4615=0,"",(G4615/F4615-1))</f>
        <v/>
      </c>
      <c r="I4615" s="2"/>
      <c r="J4615" s="3" t="str">
        <f t="shared" ref="J4615:J4678" si="294">IF(I4615=0,"",(G4615/I4615-1))</f>
        <v/>
      </c>
      <c r="K4615" s="2"/>
      <c r="L4615" s="2"/>
      <c r="M4615" s="3" t="str">
        <f t="shared" ref="M4615:M4678" si="295">IF(K4615=0,"",(L4615/K4615-1))</f>
        <v/>
      </c>
    </row>
    <row r="4616" spans="3:13" x14ac:dyDescent="0.2">
      <c r="C4616" s="2"/>
      <c r="D4616" s="2"/>
      <c r="E4616" s="3" t="str">
        <f t="shared" si="292"/>
        <v/>
      </c>
      <c r="F4616" s="2"/>
      <c r="G4616" s="2"/>
      <c r="H4616" s="3" t="str">
        <f t="shared" si="293"/>
        <v/>
      </c>
      <c r="I4616" s="2"/>
      <c r="J4616" s="3" t="str">
        <f t="shared" si="294"/>
        <v/>
      </c>
      <c r="K4616" s="2"/>
      <c r="L4616" s="2"/>
      <c r="M4616" s="3" t="str">
        <f t="shared" si="295"/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ref="E4679:E4742" si="296">IF(C4679=0,"",(D4679/C4679-1))</f>
        <v/>
      </c>
      <c r="F4679" s="2"/>
      <c r="G4679" s="2"/>
      <c r="H4679" s="3" t="str">
        <f t="shared" ref="H4679:H4742" si="297">IF(F4679=0,"",(G4679/F4679-1))</f>
        <v/>
      </c>
      <c r="I4679" s="2"/>
      <c r="J4679" s="3" t="str">
        <f t="shared" ref="J4679:J4742" si="298">IF(I4679=0,"",(G4679/I4679-1))</f>
        <v/>
      </c>
      <c r="K4679" s="2"/>
      <c r="L4679" s="2"/>
      <c r="M4679" s="3" t="str">
        <f t="shared" ref="M4679:M4742" si="299">IF(K4679=0,"",(L4679/K4679-1))</f>
        <v/>
      </c>
    </row>
    <row r="4680" spans="3:13" x14ac:dyDescent="0.2">
      <c r="C4680" s="2"/>
      <c r="D4680" s="2"/>
      <c r="E4680" s="3" t="str">
        <f t="shared" si="296"/>
        <v/>
      </c>
      <c r="F4680" s="2"/>
      <c r="G4680" s="2"/>
      <c r="H4680" s="3" t="str">
        <f t="shared" si="297"/>
        <v/>
      </c>
      <c r="I4680" s="2"/>
      <c r="J4680" s="3" t="str">
        <f t="shared" si="298"/>
        <v/>
      </c>
      <c r="K4680" s="2"/>
      <c r="L4680" s="2"/>
      <c r="M4680" s="3" t="str">
        <f t="shared" si="299"/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ref="E4743:E4806" si="300">IF(C4743=0,"",(D4743/C4743-1))</f>
        <v/>
      </c>
      <c r="F4743" s="2"/>
      <c r="G4743" s="2"/>
      <c r="H4743" s="3" t="str">
        <f t="shared" ref="H4743:H4806" si="301">IF(F4743=0,"",(G4743/F4743-1))</f>
        <v/>
      </c>
      <c r="I4743" s="2"/>
      <c r="J4743" s="3" t="str">
        <f t="shared" ref="J4743:J4806" si="302">IF(I4743=0,"",(G4743/I4743-1))</f>
        <v/>
      </c>
      <c r="K4743" s="2"/>
      <c r="L4743" s="2"/>
      <c r="M4743" s="3" t="str">
        <f t="shared" ref="M4743:M4806" si="303">IF(K4743=0,"",(L4743/K4743-1))</f>
        <v/>
      </c>
    </row>
    <row r="4744" spans="3:13" x14ac:dyDescent="0.2">
      <c r="C4744" s="2"/>
      <c r="D4744" s="2"/>
      <c r="E4744" s="3" t="str">
        <f t="shared" si="300"/>
        <v/>
      </c>
      <c r="F4744" s="2"/>
      <c r="G4744" s="2"/>
      <c r="H4744" s="3" t="str">
        <f t="shared" si="301"/>
        <v/>
      </c>
      <c r="I4744" s="2"/>
      <c r="J4744" s="3" t="str">
        <f t="shared" si="302"/>
        <v/>
      </c>
      <c r="K4744" s="2"/>
      <c r="L4744" s="2"/>
      <c r="M4744" s="3" t="str">
        <f t="shared" si="303"/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ref="E4807:E4870" si="304">IF(C4807=0,"",(D4807/C4807-1))</f>
        <v/>
      </c>
      <c r="F4807" s="2"/>
      <c r="G4807" s="2"/>
      <c r="H4807" s="3" t="str">
        <f t="shared" ref="H4807:H4870" si="305">IF(F4807=0,"",(G4807/F4807-1))</f>
        <v/>
      </c>
      <c r="I4807" s="2"/>
      <c r="J4807" s="3" t="str">
        <f t="shared" ref="J4807:J4870" si="306">IF(I4807=0,"",(G4807/I4807-1))</f>
        <v/>
      </c>
      <c r="K4807" s="2"/>
      <c r="L4807" s="2"/>
      <c r="M4807" s="3" t="str">
        <f t="shared" ref="M4807:M4870" si="307">IF(K4807=0,"",(L4807/K4807-1))</f>
        <v/>
      </c>
    </row>
    <row r="4808" spans="3:13" x14ac:dyDescent="0.2">
      <c r="C4808" s="2"/>
      <c r="D4808" s="2"/>
      <c r="E4808" s="3" t="str">
        <f t="shared" si="304"/>
        <v/>
      </c>
      <c r="F4808" s="2"/>
      <c r="G4808" s="2"/>
      <c r="H4808" s="3" t="str">
        <f t="shared" si="305"/>
        <v/>
      </c>
      <c r="I4808" s="2"/>
      <c r="J4808" s="3" t="str">
        <f t="shared" si="306"/>
        <v/>
      </c>
      <c r="K4808" s="2"/>
      <c r="L4808" s="2"/>
      <c r="M4808" s="3" t="str">
        <f t="shared" si="307"/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ref="E4871:E4934" si="308">IF(C4871=0,"",(D4871/C4871-1))</f>
        <v/>
      </c>
      <c r="F4871" s="2"/>
      <c r="G4871" s="2"/>
      <c r="H4871" s="3" t="str">
        <f t="shared" ref="H4871:H4934" si="309">IF(F4871=0,"",(G4871/F4871-1))</f>
        <v/>
      </c>
      <c r="I4871" s="2"/>
      <c r="J4871" s="3" t="str">
        <f t="shared" ref="J4871:J4934" si="310">IF(I4871=0,"",(G4871/I4871-1))</f>
        <v/>
      </c>
      <c r="K4871" s="2"/>
      <c r="L4871" s="2"/>
      <c r="M4871" s="3" t="str">
        <f t="shared" ref="M4871:M4934" si="311">IF(K4871=0,"",(L4871/K4871-1))</f>
        <v/>
      </c>
    </row>
    <row r="4872" spans="3:13" x14ac:dyDescent="0.2">
      <c r="C4872" s="2"/>
      <c r="D4872" s="2"/>
      <c r="E4872" s="3" t="str">
        <f t="shared" si="308"/>
        <v/>
      </c>
      <c r="F4872" s="2"/>
      <c r="G4872" s="2"/>
      <c r="H4872" s="3" t="str">
        <f t="shared" si="309"/>
        <v/>
      </c>
      <c r="I4872" s="2"/>
      <c r="J4872" s="3" t="str">
        <f t="shared" si="310"/>
        <v/>
      </c>
      <c r="K4872" s="2"/>
      <c r="L4872" s="2"/>
      <c r="M4872" s="3" t="str">
        <f t="shared" si="311"/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ref="E4935:E4998" si="312">IF(C4935=0,"",(D4935/C4935-1))</f>
        <v/>
      </c>
      <c r="F4935" s="2"/>
      <c r="G4935" s="2"/>
      <c r="H4935" s="3" t="str">
        <f t="shared" ref="H4935:H4998" si="313">IF(F4935=0,"",(G4935/F4935-1))</f>
        <v/>
      </c>
      <c r="I4935" s="2"/>
      <c r="J4935" s="3" t="str">
        <f t="shared" ref="J4935:J4998" si="314">IF(I4935=0,"",(G4935/I4935-1))</f>
        <v/>
      </c>
      <c r="K4935" s="2"/>
      <c r="L4935" s="2"/>
      <c r="M4935" s="3" t="str">
        <f t="shared" ref="M4935:M4998" si="315">IF(K4935=0,"",(L4935/K4935-1))</f>
        <v/>
      </c>
    </row>
    <row r="4936" spans="3:13" x14ac:dyDescent="0.2">
      <c r="C4936" s="2"/>
      <c r="D4936" s="2"/>
      <c r="E4936" s="3" t="str">
        <f t="shared" si="312"/>
        <v/>
      </c>
      <c r="F4936" s="2"/>
      <c r="G4936" s="2"/>
      <c r="H4936" s="3" t="str">
        <f t="shared" si="313"/>
        <v/>
      </c>
      <c r="I4936" s="2"/>
      <c r="J4936" s="3" t="str">
        <f t="shared" si="314"/>
        <v/>
      </c>
      <c r="K4936" s="2"/>
      <c r="L4936" s="2"/>
      <c r="M4936" s="3" t="str">
        <f t="shared" si="315"/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/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7" x14ac:dyDescent="0.2">
      <c r="C4977" s="2"/>
      <c r="D4977" s="2"/>
      <c r="F4977" s="2"/>
      <c r="G4977" s="2"/>
    </row>
    <row r="4978" spans="3:7" x14ac:dyDescent="0.2">
      <c r="C4978" s="2"/>
      <c r="D4978" s="2"/>
    </row>
    <row r="4979" spans="3:7" x14ac:dyDescent="0.2">
      <c r="C4979" s="2"/>
      <c r="D4979" s="2"/>
    </row>
    <row r="4980" spans="3:7" x14ac:dyDescent="0.2">
      <c r="C4980" s="2"/>
      <c r="D4980" s="2"/>
    </row>
    <row r="4981" spans="3:7" x14ac:dyDescent="0.2">
      <c r="C4981" s="2"/>
      <c r="D4981" s="2"/>
    </row>
    <row r="4982" spans="3:7" x14ac:dyDescent="0.2">
      <c r="C4982" s="2"/>
      <c r="D4982" s="2"/>
    </row>
    <row r="4983" spans="3:7" x14ac:dyDescent="0.2">
      <c r="C4983" s="2"/>
      <c r="D4983" s="2"/>
    </row>
    <row r="4984" spans="3:7" x14ac:dyDescent="0.2">
      <c r="C4984" s="2"/>
      <c r="D4984" s="2"/>
    </row>
    <row r="4985" spans="3:7" x14ac:dyDescent="0.2">
      <c r="C4985" s="2"/>
      <c r="D4985" s="2"/>
    </row>
    <row r="4986" spans="3:7" x14ac:dyDescent="0.2">
      <c r="C4986" s="2"/>
      <c r="D4986" s="2"/>
    </row>
    <row r="4987" spans="3:7" x14ac:dyDescent="0.2">
      <c r="C4987" s="2"/>
      <c r="D4987" s="2"/>
    </row>
    <row r="4988" spans="3:7" x14ac:dyDescent="0.2">
      <c r="C4988" s="2"/>
      <c r="D4988" s="2"/>
    </row>
    <row r="4989" spans="3:7" x14ac:dyDescent="0.2">
      <c r="C4989" s="2"/>
      <c r="D4989" s="2"/>
    </row>
    <row r="4990" spans="3:7" x14ac:dyDescent="0.2">
      <c r="C4990" s="2"/>
      <c r="D4990" s="2"/>
    </row>
    <row r="4991" spans="3:7" x14ac:dyDescent="0.2">
      <c r="C4991" s="2"/>
      <c r="D4991" s="2"/>
    </row>
    <row r="4992" spans="3:7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2017-05-01T07:25:24Z</dcterms:created>
  <dcterms:modified xsi:type="dcterms:W3CDTF">2022-04-06T18:10:57Z</dcterms:modified>
</cp:coreProperties>
</file>