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9C37903B-81D2-4A85-8C49-6F9E6F48DFE5}" xr6:coauthVersionLast="47" xr6:coauthVersionMax="47" xr10:uidLastSave="{00000000-0000-0000-0000-000000000000}"/>
  <bookViews>
    <workbookView xWindow="1275" yWindow="-120" windowWidth="27645" windowHeight="16440" xr2:uid="{128E7262-0A92-4C27-BFD9-BCEEAD26FDD2}"/>
  </bookViews>
  <sheets>
    <sheet name="ILLER_SEKTOR" sheetId="1" r:id="rId1"/>
  </sheets>
  <definedNames>
    <definedName name="_xlnm._FilterDatabase" localSheetId="0" hidden="1">ILLER_SEKTOR!$A$4:$M$4977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7" i="1" l="1"/>
  <c r="J4977" i="1"/>
  <c r="H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<sst xmlns="http://schemas.openxmlformats.org/spreadsheetml/2006/main" count="3717" uniqueCount="116">
  <si>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</si>
  <si>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</si>
  <si>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</si>
  <si>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</si>
  <si>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</si>
  <si>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</si>
  <si>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</si>
  <si>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</si>
  <si>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</si>
  <si>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</si>
  <si>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</si>
  <si>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</si>
  <si>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</si>
  <si>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</si>
  <si>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</si>
  <si>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</si>
  <si>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</si>
  <si>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</si>
  <si>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</si>
  <si>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</si>
  <si>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</si>
  <si>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</si>
  <si>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</si>
  <si>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</si>
  <si>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</si>
  <si>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</si>
  <si>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</si>
  <si>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</si>
  <si>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</si>
  <si>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</si>
  <si>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</si>
  <si>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</si>
  <si>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</si>
  <si>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</si>
  <si>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</si>
  <si>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</si>
  <si>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</si>
  <si>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</si>
  <si>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</si>
  <si>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</si>
  <si>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</si>
  <si>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</si>
  <si>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</si>
  <si>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</si>
  <si>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</si>
  <si>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</si>
  <si>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</si>
  <si>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</si>
  <si>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</si>
  <si>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</si>
  <si>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</si>
  <si>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</si>
  <si>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</si>
  <si>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</si>
  <si>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</si>
  <si>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</si>
  <si>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</si>
  <si>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</si>
  <si>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</si>
  <si>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</si>
  <si>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</si>
  <si>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</si>
  <si>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</si>
  <si>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</si>
  <si>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</si>
  <si>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</si>
  <si>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</si>
  <si>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</si>
  <si>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</si>
  <si>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</si>
  <si>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</si>
  <si>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</si>
  <si>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</si>
  <si>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</si>
  <si>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</si>
  <si>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</si>
  <si>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</si>
  <si>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</si>
  <si>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</si>
  <si>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</si>
  <si>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</si>
  <si>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</si>
  <si>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</si>
  <si>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</si>
  <si>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</si>
  <si>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</si>
  <si>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</si>
  <si>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</si>
  <si>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</si>
  <si>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</si>
  <si>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</si>
  <si>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</si>
  <si>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</si>
  <si>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</si>
  <si>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</si>
  <si>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</si>
  <si>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</si>
  <si>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</si>
  <si>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</si>
  <si>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</si>
  <si>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</si>
  <si>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</si>
  <si>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</si>
  <si>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</si>
  <si>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</si>
  <si>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</si>
  <si>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</si>
  <si>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</si>
  <si>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</si>
  <si>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</si>
  <si>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</si>
  <si>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30.09.2019 İHRACATÇI FİRMALARIN KANUNİ MERKEZLERİ BAZINDA  SEKTÖR İHRACAT PERFORMANSI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</si>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</sst>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B24370CE-9B2A-4D03-826D-177D3AE1A0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3B78-60C9-46CC-A02C-F3877E316669}">
  <dimension ref="A1:M5010"/>
  <sheetViews>
    <sheetView tabSelected="1" workbookViewId="0">
      <selection activeCell="C15" sqref="C15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28515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28515625" style="1" customWidth="1"/>
    <col min="13" max="13" width="12.28515625" style="1" bestFit="1" customWidth="1"/>
    <col min="14" max="16384" width="9.28515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2" t="s">
        <v>0</v>
      </c>
      <c r="B4" s="2" t="s">
        <v>1</v>
      </c>
      <c r="C4" s="3">
        <v>2018</v>
      </c>
      <c r="D4" s="3">
        <v>2019</v>
      </c>
      <c r="E4" s="4" t="s">
        <v>2</v>
      </c>
      <c r="F4" s="3">
        <v>2018</v>
      </c>
      <c r="G4" s="3">
        <v>2019</v>
      </c>
      <c r="H4" s="4" t="s">
        <v>2</v>
      </c>
      <c r="I4" s="3">
        <v>2019</v>
      </c>
      <c r="J4" s="4" t="s">
        <v>2</v>
      </c>
      <c r="K4" s="3">
        <v>2018</v>
      </c>
      <c r="L4" s="3">
        <v>2019</v>
      </c>
      <c r="M4" s="4" t="s">
        <v>2</v>
      </c>
    </row>
    <row r="5" spans="1:13" x14ac:dyDescent="0.2">
      <c r="A5" s="1" t="s">
        <v>3</v>
      </c>
      <c r="B5" s="1" t="s">
        <v>4</v>
      </c>
      <c r="C5" s="5">
        <v>0</v>
      </c>
      <c r="D5" s="5">
        <v>159.17783</v>
      </c>
      <c r="E5" s="6" t="str">
        <f t="shared" ref="E5:E66" si="0">IF(C5=0,"",(D5/C5-1))</f>
        <v/>
      </c>
      <c r="F5" s="5">
        <v>6270.3968199999999</v>
      </c>
      <c r="G5" s="5">
        <v>8083.4405699999998</v>
      </c>
      <c r="H5" s="6">
        <f t="shared" ref="H5:H66" si="1">IF(F5=0,"",(G5/F5-1))</f>
        <v>0.28914338311367027</v>
      </c>
      <c r="I5" s="5">
        <v>5494.2771300000004</v>
      </c>
      <c r="J5" s="6">
        <f t="shared" ref="J5:J66" si="2">IF(I5=0,"",(G5/I5-1))</f>
        <v>0.47124733222184578</v>
      </c>
      <c r="K5" s="5">
        <v>66295.563250000007</v>
      </c>
      <c r="L5" s="5">
        <v>54847.456749999998</v>
      </c>
      <c r="M5" s="6">
        <f t="shared" ref="M5:M66" si="3">IF(K5=0,"",(L5/K5-1))</f>
        <v>-0.17268284540896495</v>
      </c>
    </row>
    <row r="6" spans="1:13" x14ac:dyDescent="0.2">
      <c r="A6" s="1" t="s">
        <v>5</v>
      </c>
      <c r="B6" s="1" t="s">
        <v>4</v>
      </c>
      <c r="C6" s="5">
        <v>0</v>
      </c>
      <c r="D6" s="5">
        <v>140.70985999999999</v>
      </c>
      <c r="E6" s="6" t="str">
        <f t="shared" si="0"/>
        <v/>
      </c>
      <c r="F6" s="5">
        <v>3288.3026300000001</v>
      </c>
      <c r="G6" s="5">
        <v>3313.1678000000002</v>
      </c>
      <c r="H6" s="6">
        <f t="shared" si="1"/>
        <v>7.5617036501289814E-3</v>
      </c>
      <c r="I6" s="5">
        <v>2382.5371399999999</v>
      </c>
      <c r="J6" s="6">
        <f t="shared" si="2"/>
        <v>0.39060489105324092</v>
      </c>
      <c r="K6" s="5">
        <v>36753.576139999997</v>
      </c>
      <c r="L6" s="5">
        <v>34473.557820000002</v>
      </c>
      <c r="M6" s="6">
        <f t="shared" si="3"/>
        <v>-6.2035278181232112E-2</v>
      </c>
    </row>
    <row r="7" spans="1:13" x14ac:dyDescent="0.2">
      <c r="A7" s="1" t="s">
        <v>6</v>
      </c>
      <c r="B7" s="1" t="s">
        <v>4</v>
      </c>
      <c r="C7" s="5">
        <v>0</v>
      </c>
      <c r="D7" s="5">
        <v>101.81744999999999</v>
      </c>
      <c r="E7" s="6" t="str">
        <f t="shared" si="0"/>
        <v/>
      </c>
      <c r="F7" s="5">
        <v>3427.17461</v>
      </c>
      <c r="G7" s="5">
        <v>4638.0811100000001</v>
      </c>
      <c r="H7" s="6">
        <f t="shared" si="1"/>
        <v>0.35332500902251951</v>
      </c>
      <c r="I7" s="5">
        <v>4079.7596800000001</v>
      </c>
      <c r="J7" s="6">
        <f t="shared" si="2"/>
        <v>0.1368515485696451</v>
      </c>
      <c r="K7" s="5">
        <v>26265.559669999999</v>
      </c>
      <c r="L7" s="5">
        <v>39656.209849999999</v>
      </c>
      <c r="M7" s="6">
        <f t="shared" si="3"/>
        <v>0.5098178126885502</v>
      </c>
    </row>
    <row r="8" spans="1:13" x14ac:dyDescent="0.2">
      <c r="A8" s="1" t="s">
        <v>7</v>
      </c>
      <c r="B8" s="1" t="s">
        <v>4</v>
      </c>
      <c r="C8" s="5">
        <v>0</v>
      </c>
      <c r="D8" s="5">
        <v>28.715699999999998</v>
      </c>
      <c r="E8" s="6" t="str">
        <f t="shared" si="0"/>
        <v/>
      </c>
      <c r="F8" s="5">
        <v>597.64238</v>
      </c>
      <c r="G8" s="5">
        <v>1287.8662200000001</v>
      </c>
      <c r="H8" s="6">
        <f t="shared" si="1"/>
        <v>1.1549111359873776</v>
      </c>
      <c r="I8" s="5">
        <v>1198.49297</v>
      </c>
      <c r="J8" s="6">
        <f t="shared" si="2"/>
        <v>7.4571359396459425E-2</v>
      </c>
      <c r="K8" s="5">
        <v>8479.8061699999998</v>
      </c>
      <c r="L8" s="5">
        <v>9585.9237799999992</v>
      </c>
      <c r="M8" s="6">
        <f t="shared" si="3"/>
        <v>0.13044137894486796</v>
      </c>
    </row>
    <row r="9" spans="1:13" x14ac:dyDescent="0.2">
      <c r="A9" s="1" t="s">
        <v>8</v>
      </c>
      <c r="B9" s="1" t="s">
        <v>4</v>
      </c>
      <c r="C9" s="5">
        <v>0</v>
      </c>
      <c r="D9" s="5">
        <v>7.4999999999999997E-3</v>
      </c>
      <c r="E9" s="6" t="str">
        <f t="shared" si="0"/>
        <v/>
      </c>
      <c r="F9" s="5">
        <v>5.4709700000000003</v>
      </c>
      <c r="G9" s="5">
        <v>4.7328900000000003</v>
      </c>
      <c r="H9" s="6">
        <f t="shared" si="1"/>
        <v>-0.13490843488449034</v>
      </c>
      <c r="I9" s="5">
        <v>20.435140000000001</v>
      </c>
      <c r="J9" s="6">
        <f t="shared" si="2"/>
        <v>-0.76839453999336438</v>
      </c>
      <c r="K9" s="5">
        <v>1442.1546699999999</v>
      </c>
      <c r="L9" s="5">
        <v>556.94358999999997</v>
      </c>
      <c r="M9" s="6">
        <f t="shared" si="3"/>
        <v>-0.61381147141450509</v>
      </c>
    </row>
    <row r="10" spans="1:13" x14ac:dyDescent="0.2">
      <c r="A10" s="1" t="s">
        <v>9</v>
      </c>
      <c r="B10" s="1" t="s">
        <v>4</v>
      </c>
      <c r="C10" s="5">
        <v>0</v>
      </c>
      <c r="D10" s="5">
        <v>22.310120000000001</v>
      </c>
      <c r="E10" s="6" t="str">
        <f t="shared" si="0"/>
        <v/>
      </c>
      <c r="F10" s="5">
        <v>2686.2988099999998</v>
      </c>
      <c r="G10" s="5">
        <v>2745.93201</v>
      </c>
      <c r="H10" s="6">
        <f t="shared" si="1"/>
        <v>2.2199019624328464E-2</v>
      </c>
      <c r="I10" s="5">
        <v>3083.3794899999998</v>
      </c>
      <c r="J10" s="6">
        <f t="shared" si="2"/>
        <v>-0.10944078764693344</v>
      </c>
      <c r="K10" s="5">
        <v>30715.229240000001</v>
      </c>
      <c r="L10" s="5">
        <v>24195.95507</v>
      </c>
      <c r="M10" s="6">
        <f t="shared" si="3"/>
        <v>-0.21224891792472911</v>
      </c>
    </row>
    <row r="11" spans="1:13" x14ac:dyDescent="0.2">
      <c r="A11" s="1" t="s">
        <v>10</v>
      </c>
      <c r="B11" s="1" t="s">
        <v>4</v>
      </c>
      <c r="C11" s="5">
        <v>0</v>
      </c>
      <c r="D11" s="5">
        <v>0</v>
      </c>
      <c r="E11" s="6" t="str">
        <f t="shared" si="0"/>
        <v/>
      </c>
      <c r="F11" s="5">
        <v>175.54070999999999</v>
      </c>
      <c r="G11" s="5">
        <v>217.52571</v>
      </c>
      <c r="H11" s="6">
        <f t="shared" si="1"/>
        <v>0.23917528874071436</v>
      </c>
      <c r="I11" s="5">
        <v>55.63026</v>
      </c>
      <c r="J11" s="6">
        <f t="shared" si="2"/>
        <v>2.9102048058017345</v>
      </c>
      <c r="K11" s="5">
        <v>892.00185999999997</v>
      </c>
      <c r="L11" s="5">
        <v>872.01646000000005</v>
      </c>
      <c r="M11" s="6">
        <f t="shared" si="3"/>
        <v>-2.2405110231496494E-2</v>
      </c>
    </row>
    <row r="12" spans="1:13" x14ac:dyDescent="0.2">
      <c r="A12" s="1" t="s">
        <v>11</v>
      </c>
      <c r="B12" s="1" t="s">
        <v>4</v>
      </c>
      <c r="C12" s="5">
        <v>0</v>
      </c>
      <c r="D12" s="5">
        <v>0</v>
      </c>
      <c r="E12" s="6" t="str">
        <f t="shared" si="0"/>
        <v/>
      </c>
      <c r="F12" s="5">
        <v>0</v>
      </c>
      <c r="G12" s="5">
        <v>10.23343</v>
      </c>
      <c r="H12" s="6" t="str">
        <f t="shared" si="1"/>
        <v/>
      </c>
      <c r="I12" s="5">
        <v>0.59587999999999997</v>
      </c>
      <c r="J12" s="6">
        <f t="shared" si="2"/>
        <v>16.173642344096127</v>
      </c>
      <c r="K12" s="5">
        <v>0.60940000000000005</v>
      </c>
      <c r="L12" s="5">
        <v>49.944940000000003</v>
      </c>
      <c r="M12" s="6">
        <f t="shared" si="3"/>
        <v>80.957564817853623</v>
      </c>
    </row>
    <row r="13" spans="1:13" x14ac:dyDescent="0.2">
      <c r="A13" s="1" t="s">
        <v>12</v>
      </c>
      <c r="B13" s="1" t="s">
        <v>4</v>
      </c>
      <c r="C13" s="5">
        <v>0</v>
      </c>
      <c r="D13" s="5">
        <v>33.770719999999997</v>
      </c>
      <c r="E13" s="6" t="str">
        <f t="shared" si="0"/>
        <v/>
      </c>
      <c r="F13" s="5">
        <v>386.03555999999998</v>
      </c>
      <c r="G13" s="5">
        <v>377.96695999999997</v>
      </c>
      <c r="H13" s="6">
        <f t="shared" si="1"/>
        <v>-2.0901183300315651E-2</v>
      </c>
      <c r="I13" s="5">
        <v>105.79498</v>
      </c>
      <c r="J13" s="6">
        <f t="shared" si="2"/>
        <v>2.5726360551322944</v>
      </c>
      <c r="K13" s="5">
        <v>3373.8772100000001</v>
      </c>
      <c r="L13" s="5">
        <v>2535.7907300000002</v>
      </c>
      <c r="M13" s="6">
        <f t="shared" si="3"/>
        <v>-0.24840455886063495</v>
      </c>
    </row>
    <row r="14" spans="1:13" x14ac:dyDescent="0.2">
      <c r="A14" s="1" t="s">
        <v>13</v>
      </c>
      <c r="B14" s="1" t="s">
        <v>4</v>
      </c>
      <c r="C14" s="5">
        <v>0</v>
      </c>
      <c r="D14" s="5">
        <v>47.267560000000003</v>
      </c>
      <c r="E14" s="6" t="str">
        <f t="shared" si="0"/>
        <v/>
      </c>
      <c r="F14" s="5">
        <v>16058.06704</v>
      </c>
      <c r="G14" s="5">
        <v>11967.50013</v>
      </c>
      <c r="H14" s="6">
        <f t="shared" si="1"/>
        <v>-0.25473594672450683</v>
      </c>
      <c r="I14" s="5">
        <v>13155.59267</v>
      </c>
      <c r="J14" s="6">
        <f t="shared" si="2"/>
        <v>-9.0310833559731907E-2</v>
      </c>
      <c r="K14" s="5">
        <v>111304.03483</v>
      </c>
      <c r="L14" s="5">
        <v>118095.15892</v>
      </c>
      <c r="M14" s="6">
        <f t="shared" si="3"/>
        <v>6.1014177072488129E-2</v>
      </c>
    </row>
    <row r="15" spans="1:13" x14ac:dyDescent="0.2">
      <c r="A15" s="1" t="s">
        <v>14</v>
      </c>
      <c r="B15" s="1" t="s">
        <v>4</v>
      </c>
      <c r="C15" s="5">
        <v>0</v>
      </c>
      <c r="D15" s="5">
        <v>535.90698999999995</v>
      </c>
      <c r="E15" s="6" t="str">
        <f t="shared" si="0"/>
        <v/>
      </c>
      <c r="F15" s="5">
        <v>16079.624040000001</v>
      </c>
      <c r="G15" s="5">
        <v>17804.807359999999</v>
      </c>
      <c r="H15" s="6">
        <f t="shared" si="1"/>
        <v>0.10729002840541524</v>
      </c>
      <c r="I15" s="5">
        <v>20612.631119999998</v>
      </c>
      <c r="J15" s="6">
        <f t="shared" si="2"/>
        <v>-0.1362186003161735</v>
      </c>
      <c r="K15" s="5">
        <v>162305.55137</v>
      </c>
      <c r="L15" s="5">
        <v>173841.16013</v>
      </c>
      <c r="M15" s="6">
        <f t="shared" si="3"/>
        <v>7.1073408534886306E-2</v>
      </c>
    </row>
    <row r="16" spans="1:13" x14ac:dyDescent="0.2">
      <c r="A16" s="1" t="s">
        <v>15</v>
      </c>
      <c r="B16" s="1" t="s">
        <v>4</v>
      </c>
      <c r="C16" s="5">
        <v>0</v>
      </c>
      <c r="D16" s="5">
        <v>186.99612999999999</v>
      </c>
      <c r="E16" s="6" t="str">
        <f t="shared" si="0"/>
        <v/>
      </c>
      <c r="F16" s="5">
        <v>4053.2777000000001</v>
      </c>
      <c r="G16" s="5">
        <v>4639.69344</v>
      </c>
      <c r="H16" s="6">
        <f t="shared" si="1"/>
        <v>0.14467692159360301</v>
      </c>
      <c r="I16" s="5">
        <v>3679.8212699999999</v>
      </c>
      <c r="J16" s="6">
        <f t="shared" si="2"/>
        <v>0.26084749762860082</v>
      </c>
      <c r="K16" s="5">
        <v>30989.029259999999</v>
      </c>
      <c r="L16" s="5">
        <v>35859.611259999998</v>
      </c>
      <c r="M16" s="6">
        <f t="shared" si="3"/>
        <v>0.15717117045311402</v>
      </c>
    </row>
    <row r="17" spans="1:13" x14ac:dyDescent="0.2">
      <c r="A17" s="1" t="s">
        <v>16</v>
      </c>
      <c r="B17" s="1" t="s">
        <v>4</v>
      </c>
      <c r="C17" s="5">
        <v>0</v>
      </c>
      <c r="D17" s="5">
        <v>1488.1903600000001</v>
      </c>
      <c r="E17" s="6" t="str">
        <f t="shared" si="0"/>
        <v/>
      </c>
      <c r="F17" s="5">
        <v>29312.019899999999</v>
      </c>
      <c r="G17" s="5">
        <v>25882.319220000001</v>
      </c>
      <c r="H17" s="6">
        <f t="shared" si="1"/>
        <v>-0.11700663044377912</v>
      </c>
      <c r="I17" s="5">
        <v>21821.03716</v>
      </c>
      <c r="J17" s="6">
        <f t="shared" si="2"/>
        <v>0.18611773721941649</v>
      </c>
      <c r="K17" s="5">
        <v>244731.26993000001</v>
      </c>
      <c r="L17" s="5">
        <v>237936.34104999999</v>
      </c>
      <c r="M17" s="6">
        <f t="shared" si="3"/>
        <v>-2.7764857682238797E-2</v>
      </c>
    </row>
    <row r="18" spans="1:13" x14ac:dyDescent="0.2">
      <c r="A18" s="1" t="s">
        <v>17</v>
      </c>
      <c r="B18" s="1" t="s">
        <v>4</v>
      </c>
      <c r="C18" s="5">
        <v>0</v>
      </c>
      <c r="D18" s="5">
        <v>0</v>
      </c>
      <c r="E18" s="6" t="str">
        <f t="shared" si="0"/>
        <v/>
      </c>
      <c r="F18" s="5">
        <v>353.59032999999999</v>
      </c>
      <c r="G18" s="5">
        <v>328.08443</v>
      </c>
      <c r="H18" s="6">
        <f t="shared" si="1"/>
        <v>-7.2134042805978349E-2</v>
      </c>
      <c r="I18" s="5">
        <v>88.151769999999999</v>
      </c>
      <c r="J18" s="6">
        <f t="shared" si="2"/>
        <v>2.7218132999484865</v>
      </c>
      <c r="K18" s="5">
        <v>2758.9940200000001</v>
      </c>
      <c r="L18" s="5">
        <v>2314.2591200000002</v>
      </c>
      <c r="M18" s="6">
        <f t="shared" si="3"/>
        <v>-0.16119458642393136</v>
      </c>
    </row>
    <row r="19" spans="1:13" x14ac:dyDescent="0.2">
      <c r="A19" s="1" t="s">
        <v>18</v>
      </c>
      <c r="B19" s="1" t="s">
        <v>4</v>
      </c>
      <c r="C19" s="5">
        <v>0</v>
      </c>
      <c r="D19" s="5">
        <v>76.430719999999994</v>
      </c>
      <c r="E19" s="6" t="str">
        <f t="shared" si="0"/>
        <v/>
      </c>
      <c r="F19" s="5">
        <v>1148.76289</v>
      </c>
      <c r="G19" s="5">
        <v>1724.70325</v>
      </c>
      <c r="H19" s="6">
        <f t="shared" si="1"/>
        <v>0.50135703809164656</v>
      </c>
      <c r="I19" s="5">
        <v>772.90223000000003</v>
      </c>
      <c r="J19" s="6">
        <f t="shared" si="2"/>
        <v>1.2314636742605853</v>
      </c>
      <c r="K19" s="5">
        <v>37661.33079</v>
      </c>
      <c r="L19" s="5">
        <v>15593.552659999999</v>
      </c>
      <c r="M19" s="6">
        <f t="shared" si="3"/>
        <v>-0.58595322223344093</v>
      </c>
    </row>
    <row r="20" spans="1:13" x14ac:dyDescent="0.2">
      <c r="A20" s="1" t="s">
        <v>19</v>
      </c>
      <c r="B20" s="1" t="s">
        <v>4</v>
      </c>
      <c r="C20" s="5">
        <v>0</v>
      </c>
      <c r="D20" s="5">
        <v>286.32409000000001</v>
      </c>
      <c r="E20" s="6" t="str">
        <f t="shared" si="0"/>
        <v/>
      </c>
      <c r="F20" s="5">
        <v>5038.7436799999996</v>
      </c>
      <c r="G20" s="5">
        <v>4303.1266800000003</v>
      </c>
      <c r="H20" s="6">
        <f t="shared" si="1"/>
        <v>-0.1459921454071661</v>
      </c>
      <c r="I20" s="5">
        <v>4910.91417</v>
      </c>
      <c r="J20" s="6">
        <f t="shared" si="2"/>
        <v>-0.12376259673053902</v>
      </c>
      <c r="K20" s="5">
        <v>64855.831579999998</v>
      </c>
      <c r="L20" s="5">
        <v>60245.554700000001</v>
      </c>
      <c r="M20" s="6">
        <f t="shared" si="3"/>
        <v>-7.1085001420623128E-2</v>
      </c>
    </row>
    <row r="21" spans="1:13" x14ac:dyDescent="0.2">
      <c r="A21" s="1" t="s">
        <v>20</v>
      </c>
      <c r="B21" s="1" t="s">
        <v>4</v>
      </c>
      <c r="C21" s="5">
        <v>0</v>
      </c>
      <c r="D21" s="5">
        <v>18.320640000000001</v>
      </c>
      <c r="E21" s="6" t="str">
        <f t="shared" si="0"/>
        <v/>
      </c>
      <c r="F21" s="5">
        <v>1284.2134100000001</v>
      </c>
      <c r="G21" s="5">
        <v>1235.0256099999999</v>
      </c>
      <c r="H21" s="6">
        <f t="shared" si="1"/>
        <v>-3.8301889403257516E-2</v>
      </c>
      <c r="I21" s="5">
        <v>986.33393000000001</v>
      </c>
      <c r="J21" s="6">
        <f t="shared" si="2"/>
        <v>0.25213740745996627</v>
      </c>
      <c r="K21" s="5">
        <v>13085.04754</v>
      </c>
      <c r="L21" s="5">
        <v>12645.059380000001</v>
      </c>
      <c r="M21" s="6">
        <f t="shared" si="3"/>
        <v>-3.3625262625526453E-2</v>
      </c>
    </row>
    <row r="22" spans="1:13" x14ac:dyDescent="0.2">
      <c r="A22" s="1" t="s">
        <v>21</v>
      </c>
      <c r="B22" s="1" t="s">
        <v>4</v>
      </c>
      <c r="C22" s="5">
        <v>0</v>
      </c>
      <c r="D22" s="5">
        <v>289.16554000000002</v>
      </c>
      <c r="E22" s="6" t="str">
        <f t="shared" si="0"/>
        <v/>
      </c>
      <c r="F22" s="5">
        <v>6305.7036900000003</v>
      </c>
      <c r="G22" s="5">
        <v>10579.286990000001</v>
      </c>
      <c r="H22" s="6">
        <f t="shared" si="1"/>
        <v>0.67773297162334623</v>
      </c>
      <c r="I22" s="5">
        <v>7319.8233300000002</v>
      </c>
      <c r="J22" s="6">
        <f t="shared" si="2"/>
        <v>0.44529266801306799</v>
      </c>
      <c r="K22" s="5">
        <v>65386.196000000004</v>
      </c>
      <c r="L22" s="5">
        <v>76264.541310000001</v>
      </c>
      <c r="M22" s="6">
        <f t="shared" si="3"/>
        <v>0.16637067111229409</v>
      </c>
    </row>
    <row r="23" spans="1:13" x14ac:dyDescent="0.2">
      <c r="A23" s="1" t="s">
        <v>22</v>
      </c>
      <c r="B23" s="1" t="s">
        <v>4</v>
      </c>
      <c r="C23" s="5">
        <v>0</v>
      </c>
      <c r="D23" s="5">
        <v>0</v>
      </c>
      <c r="E23" s="6" t="str">
        <f t="shared" si="0"/>
        <v/>
      </c>
      <c r="F23" s="5">
        <v>0.13832</v>
      </c>
      <c r="G23" s="5">
        <v>61.977780000000003</v>
      </c>
      <c r="H23" s="6">
        <f t="shared" si="1"/>
        <v>447.07533256217471</v>
      </c>
      <c r="I23" s="5">
        <v>1.6412599999999999</v>
      </c>
      <c r="J23" s="6">
        <f t="shared" si="2"/>
        <v>36.762316756638192</v>
      </c>
      <c r="K23" s="5">
        <v>98.498369999999994</v>
      </c>
      <c r="L23" s="5">
        <v>126.72393</v>
      </c>
      <c r="M23" s="6">
        <f t="shared" si="3"/>
        <v>0.28655865066599584</v>
      </c>
    </row>
    <row r="24" spans="1:13" x14ac:dyDescent="0.2">
      <c r="A24" s="1" t="s">
        <v>23</v>
      </c>
      <c r="B24" s="1" t="s">
        <v>4</v>
      </c>
      <c r="C24" s="5">
        <v>0</v>
      </c>
      <c r="D24" s="5">
        <v>438.30819000000002</v>
      </c>
      <c r="E24" s="6" t="str">
        <f t="shared" si="0"/>
        <v/>
      </c>
      <c r="F24" s="5">
        <v>7424.4278999999997</v>
      </c>
      <c r="G24" s="5">
        <v>7967.4630800000004</v>
      </c>
      <c r="H24" s="6">
        <f t="shared" si="1"/>
        <v>7.3141686782358217E-2</v>
      </c>
      <c r="I24" s="5">
        <v>17174.130509999999</v>
      </c>
      <c r="J24" s="6">
        <f t="shared" si="2"/>
        <v>-0.53607764449205875</v>
      </c>
      <c r="K24" s="5">
        <v>96613.292839999995</v>
      </c>
      <c r="L24" s="5">
        <v>99437.978719999999</v>
      </c>
      <c r="M24" s="6">
        <f t="shared" si="3"/>
        <v>2.9237031437050032E-2</v>
      </c>
    </row>
    <row r="25" spans="1:13" x14ac:dyDescent="0.2">
      <c r="A25" s="1" t="s">
        <v>24</v>
      </c>
      <c r="B25" s="1" t="s">
        <v>4</v>
      </c>
      <c r="C25" s="5">
        <v>7.0852300000000001</v>
      </c>
      <c r="D25" s="5">
        <v>604.86073999999996</v>
      </c>
      <c r="E25" s="6">
        <f t="shared" si="0"/>
        <v>84.369245599648835</v>
      </c>
      <c r="F25" s="5">
        <v>14710.09798</v>
      </c>
      <c r="G25" s="5">
        <v>11556.75368</v>
      </c>
      <c r="H25" s="6">
        <f t="shared" si="1"/>
        <v>-0.21436596168749655</v>
      </c>
      <c r="I25" s="5">
        <v>8216.0280899999998</v>
      </c>
      <c r="J25" s="6">
        <f t="shared" si="2"/>
        <v>0.40661077997847994</v>
      </c>
      <c r="K25" s="5">
        <v>97458.959730000002</v>
      </c>
      <c r="L25" s="5">
        <v>91298.058560000005</v>
      </c>
      <c r="M25" s="6">
        <f t="shared" si="3"/>
        <v>-6.3215338918742203E-2</v>
      </c>
    </row>
    <row r="26" spans="1:13" x14ac:dyDescent="0.2">
      <c r="A26" s="1" t="s">
        <v>25</v>
      </c>
      <c r="B26" s="1" t="s">
        <v>4</v>
      </c>
      <c r="C26" s="5">
        <v>0</v>
      </c>
      <c r="D26" s="5">
        <v>0</v>
      </c>
      <c r="E26" s="6" t="str">
        <f t="shared" si="0"/>
        <v/>
      </c>
      <c r="F26" s="5">
        <v>170.2379</v>
      </c>
      <c r="G26" s="5">
        <v>226.09444999999999</v>
      </c>
      <c r="H26" s="6">
        <f t="shared" si="1"/>
        <v>0.32810878188699455</v>
      </c>
      <c r="I26" s="5">
        <v>188.58454</v>
      </c>
      <c r="J26" s="6">
        <f t="shared" si="2"/>
        <v>0.19890235965259917</v>
      </c>
      <c r="K26" s="5">
        <v>2358.3096500000001</v>
      </c>
      <c r="L26" s="5">
        <v>3856.0232500000002</v>
      </c>
      <c r="M26" s="6">
        <f t="shared" si="3"/>
        <v>0.6350792823156195</v>
      </c>
    </row>
    <row r="27" spans="1:13" x14ac:dyDescent="0.2">
      <c r="A27" s="1" t="s">
        <v>26</v>
      </c>
      <c r="B27" s="1" t="s">
        <v>4</v>
      </c>
      <c r="C27" s="5">
        <v>0</v>
      </c>
      <c r="D27" s="5">
        <v>1144.7883200000001</v>
      </c>
      <c r="E27" s="6" t="str">
        <f t="shared" si="0"/>
        <v/>
      </c>
      <c r="F27" s="5">
        <v>30159.67683</v>
      </c>
      <c r="G27" s="5">
        <v>28209.60223</v>
      </c>
      <c r="H27" s="6">
        <f t="shared" si="1"/>
        <v>-6.465833871469906E-2</v>
      </c>
      <c r="I27" s="5">
        <v>18429.500540000001</v>
      </c>
      <c r="J27" s="6">
        <f t="shared" si="2"/>
        <v>0.5306764374201538</v>
      </c>
      <c r="K27" s="5">
        <v>255662.23814999999</v>
      </c>
      <c r="L27" s="5">
        <v>230892.21559000001</v>
      </c>
      <c r="M27" s="6">
        <f t="shared" si="3"/>
        <v>-9.688572993508382E-2</v>
      </c>
    </row>
    <row r="28" spans="1:13" x14ac:dyDescent="0.2">
      <c r="A28" s="1" t="s">
        <v>27</v>
      </c>
      <c r="B28" s="1" t="s">
        <v>4</v>
      </c>
      <c r="C28" s="5">
        <v>0</v>
      </c>
      <c r="D28" s="5">
        <v>0</v>
      </c>
      <c r="E28" s="6" t="str">
        <f t="shared" si="0"/>
        <v/>
      </c>
      <c r="F28" s="5">
        <v>0</v>
      </c>
      <c r="G28" s="5">
        <v>0</v>
      </c>
      <c r="H28" s="6" t="str">
        <f t="shared" si="1"/>
        <v/>
      </c>
      <c r="I28" s="5">
        <v>0</v>
      </c>
      <c r="J28" s="6" t="str">
        <f t="shared" si="2"/>
        <v/>
      </c>
      <c r="K28" s="5">
        <v>142.05001999999999</v>
      </c>
      <c r="L28" s="5">
        <v>66.42</v>
      </c>
      <c r="M28" s="6">
        <f t="shared" si="3"/>
        <v>-0.53241822845220299</v>
      </c>
    </row>
    <row r="29" spans="1:13" x14ac:dyDescent="0.2">
      <c r="A29" s="1" t="s">
        <v>28</v>
      </c>
      <c r="B29" s="1" t="s">
        <v>4</v>
      </c>
      <c r="C29" s="5">
        <v>0</v>
      </c>
      <c r="D29" s="5">
        <v>407.73944999999998</v>
      </c>
      <c r="E29" s="6" t="str">
        <f t="shared" si="0"/>
        <v/>
      </c>
      <c r="F29" s="5">
        <v>7109.8423400000001</v>
      </c>
      <c r="G29" s="5">
        <v>5904.7713400000002</v>
      </c>
      <c r="H29" s="6">
        <f t="shared" si="1"/>
        <v>-0.16949335053750292</v>
      </c>
      <c r="I29" s="5">
        <v>3294.54198</v>
      </c>
      <c r="J29" s="6">
        <f t="shared" si="2"/>
        <v>0.79228899672421238</v>
      </c>
      <c r="K29" s="5">
        <v>71177.211249999993</v>
      </c>
      <c r="L29" s="5">
        <v>57562.09734</v>
      </c>
      <c r="M29" s="6">
        <f t="shared" si="3"/>
        <v>-0.19128473384801226</v>
      </c>
    </row>
    <row r="30" spans="1:13" x14ac:dyDescent="0.2">
      <c r="A30" s="1" t="s">
        <v>29</v>
      </c>
      <c r="B30" s="1" t="s">
        <v>4</v>
      </c>
      <c r="C30" s="5">
        <v>0</v>
      </c>
      <c r="D30" s="5">
        <v>0</v>
      </c>
      <c r="E30" s="6" t="str">
        <f t="shared" si="0"/>
        <v/>
      </c>
      <c r="F30" s="5">
        <v>73.914060000000006</v>
      </c>
      <c r="G30" s="5">
        <v>18.010840000000002</v>
      </c>
      <c r="H30" s="6">
        <f t="shared" si="1"/>
        <v>-0.75632728062834054</v>
      </c>
      <c r="I30" s="5">
        <v>10.03074</v>
      </c>
      <c r="J30" s="6">
        <f t="shared" si="2"/>
        <v>0.79556443492703455</v>
      </c>
      <c r="K30" s="5">
        <v>533.40410999999995</v>
      </c>
      <c r="L30" s="5">
        <v>361.08096999999998</v>
      </c>
      <c r="M30" s="6">
        <f t="shared" si="3"/>
        <v>-0.32306301501876311</v>
      </c>
    </row>
    <row r="31" spans="1:13" x14ac:dyDescent="0.2">
      <c r="A31" s="2" t="s">
        <v>30</v>
      </c>
      <c r="B31" s="2" t="s">
        <v>4</v>
      </c>
      <c r="C31" s="7">
        <v>7.0852300000000001</v>
      </c>
      <c r="D31" s="7">
        <v>6133.3959100000002</v>
      </c>
      <c r="E31" s="8">
        <f t="shared" si="0"/>
        <v>864.65939426101909</v>
      </c>
      <c r="F31" s="7">
        <v>156498.65650000001</v>
      </c>
      <c r="G31" s="7">
        <v>153235.01188999999</v>
      </c>
      <c r="H31" s="8">
        <f t="shared" si="1"/>
        <v>-2.0854138195109839E-2</v>
      </c>
      <c r="I31" s="7">
        <v>137221.95632999999</v>
      </c>
      <c r="J31" s="8">
        <f t="shared" si="2"/>
        <v>0.11669455813245233</v>
      </c>
      <c r="K31" s="7">
        <v>1435571.2736599999</v>
      </c>
      <c r="L31" s="7">
        <v>1385133.05266</v>
      </c>
      <c r="M31" s="8">
        <f t="shared" si="3"/>
        <v>-3.5134598974948306E-2</v>
      </c>
    </row>
    <row r="32" spans="1:13" x14ac:dyDescent="0.2">
      <c r="A32" s="1" t="s">
        <v>3</v>
      </c>
      <c r="B32" s="1" t="s">
        <v>31</v>
      </c>
      <c r="C32" s="5">
        <v>0</v>
      </c>
      <c r="D32" s="5">
        <v>0</v>
      </c>
      <c r="E32" s="6" t="str">
        <f t="shared" si="0"/>
        <v/>
      </c>
      <c r="F32" s="5">
        <v>30.338760000000001</v>
      </c>
      <c r="G32" s="5">
        <v>382.81286999999998</v>
      </c>
      <c r="H32" s="6">
        <f t="shared" si="1"/>
        <v>11.617947140885125</v>
      </c>
      <c r="I32" s="5">
        <v>3.4994299999999998</v>
      </c>
      <c r="J32" s="6">
        <f t="shared" si="2"/>
        <v>108.39292113287021</v>
      </c>
      <c r="K32" s="5">
        <v>67.378770000000003</v>
      </c>
      <c r="L32" s="5">
        <v>1141.83763</v>
      </c>
      <c r="M32" s="6">
        <f t="shared" si="3"/>
        <v>15.946549039111279</v>
      </c>
    </row>
    <row r="33" spans="1:13" x14ac:dyDescent="0.2">
      <c r="A33" s="1" t="s">
        <v>5</v>
      </c>
      <c r="B33" s="1" t="s">
        <v>31</v>
      </c>
      <c r="C33" s="5">
        <v>0</v>
      </c>
      <c r="D33" s="5">
        <v>0</v>
      </c>
      <c r="E33" s="6" t="str">
        <f t="shared" si="0"/>
        <v/>
      </c>
      <c r="F33" s="5">
        <v>29.34564</v>
      </c>
      <c r="G33" s="5">
        <v>134.84120999999999</v>
      </c>
      <c r="H33" s="6">
        <f t="shared" si="1"/>
        <v>3.5949316491308414</v>
      </c>
      <c r="I33" s="5">
        <v>16.37669</v>
      </c>
      <c r="J33" s="6">
        <f t="shared" si="2"/>
        <v>7.2337279389180598</v>
      </c>
      <c r="K33" s="5">
        <v>107.35848</v>
      </c>
      <c r="L33" s="5">
        <v>378.64125999999999</v>
      </c>
      <c r="M33" s="6">
        <f t="shared" si="3"/>
        <v>2.5268873031734427</v>
      </c>
    </row>
    <row r="34" spans="1:13" x14ac:dyDescent="0.2">
      <c r="A34" s="1" t="s">
        <v>6</v>
      </c>
      <c r="B34" s="1" t="s">
        <v>31</v>
      </c>
      <c r="C34" s="5">
        <v>0</v>
      </c>
      <c r="D34" s="5">
        <v>0.14596000000000001</v>
      </c>
      <c r="E34" s="6" t="str">
        <f t="shared" si="0"/>
        <v/>
      </c>
      <c r="F34" s="5">
        <v>19.441120000000002</v>
      </c>
      <c r="G34" s="5">
        <v>55.727159999999998</v>
      </c>
      <c r="H34" s="6">
        <f t="shared" si="1"/>
        <v>1.8664583110438078</v>
      </c>
      <c r="I34" s="5">
        <v>41.420430000000003</v>
      </c>
      <c r="J34" s="6">
        <f t="shared" si="2"/>
        <v>0.34540273966252877</v>
      </c>
      <c r="K34" s="5">
        <v>152.9083</v>
      </c>
      <c r="L34" s="5">
        <v>428.68439999999998</v>
      </c>
      <c r="M34" s="6">
        <f t="shared" si="3"/>
        <v>1.8035391146196771</v>
      </c>
    </row>
    <row r="35" spans="1:13" x14ac:dyDescent="0.2">
      <c r="A35" s="1" t="s">
        <v>7</v>
      </c>
      <c r="B35" s="1" t="s">
        <v>31</v>
      </c>
      <c r="C35" s="5">
        <v>0</v>
      </c>
      <c r="D35" s="5">
        <v>5.3010000000000002E-2</v>
      </c>
      <c r="E35" s="6" t="str">
        <f t="shared" si="0"/>
        <v/>
      </c>
      <c r="F35" s="5">
        <v>0</v>
      </c>
      <c r="G35" s="5">
        <v>9.8826499999999999</v>
      </c>
      <c r="H35" s="6" t="str">
        <f t="shared" si="1"/>
        <v/>
      </c>
      <c r="I35" s="5">
        <v>0</v>
      </c>
      <c r="J35" s="6" t="str">
        <f t="shared" si="2"/>
        <v/>
      </c>
      <c r="K35" s="5">
        <v>449.65573999999998</v>
      </c>
      <c r="L35" s="5">
        <v>24.273800000000001</v>
      </c>
      <c r="M35" s="6">
        <f t="shared" si="3"/>
        <v>-0.94601692396943493</v>
      </c>
    </row>
    <row r="36" spans="1:13" x14ac:dyDescent="0.2">
      <c r="A36" s="1" t="s">
        <v>8</v>
      </c>
      <c r="B36" s="1" t="s">
        <v>31</v>
      </c>
      <c r="C36" s="5">
        <v>0</v>
      </c>
      <c r="D36" s="5">
        <v>0</v>
      </c>
      <c r="E36" s="6" t="str">
        <f t="shared" si="0"/>
        <v/>
      </c>
      <c r="F36" s="5">
        <v>0</v>
      </c>
      <c r="G36" s="5">
        <v>0</v>
      </c>
      <c r="H36" s="6" t="str">
        <f t="shared" si="1"/>
        <v/>
      </c>
      <c r="I36" s="5">
        <v>0</v>
      </c>
      <c r="J36" s="6" t="str">
        <f t="shared" si="2"/>
        <v/>
      </c>
      <c r="K36" s="5">
        <v>5.9634999999999998</v>
      </c>
      <c r="L36" s="5">
        <v>2.1262699999999999</v>
      </c>
      <c r="M36" s="6">
        <f t="shared" si="3"/>
        <v>-0.64345267041167098</v>
      </c>
    </row>
    <row r="37" spans="1:13" x14ac:dyDescent="0.2">
      <c r="A37" s="1" t="s">
        <v>9</v>
      </c>
      <c r="B37" s="1" t="s">
        <v>31</v>
      </c>
      <c r="C37" s="5">
        <v>0</v>
      </c>
      <c r="D37" s="5">
        <v>0</v>
      </c>
      <c r="E37" s="6" t="str">
        <f t="shared" si="0"/>
        <v/>
      </c>
      <c r="F37" s="5">
        <v>2.9086500000000002</v>
      </c>
      <c r="G37" s="5">
        <v>86.791330000000002</v>
      </c>
      <c r="H37" s="6">
        <f t="shared" si="1"/>
        <v>28.839042167328486</v>
      </c>
      <c r="I37" s="5">
        <v>23.379639999999998</v>
      </c>
      <c r="J37" s="6">
        <f t="shared" si="2"/>
        <v>2.7122611810960309</v>
      </c>
      <c r="K37" s="5">
        <v>2570.3607299999999</v>
      </c>
      <c r="L37" s="5">
        <v>209.03832</v>
      </c>
      <c r="M37" s="6">
        <f t="shared" si="3"/>
        <v>-0.9186735474284965</v>
      </c>
    </row>
    <row r="38" spans="1:13" x14ac:dyDescent="0.2">
      <c r="A38" s="1" t="s">
        <v>10</v>
      </c>
      <c r="B38" s="1" t="s">
        <v>31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0</v>
      </c>
      <c r="J38" s="6" t="str">
        <f t="shared" si="2"/>
        <v/>
      </c>
      <c r="K38" s="5">
        <v>1.5867</v>
      </c>
      <c r="L38" s="5">
        <v>0</v>
      </c>
      <c r="M38" s="6">
        <f t="shared" si="3"/>
        <v>-1</v>
      </c>
    </row>
    <row r="39" spans="1:13" x14ac:dyDescent="0.2">
      <c r="A39" s="1" t="s">
        <v>12</v>
      </c>
      <c r="B39" s="1" t="s">
        <v>31</v>
      </c>
      <c r="C39" s="5">
        <v>0</v>
      </c>
      <c r="D39" s="5">
        <v>0</v>
      </c>
      <c r="E39" s="6" t="str">
        <f t="shared" si="0"/>
        <v/>
      </c>
      <c r="F39" s="5">
        <v>68.231700000000004</v>
      </c>
      <c r="G39" s="5">
        <v>0</v>
      </c>
      <c r="H39" s="6">
        <f t="shared" si="1"/>
        <v>-1</v>
      </c>
      <c r="I39" s="5">
        <v>0</v>
      </c>
      <c r="J39" s="6" t="str">
        <f t="shared" si="2"/>
        <v/>
      </c>
      <c r="K39" s="5">
        <v>231.60359</v>
      </c>
      <c r="L39" s="5">
        <v>3.3230900000000001</v>
      </c>
      <c r="M39" s="6">
        <f t="shared" si="3"/>
        <v>-0.98565181999121865</v>
      </c>
    </row>
    <row r="40" spans="1:13" x14ac:dyDescent="0.2">
      <c r="A40" s="1" t="s">
        <v>13</v>
      </c>
      <c r="B40" s="1" t="s">
        <v>31</v>
      </c>
      <c r="C40" s="5">
        <v>0</v>
      </c>
      <c r="D40" s="5">
        <v>27.137789999999999</v>
      </c>
      <c r="E40" s="6" t="str">
        <f t="shared" si="0"/>
        <v/>
      </c>
      <c r="F40" s="5">
        <v>1416.27646</v>
      </c>
      <c r="G40" s="5">
        <v>3154.8398299999999</v>
      </c>
      <c r="H40" s="6">
        <f t="shared" si="1"/>
        <v>1.2275593212923979</v>
      </c>
      <c r="I40" s="5">
        <v>2317.8931299999999</v>
      </c>
      <c r="J40" s="6">
        <f t="shared" si="2"/>
        <v>0.36108079754306877</v>
      </c>
      <c r="K40" s="5">
        <v>22198.736079999999</v>
      </c>
      <c r="L40" s="5">
        <v>19206.493920000001</v>
      </c>
      <c r="M40" s="6">
        <f t="shared" si="3"/>
        <v>-0.13479335711801477</v>
      </c>
    </row>
    <row r="41" spans="1:13" x14ac:dyDescent="0.2">
      <c r="A41" s="1" t="s">
        <v>14</v>
      </c>
      <c r="B41" s="1" t="s">
        <v>31</v>
      </c>
      <c r="C41" s="5">
        <v>0</v>
      </c>
      <c r="D41" s="5">
        <v>4.98698</v>
      </c>
      <c r="E41" s="6" t="str">
        <f t="shared" si="0"/>
        <v/>
      </c>
      <c r="F41" s="5">
        <v>550.44060000000002</v>
      </c>
      <c r="G41" s="5">
        <v>619.49014</v>
      </c>
      <c r="H41" s="6">
        <f t="shared" si="1"/>
        <v>0.12544412603285426</v>
      </c>
      <c r="I41" s="5">
        <v>599.00277000000006</v>
      </c>
      <c r="J41" s="6">
        <f t="shared" si="2"/>
        <v>3.4202462870079886E-2</v>
      </c>
      <c r="K41" s="5">
        <v>18147.666590000001</v>
      </c>
      <c r="L41" s="5">
        <v>6785.4670400000005</v>
      </c>
      <c r="M41" s="6">
        <f t="shared" si="3"/>
        <v>-0.62609699674893582</v>
      </c>
    </row>
    <row r="42" spans="1:13" x14ac:dyDescent="0.2">
      <c r="A42" s="1" t="s">
        <v>15</v>
      </c>
      <c r="B42" s="1" t="s">
        <v>31</v>
      </c>
      <c r="C42" s="5">
        <v>0</v>
      </c>
      <c r="D42" s="5">
        <v>0</v>
      </c>
      <c r="E42" s="6" t="str">
        <f t="shared" si="0"/>
        <v/>
      </c>
      <c r="F42" s="5">
        <v>3.81995</v>
      </c>
      <c r="G42" s="5">
        <v>12.744</v>
      </c>
      <c r="H42" s="6">
        <f t="shared" si="1"/>
        <v>2.3361693215879789</v>
      </c>
      <c r="I42" s="5">
        <v>4.4969999999999999</v>
      </c>
      <c r="J42" s="6">
        <f t="shared" si="2"/>
        <v>1.8338892595063374</v>
      </c>
      <c r="K42" s="5">
        <v>39.371259999999999</v>
      </c>
      <c r="L42" s="5">
        <v>94.122479999999996</v>
      </c>
      <c r="M42" s="6">
        <f t="shared" si="3"/>
        <v>1.390639263259545</v>
      </c>
    </row>
    <row r="43" spans="1:13" x14ac:dyDescent="0.2">
      <c r="A43" s="1" t="s">
        <v>16</v>
      </c>
      <c r="B43" s="1" t="s">
        <v>31</v>
      </c>
      <c r="C43" s="5">
        <v>0</v>
      </c>
      <c r="D43" s="5">
        <v>59.531739999999999</v>
      </c>
      <c r="E43" s="6" t="str">
        <f t="shared" si="0"/>
        <v/>
      </c>
      <c r="F43" s="5">
        <v>2010.02432</v>
      </c>
      <c r="G43" s="5">
        <v>1684.41014</v>
      </c>
      <c r="H43" s="6">
        <f t="shared" si="1"/>
        <v>-0.16199514441695906</v>
      </c>
      <c r="I43" s="5">
        <v>1381.68515</v>
      </c>
      <c r="J43" s="6">
        <f t="shared" si="2"/>
        <v>0.21909838865967401</v>
      </c>
      <c r="K43" s="5">
        <v>6551.8282900000004</v>
      </c>
      <c r="L43" s="5">
        <v>12789.65575</v>
      </c>
      <c r="M43" s="6">
        <f t="shared" si="3"/>
        <v>0.95207431939581544</v>
      </c>
    </row>
    <row r="44" spans="1:13" x14ac:dyDescent="0.2">
      <c r="A44" s="1" t="s">
        <v>17</v>
      </c>
      <c r="B44" s="1" t="s">
        <v>31</v>
      </c>
      <c r="C44" s="5">
        <v>0</v>
      </c>
      <c r="D44" s="5">
        <v>0</v>
      </c>
      <c r="E44" s="6" t="str">
        <f t="shared" si="0"/>
        <v/>
      </c>
      <c r="F44" s="5">
        <v>0</v>
      </c>
      <c r="G44" s="5">
        <v>0</v>
      </c>
      <c r="H44" s="6" t="str">
        <f t="shared" si="1"/>
        <v/>
      </c>
      <c r="I44" s="5">
        <v>0</v>
      </c>
      <c r="J44" s="6" t="str">
        <f t="shared" si="2"/>
        <v/>
      </c>
      <c r="K44" s="5">
        <v>0</v>
      </c>
      <c r="L44" s="5">
        <v>9.3117699999999992</v>
      </c>
      <c r="M44" s="6" t="str">
        <f t="shared" si="3"/>
        <v/>
      </c>
    </row>
    <row r="45" spans="1:13" x14ac:dyDescent="0.2">
      <c r="A45" s="1" t="s">
        <v>18</v>
      </c>
      <c r="B45" s="1" t="s">
        <v>31</v>
      </c>
      <c r="C45" s="5">
        <v>0</v>
      </c>
      <c r="D45" s="5">
        <v>3.5340000000000003E-2</v>
      </c>
      <c r="E45" s="6" t="str">
        <f t="shared" si="0"/>
        <v/>
      </c>
      <c r="F45" s="5">
        <v>0</v>
      </c>
      <c r="G45" s="5">
        <v>2.32884</v>
      </c>
      <c r="H45" s="6" t="str">
        <f t="shared" si="1"/>
        <v/>
      </c>
      <c r="I45" s="5">
        <v>2.33561</v>
      </c>
      <c r="J45" s="6">
        <f t="shared" si="2"/>
        <v>-2.8986003656432668E-3</v>
      </c>
      <c r="K45" s="5">
        <v>797.51487999999995</v>
      </c>
      <c r="L45" s="5">
        <v>769.95785999999998</v>
      </c>
      <c r="M45" s="6">
        <f t="shared" si="3"/>
        <v>-3.4553612341377216E-2</v>
      </c>
    </row>
    <row r="46" spans="1:13" x14ac:dyDescent="0.2">
      <c r="A46" s="1" t="s">
        <v>19</v>
      </c>
      <c r="B46" s="1" t="s">
        <v>31</v>
      </c>
      <c r="C46" s="5">
        <v>0</v>
      </c>
      <c r="D46" s="5">
        <v>0</v>
      </c>
      <c r="E46" s="6" t="str">
        <f t="shared" si="0"/>
        <v/>
      </c>
      <c r="F46" s="5">
        <v>116.28941</v>
      </c>
      <c r="G46" s="5">
        <v>55.10839</v>
      </c>
      <c r="H46" s="6">
        <f t="shared" si="1"/>
        <v>-0.52610998714328328</v>
      </c>
      <c r="I46" s="5">
        <v>114.48241</v>
      </c>
      <c r="J46" s="6">
        <f t="shared" si="2"/>
        <v>-0.51863006727409044</v>
      </c>
      <c r="K46" s="5">
        <v>515.28787999999997</v>
      </c>
      <c r="L46" s="5">
        <v>1579.8521599999999</v>
      </c>
      <c r="M46" s="6">
        <f t="shared" si="3"/>
        <v>2.0659602550713982</v>
      </c>
    </row>
    <row r="47" spans="1:13" x14ac:dyDescent="0.2">
      <c r="A47" s="1" t="s">
        <v>20</v>
      </c>
      <c r="B47" s="1" t="s">
        <v>31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7.4863900000000001</v>
      </c>
      <c r="H47" s="6" t="str">
        <f t="shared" si="1"/>
        <v/>
      </c>
      <c r="I47" s="5">
        <v>0</v>
      </c>
      <c r="J47" s="6" t="str">
        <f t="shared" si="2"/>
        <v/>
      </c>
      <c r="K47" s="5">
        <v>1.87096</v>
      </c>
      <c r="L47" s="5">
        <v>14.47125</v>
      </c>
      <c r="M47" s="6">
        <f t="shared" si="3"/>
        <v>6.7346656262025908</v>
      </c>
    </row>
    <row r="48" spans="1:13" x14ac:dyDescent="0.2">
      <c r="A48" s="1" t="s">
        <v>21</v>
      </c>
      <c r="B48" s="1" t="s">
        <v>31</v>
      </c>
      <c r="C48" s="5">
        <v>0</v>
      </c>
      <c r="D48" s="5">
        <v>0.73265000000000002</v>
      </c>
      <c r="E48" s="6" t="str">
        <f t="shared" si="0"/>
        <v/>
      </c>
      <c r="F48" s="5">
        <v>68.416730000000001</v>
      </c>
      <c r="G48" s="5">
        <v>405.30507</v>
      </c>
      <c r="H48" s="6">
        <f t="shared" si="1"/>
        <v>4.9240637487351409</v>
      </c>
      <c r="I48" s="5">
        <v>400.80694</v>
      </c>
      <c r="J48" s="6">
        <f t="shared" si="2"/>
        <v>1.1222684916583514E-2</v>
      </c>
      <c r="K48" s="5">
        <v>2063.9947400000001</v>
      </c>
      <c r="L48" s="5">
        <v>2447.56853</v>
      </c>
      <c r="M48" s="6">
        <f t="shared" si="3"/>
        <v>0.18584048814000353</v>
      </c>
    </row>
    <row r="49" spans="1:13" x14ac:dyDescent="0.2">
      <c r="A49" s="1" t="s">
        <v>22</v>
      </c>
      <c r="B49" s="1" t="s">
        <v>31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3.1818499999999998</v>
      </c>
      <c r="H49" s="6" t="str">
        <f t="shared" si="1"/>
        <v/>
      </c>
      <c r="I49" s="5">
        <v>0</v>
      </c>
      <c r="J49" s="6" t="str">
        <f t="shared" si="2"/>
        <v/>
      </c>
      <c r="K49" s="5">
        <v>6.1849400000000001</v>
      </c>
      <c r="L49" s="5">
        <v>4.1087699999999998</v>
      </c>
      <c r="M49" s="6">
        <f t="shared" si="3"/>
        <v>-0.33568151024908899</v>
      </c>
    </row>
    <row r="50" spans="1:13" x14ac:dyDescent="0.2">
      <c r="A50" s="1" t="s">
        <v>23</v>
      </c>
      <c r="B50" s="1" t="s">
        <v>31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2.8318599999999998</v>
      </c>
      <c r="H50" s="6" t="str">
        <f t="shared" si="1"/>
        <v/>
      </c>
      <c r="I50" s="5">
        <v>52.884970000000003</v>
      </c>
      <c r="J50" s="6">
        <f t="shared" si="2"/>
        <v>-0.94645246087877144</v>
      </c>
      <c r="K50" s="5">
        <v>209.19477000000001</v>
      </c>
      <c r="L50" s="5">
        <v>171.58359999999999</v>
      </c>
      <c r="M50" s="6">
        <f t="shared" si="3"/>
        <v>-0.17979020221203434</v>
      </c>
    </row>
    <row r="51" spans="1:13" x14ac:dyDescent="0.2">
      <c r="A51" s="1" t="s">
        <v>24</v>
      </c>
      <c r="B51" s="1" t="s">
        <v>31</v>
      </c>
      <c r="C51" s="5">
        <v>0</v>
      </c>
      <c r="D51" s="5">
        <v>0</v>
      </c>
      <c r="E51" s="6" t="str">
        <f t="shared" si="0"/>
        <v/>
      </c>
      <c r="F51" s="5">
        <v>0</v>
      </c>
      <c r="G51" s="5">
        <v>0</v>
      </c>
      <c r="H51" s="6" t="str">
        <f t="shared" si="1"/>
        <v/>
      </c>
      <c r="I51" s="5">
        <v>0</v>
      </c>
      <c r="J51" s="6" t="str">
        <f t="shared" si="2"/>
        <v/>
      </c>
      <c r="K51" s="5">
        <v>1.3396999999999999</v>
      </c>
      <c r="L51" s="5">
        <v>7.7812700000000001</v>
      </c>
      <c r="M51" s="6">
        <f t="shared" si="3"/>
        <v>4.8082182578189157</v>
      </c>
    </row>
    <row r="52" spans="1:13" x14ac:dyDescent="0.2">
      <c r="A52" s="1" t="s">
        <v>26</v>
      </c>
      <c r="B52" s="1" t="s">
        <v>31</v>
      </c>
      <c r="C52" s="5">
        <v>0</v>
      </c>
      <c r="D52" s="5">
        <v>50.97</v>
      </c>
      <c r="E52" s="6" t="str">
        <f t="shared" si="0"/>
        <v/>
      </c>
      <c r="F52" s="5">
        <v>1038.06917</v>
      </c>
      <c r="G52" s="5">
        <v>447.00436999999999</v>
      </c>
      <c r="H52" s="6">
        <f t="shared" si="1"/>
        <v>-0.56938864680857448</v>
      </c>
      <c r="I52" s="5">
        <v>282.29021999999998</v>
      </c>
      <c r="J52" s="6">
        <f t="shared" si="2"/>
        <v>0.58349223008859474</v>
      </c>
      <c r="K52" s="5">
        <v>5041.7933800000001</v>
      </c>
      <c r="L52" s="5">
        <v>2786.32096</v>
      </c>
      <c r="M52" s="6">
        <f t="shared" si="3"/>
        <v>-0.44735518693548681</v>
      </c>
    </row>
    <row r="53" spans="1:13" x14ac:dyDescent="0.2">
      <c r="A53" s="1" t="s">
        <v>28</v>
      </c>
      <c r="B53" s="1" t="s">
        <v>31</v>
      </c>
      <c r="C53" s="5">
        <v>0</v>
      </c>
      <c r="D53" s="5">
        <v>0</v>
      </c>
      <c r="E53" s="6" t="str">
        <f t="shared" si="0"/>
        <v/>
      </c>
      <c r="F53" s="5">
        <v>0</v>
      </c>
      <c r="G53" s="5">
        <v>0</v>
      </c>
      <c r="H53" s="6" t="str">
        <f t="shared" si="1"/>
        <v/>
      </c>
      <c r="I53" s="5">
        <v>0</v>
      </c>
      <c r="J53" s="6" t="str">
        <f t="shared" si="2"/>
        <v/>
      </c>
      <c r="K53" s="5">
        <v>0</v>
      </c>
      <c r="L53" s="5">
        <v>277.26015000000001</v>
      </c>
      <c r="M53" s="6" t="str">
        <f t="shared" si="3"/>
        <v/>
      </c>
    </row>
    <row r="54" spans="1:13" x14ac:dyDescent="0.2">
      <c r="A54" s="1" t="s">
        <v>29</v>
      </c>
      <c r="B54" s="1" t="s">
        <v>31</v>
      </c>
      <c r="C54" s="5">
        <v>0</v>
      </c>
      <c r="D54" s="5">
        <v>0</v>
      </c>
      <c r="E54" s="6" t="str">
        <f t="shared" si="0"/>
        <v/>
      </c>
      <c r="F54" s="5">
        <v>0</v>
      </c>
      <c r="G54" s="5">
        <v>0</v>
      </c>
      <c r="H54" s="6" t="str">
        <f t="shared" si="1"/>
        <v/>
      </c>
      <c r="I54" s="5">
        <v>0</v>
      </c>
      <c r="J54" s="6" t="str">
        <f t="shared" si="2"/>
        <v/>
      </c>
      <c r="K54" s="5">
        <v>0</v>
      </c>
      <c r="L54" s="5">
        <v>0.42302000000000001</v>
      </c>
      <c r="M54" s="6" t="str">
        <f t="shared" si="3"/>
        <v/>
      </c>
    </row>
    <row r="55" spans="1:13" x14ac:dyDescent="0.2">
      <c r="A55" s="2" t="s">
        <v>30</v>
      </c>
      <c r="B55" s="2" t="s">
        <v>31</v>
      </c>
      <c r="C55" s="7">
        <v>0</v>
      </c>
      <c r="D55" s="7">
        <v>143.59347</v>
      </c>
      <c r="E55" s="8" t="str">
        <f t="shared" si="0"/>
        <v/>
      </c>
      <c r="F55" s="7">
        <v>5353.6025099999997</v>
      </c>
      <c r="G55" s="7">
        <v>7064.7861000000003</v>
      </c>
      <c r="H55" s="8">
        <f t="shared" si="1"/>
        <v>0.31963217045039838</v>
      </c>
      <c r="I55" s="7">
        <v>5240.5543900000002</v>
      </c>
      <c r="J55" s="8">
        <f t="shared" si="2"/>
        <v>0.34809899377840448</v>
      </c>
      <c r="K55" s="7">
        <v>59161.915979999998</v>
      </c>
      <c r="L55" s="7">
        <v>49132.3033</v>
      </c>
      <c r="M55" s="8">
        <f t="shared" si="3"/>
        <v>-0.16952819248434348</v>
      </c>
    </row>
    <row r="56" spans="1:13" x14ac:dyDescent="0.2">
      <c r="A56" s="1" t="s">
        <v>3</v>
      </c>
      <c r="B56" s="1" t="s">
        <v>32</v>
      </c>
      <c r="C56" s="5">
        <v>0</v>
      </c>
      <c r="D56" s="5">
        <v>6.1408800000000001</v>
      </c>
      <c r="E56" s="6" t="str">
        <f t="shared" si="0"/>
        <v/>
      </c>
      <c r="F56" s="5">
        <v>9.4198599999999999</v>
      </c>
      <c r="G56" s="5">
        <v>345.33461999999997</v>
      </c>
      <c r="H56" s="6">
        <f t="shared" si="1"/>
        <v>35.660270959441007</v>
      </c>
      <c r="I56" s="5">
        <v>44.763979999999997</v>
      </c>
      <c r="J56" s="6">
        <f t="shared" si="2"/>
        <v>6.7145647013513994</v>
      </c>
      <c r="K56" s="5">
        <v>246.09030000000001</v>
      </c>
      <c r="L56" s="5">
        <v>1253.5457699999999</v>
      </c>
      <c r="M56" s="6">
        <f t="shared" si="3"/>
        <v>4.0938446984704386</v>
      </c>
    </row>
    <row r="57" spans="1:13" x14ac:dyDescent="0.2">
      <c r="A57" s="1" t="s">
        <v>5</v>
      </c>
      <c r="B57" s="1" t="s">
        <v>32</v>
      </c>
      <c r="C57" s="5">
        <v>0</v>
      </c>
      <c r="D57" s="5">
        <v>6.8980899999999998</v>
      </c>
      <c r="E57" s="6" t="str">
        <f t="shared" si="0"/>
        <v/>
      </c>
      <c r="F57" s="5">
        <v>425.07607999999999</v>
      </c>
      <c r="G57" s="5">
        <v>1641.40551</v>
      </c>
      <c r="H57" s="6">
        <f t="shared" si="1"/>
        <v>2.8614393686890125</v>
      </c>
      <c r="I57" s="5">
        <v>2304.6681699999999</v>
      </c>
      <c r="J57" s="6">
        <f t="shared" si="2"/>
        <v>-0.28779095777593</v>
      </c>
      <c r="K57" s="5">
        <v>3638.7172999999998</v>
      </c>
      <c r="L57" s="5">
        <v>15478.602650000001</v>
      </c>
      <c r="M57" s="6">
        <f t="shared" si="3"/>
        <v>3.2538623844177179</v>
      </c>
    </row>
    <row r="58" spans="1:13" x14ac:dyDescent="0.2">
      <c r="A58" s="1" t="s">
        <v>6</v>
      </c>
      <c r="B58" s="1" t="s">
        <v>32</v>
      </c>
      <c r="C58" s="5">
        <v>0</v>
      </c>
      <c r="D58" s="5">
        <v>116.20753000000001</v>
      </c>
      <c r="E58" s="6" t="str">
        <f t="shared" si="0"/>
        <v/>
      </c>
      <c r="F58" s="5">
        <v>699.82015000000001</v>
      </c>
      <c r="G58" s="5">
        <v>1135.9662699999999</v>
      </c>
      <c r="H58" s="6">
        <f t="shared" si="1"/>
        <v>0.62322601028278468</v>
      </c>
      <c r="I58" s="5">
        <v>890.92740000000003</v>
      </c>
      <c r="J58" s="6">
        <f t="shared" si="2"/>
        <v>0.27503797728075252</v>
      </c>
      <c r="K58" s="5">
        <v>8213.0231299999996</v>
      </c>
      <c r="L58" s="5">
        <v>10050.164919999999</v>
      </c>
      <c r="M58" s="6">
        <f t="shared" si="3"/>
        <v>0.22368642592633248</v>
      </c>
    </row>
    <row r="59" spans="1:13" x14ac:dyDescent="0.2">
      <c r="A59" s="1" t="s">
        <v>7</v>
      </c>
      <c r="B59" s="1" t="s">
        <v>32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1.18893</v>
      </c>
      <c r="J59" s="6">
        <f t="shared" si="2"/>
        <v>-1</v>
      </c>
      <c r="K59" s="5">
        <v>0.42036000000000001</v>
      </c>
      <c r="L59" s="5">
        <v>12.390700000000001</v>
      </c>
      <c r="M59" s="6">
        <f t="shared" si="3"/>
        <v>28.476401179941004</v>
      </c>
    </row>
    <row r="60" spans="1:13" x14ac:dyDescent="0.2">
      <c r="A60" s="1" t="s">
        <v>8</v>
      </c>
      <c r="B60" s="1" t="s">
        <v>32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0</v>
      </c>
      <c r="H60" s="6" t="str">
        <f t="shared" si="1"/>
        <v/>
      </c>
      <c r="I60" s="5">
        <v>0</v>
      </c>
      <c r="J60" s="6" t="str">
        <f t="shared" si="2"/>
        <v/>
      </c>
      <c r="K60" s="5">
        <v>0</v>
      </c>
      <c r="L60" s="5">
        <v>0.36637999999999998</v>
      </c>
      <c r="M60" s="6" t="str">
        <f t="shared" si="3"/>
        <v/>
      </c>
    </row>
    <row r="61" spans="1:13" x14ac:dyDescent="0.2">
      <c r="A61" s="1" t="s">
        <v>9</v>
      </c>
      <c r="B61" s="1" t="s">
        <v>32</v>
      </c>
      <c r="C61" s="5">
        <v>0</v>
      </c>
      <c r="D61" s="5">
        <v>0</v>
      </c>
      <c r="E61" s="6" t="str">
        <f t="shared" si="0"/>
        <v/>
      </c>
      <c r="F61" s="5">
        <v>128.32903999999999</v>
      </c>
      <c r="G61" s="5">
        <v>66.566469999999995</v>
      </c>
      <c r="H61" s="6">
        <f t="shared" si="1"/>
        <v>-0.48128288032077537</v>
      </c>
      <c r="I61" s="5">
        <v>88.354699999999994</v>
      </c>
      <c r="J61" s="6">
        <f t="shared" si="2"/>
        <v>-0.24659955837097514</v>
      </c>
      <c r="K61" s="5">
        <v>845.94635000000005</v>
      </c>
      <c r="L61" s="5">
        <v>772.80894999999998</v>
      </c>
      <c r="M61" s="6">
        <f t="shared" si="3"/>
        <v>-8.6456310143072423E-2</v>
      </c>
    </row>
    <row r="62" spans="1:13" x14ac:dyDescent="0.2">
      <c r="A62" s="1" t="s">
        <v>10</v>
      </c>
      <c r="B62" s="1" t="s">
        <v>32</v>
      </c>
      <c r="C62" s="5">
        <v>0</v>
      </c>
      <c r="D62" s="5">
        <v>0</v>
      </c>
      <c r="E62" s="6" t="str">
        <f t="shared" si="0"/>
        <v/>
      </c>
      <c r="F62" s="5">
        <v>0</v>
      </c>
      <c r="G62" s="5">
        <v>0</v>
      </c>
      <c r="H62" s="6" t="str">
        <f t="shared" si="1"/>
        <v/>
      </c>
      <c r="I62" s="5">
        <v>0</v>
      </c>
      <c r="J62" s="6" t="str">
        <f t="shared" si="2"/>
        <v/>
      </c>
      <c r="K62" s="5">
        <v>437.31441999999998</v>
      </c>
      <c r="L62" s="5">
        <v>205.90459999999999</v>
      </c>
      <c r="M62" s="6">
        <f t="shared" si="3"/>
        <v>-0.52916119253511007</v>
      </c>
    </row>
    <row r="63" spans="1:13" x14ac:dyDescent="0.2">
      <c r="A63" s="1" t="s">
        <v>12</v>
      </c>
      <c r="B63" s="1" t="s">
        <v>32</v>
      </c>
      <c r="C63" s="5">
        <v>0</v>
      </c>
      <c r="D63" s="5">
        <v>0</v>
      </c>
      <c r="E63" s="6" t="str">
        <f t="shared" si="0"/>
        <v/>
      </c>
      <c r="F63" s="5">
        <v>0</v>
      </c>
      <c r="G63" s="5">
        <v>1.8148599999999999</v>
      </c>
      <c r="H63" s="6" t="str">
        <f t="shared" si="1"/>
        <v/>
      </c>
      <c r="I63" s="5">
        <v>2.7084199999999998</v>
      </c>
      <c r="J63" s="6">
        <f t="shared" si="2"/>
        <v>-0.32991928873660659</v>
      </c>
      <c r="K63" s="5">
        <v>25.075610000000001</v>
      </c>
      <c r="L63" s="5">
        <v>9.2669599999999992</v>
      </c>
      <c r="M63" s="6">
        <f t="shared" si="3"/>
        <v>-0.63043929938294618</v>
      </c>
    </row>
    <row r="64" spans="1:13" x14ac:dyDescent="0.2">
      <c r="A64" s="1" t="s">
        <v>13</v>
      </c>
      <c r="B64" s="1" t="s">
        <v>32</v>
      </c>
      <c r="C64" s="5">
        <v>0</v>
      </c>
      <c r="D64" s="5">
        <v>0.84033999999999998</v>
      </c>
      <c r="E64" s="6" t="str">
        <f t="shared" si="0"/>
        <v/>
      </c>
      <c r="F64" s="5">
        <v>12.75656</v>
      </c>
      <c r="G64" s="5">
        <v>25.6798</v>
      </c>
      <c r="H64" s="6">
        <f t="shared" si="1"/>
        <v>1.0130662184789627</v>
      </c>
      <c r="I64" s="5">
        <v>67.94032</v>
      </c>
      <c r="J64" s="6">
        <f t="shared" si="2"/>
        <v>-0.62202415296248237</v>
      </c>
      <c r="K64" s="5">
        <v>300.23057</v>
      </c>
      <c r="L64" s="5">
        <v>303.64832999999999</v>
      </c>
      <c r="M64" s="6">
        <f t="shared" si="3"/>
        <v>1.1383784136305586E-2</v>
      </c>
    </row>
    <row r="65" spans="1:13" x14ac:dyDescent="0.2">
      <c r="A65" s="1" t="s">
        <v>14</v>
      </c>
      <c r="B65" s="1" t="s">
        <v>32</v>
      </c>
      <c r="C65" s="5">
        <v>0</v>
      </c>
      <c r="D65" s="5">
        <v>14.398</v>
      </c>
      <c r="E65" s="6" t="str">
        <f t="shared" si="0"/>
        <v/>
      </c>
      <c r="F65" s="5">
        <v>857.15254000000004</v>
      </c>
      <c r="G65" s="5">
        <v>276.76495</v>
      </c>
      <c r="H65" s="6">
        <f t="shared" si="1"/>
        <v>-0.67711120590041074</v>
      </c>
      <c r="I65" s="5">
        <v>47.345030000000001</v>
      </c>
      <c r="J65" s="6">
        <f t="shared" si="2"/>
        <v>4.8457022838511241</v>
      </c>
      <c r="K65" s="5">
        <v>17291.321209999998</v>
      </c>
      <c r="L65" s="5">
        <v>3808.5027799999998</v>
      </c>
      <c r="M65" s="6">
        <f t="shared" si="3"/>
        <v>-0.77974483651385484</v>
      </c>
    </row>
    <row r="66" spans="1:13" x14ac:dyDescent="0.2">
      <c r="A66" s="1" t="s">
        <v>15</v>
      </c>
      <c r="B66" s="1" t="s">
        <v>32</v>
      </c>
      <c r="C66" s="5">
        <v>0</v>
      </c>
      <c r="D66" s="5">
        <v>0</v>
      </c>
      <c r="E66" s="6" t="str">
        <f t="shared" si="0"/>
        <v/>
      </c>
      <c r="F66" s="5">
        <v>66.434380000000004</v>
      </c>
      <c r="G66" s="5">
        <v>482.69213999999999</v>
      </c>
      <c r="H66" s="6">
        <f t="shared" si="1"/>
        <v>6.2656979714418943</v>
      </c>
      <c r="I66" s="5">
        <v>363.34642000000002</v>
      </c>
      <c r="J66" s="6">
        <f t="shared" si="2"/>
        <v>0.32846262803414983</v>
      </c>
      <c r="K66" s="5">
        <v>572.01199999999994</v>
      </c>
      <c r="L66" s="5">
        <v>2531.8002200000001</v>
      </c>
      <c r="M66" s="6">
        <f t="shared" si="3"/>
        <v>3.4261313049376589</v>
      </c>
    </row>
    <row r="67" spans="1:13" x14ac:dyDescent="0.2">
      <c r="A67" s="1" t="s">
        <v>16</v>
      </c>
      <c r="B67" s="1" t="s">
        <v>32</v>
      </c>
      <c r="C67" s="5">
        <v>0</v>
      </c>
      <c r="D67" s="5">
        <v>36.676960000000001</v>
      </c>
      <c r="E67" s="6" t="str">
        <f t="shared" ref="E67:E127" si="4">IF(C67=0,"",(D67/C67-1))</f>
        <v/>
      </c>
      <c r="F67" s="5">
        <v>724.44749999999999</v>
      </c>
      <c r="G67" s="5">
        <v>1229.5455999999999</v>
      </c>
      <c r="H67" s="6">
        <f t="shared" ref="H67:H127" si="5">IF(F67=0,"",(G67/F67-1))</f>
        <v>0.69721836295935868</v>
      </c>
      <c r="I67" s="5">
        <v>501.14832999999999</v>
      </c>
      <c r="J67" s="6">
        <f t="shared" ref="J67:J127" si="6">IF(I67=0,"",(G67/I67-1))</f>
        <v>1.4534564447216654</v>
      </c>
      <c r="K67" s="5">
        <v>5407.8010800000002</v>
      </c>
      <c r="L67" s="5">
        <v>7721.4705100000001</v>
      </c>
      <c r="M67" s="6">
        <f t="shared" ref="M67:M127" si="7">IF(K67=0,"",(L67/K67-1))</f>
        <v>0.42783922629047577</v>
      </c>
    </row>
    <row r="68" spans="1:13" x14ac:dyDescent="0.2">
      <c r="A68" s="1" t="s">
        <v>17</v>
      </c>
      <c r="B68" s="1" t="s">
        <v>32</v>
      </c>
      <c r="C68" s="5">
        <v>0</v>
      </c>
      <c r="D68" s="5">
        <v>0</v>
      </c>
      <c r="E68" s="6" t="str">
        <f t="shared" si="4"/>
        <v/>
      </c>
      <c r="F68" s="5">
        <v>49.917789999999997</v>
      </c>
      <c r="G68" s="5">
        <v>216.87961000000001</v>
      </c>
      <c r="H68" s="6">
        <f t="shared" si="5"/>
        <v>3.344735814626409</v>
      </c>
      <c r="I68" s="5">
        <v>21.938790000000001</v>
      </c>
      <c r="J68" s="6">
        <f t="shared" si="6"/>
        <v>8.8856687173722886</v>
      </c>
      <c r="K68" s="5">
        <v>703.48778000000004</v>
      </c>
      <c r="L68" s="5">
        <v>1039.93019</v>
      </c>
      <c r="M68" s="6">
        <f t="shared" si="7"/>
        <v>0.47824911756107547</v>
      </c>
    </row>
    <row r="69" spans="1:13" x14ac:dyDescent="0.2">
      <c r="A69" s="1" t="s">
        <v>18</v>
      </c>
      <c r="B69" s="1" t="s">
        <v>32</v>
      </c>
      <c r="C69" s="5">
        <v>0</v>
      </c>
      <c r="D69" s="5">
        <v>506.01321999999999</v>
      </c>
      <c r="E69" s="6" t="str">
        <f t="shared" si="4"/>
        <v/>
      </c>
      <c r="F69" s="5">
        <v>16528.23574</v>
      </c>
      <c r="G69" s="5">
        <v>18016.012599999998</v>
      </c>
      <c r="H69" s="6">
        <f t="shared" si="5"/>
        <v>9.0014257020755606E-2</v>
      </c>
      <c r="I69" s="5">
        <v>15222.427830000001</v>
      </c>
      <c r="J69" s="6">
        <f t="shared" si="6"/>
        <v>0.18351768858410789</v>
      </c>
      <c r="K69" s="5">
        <v>138102.84424999999</v>
      </c>
      <c r="L69" s="5">
        <v>146954.01714000001</v>
      </c>
      <c r="M69" s="6">
        <f t="shared" si="7"/>
        <v>6.4091170157055011E-2</v>
      </c>
    </row>
    <row r="70" spans="1:13" x14ac:dyDescent="0.2">
      <c r="A70" s="1" t="s">
        <v>19</v>
      </c>
      <c r="B70" s="1" t="s">
        <v>32</v>
      </c>
      <c r="C70" s="5">
        <v>0</v>
      </c>
      <c r="D70" s="5">
        <v>0</v>
      </c>
      <c r="E70" s="6" t="str">
        <f t="shared" si="4"/>
        <v/>
      </c>
      <c r="F70" s="5">
        <v>388.67482999999999</v>
      </c>
      <c r="G70" s="5">
        <v>1365.37102</v>
      </c>
      <c r="H70" s="6">
        <f t="shared" si="5"/>
        <v>2.512887675283733</v>
      </c>
      <c r="I70" s="5">
        <v>843.30939000000001</v>
      </c>
      <c r="J70" s="6">
        <f t="shared" si="6"/>
        <v>0.61906298707287011</v>
      </c>
      <c r="K70" s="5">
        <v>3324.2143099999998</v>
      </c>
      <c r="L70" s="5">
        <v>6381.7950499999997</v>
      </c>
      <c r="M70" s="6">
        <f t="shared" si="7"/>
        <v>0.91979049930748902</v>
      </c>
    </row>
    <row r="71" spans="1:13" x14ac:dyDescent="0.2">
      <c r="A71" s="1" t="s">
        <v>20</v>
      </c>
      <c r="B71" s="1" t="s">
        <v>32</v>
      </c>
      <c r="C71" s="5">
        <v>0</v>
      </c>
      <c r="D71" s="5">
        <v>0</v>
      </c>
      <c r="E71" s="6" t="str">
        <f t="shared" si="4"/>
        <v/>
      </c>
      <c r="F71" s="5">
        <v>203.22893999999999</v>
      </c>
      <c r="G71" s="5">
        <v>519.89562999999998</v>
      </c>
      <c r="H71" s="6">
        <f t="shared" si="5"/>
        <v>1.5581771474082382</v>
      </c>
      <c r="I71" s="5">
        <v>527.85655999999994</v>
      </c>
      <c r="J71" s="6">
        <f t="shared" si="6"/>
        <v>-1.5081616111770946E-2</v>
      </c>
      <c r="K71" s="5">
        <v>2850.9829599999998</v>
      </c>
      <c r="L71" s="5">
        <v>6102.9973600000003</v>
      </c>
      <c r="M71" s="6">
        <f t="shared" si="7"/>
        <v>1.1406642711045878</v>
      </c>
    </row>
    <row r="72" spans="1:13" x14ac:dyDescent="0.2">
      <c r="A72" s="1" t="s">
        <v>21</v>
      </c>
      <c r="B72" s="1" t="s">
        <v>32</v>
      </c>
      <c r="C72" s="5">
        <v>0</v>
      </c>
      <c r="D72" s="5">
        <v>10.21814</v>
      </c>
      <c r="E72" s="6" t="str">
        <f t="shared" si="4"/>
        <v/>
      </c>
      <c r="F72" s="5">
        <v>16.69435</v>
      </c>
      <c r="G72" s="5">
        <v>131.43805</v>
      </c>
      <c r="H72" s="6">
        <f t="shared" si="5"/>
        <v>6.8732056054892823</v>
      </c>
      <c r="I72" s="5">
        <v>77.824290000000005</v>
      </c>
      <c r="J72" s="6">
        <f t="shared" si="6"/>
        <v>0.68890779472578534</v>
      </c>
      <c r="K72" s="5">
        <v>460.07884000000001</v>
      </c>
      <c r="L72" s="5">
        <v>632.92415000000005</v>
      </c>
      <c r="M72" s="6">
        <f t="shared" si="7"/>
        <v>0.37568628455070874</v>
      </c>
    </row>
    <row r="73" spans="1:13" x14ac:dyDescent="0.2">
      <c r="A73" s="1" t="s">
        <v>23</v>
      </c>
      <c r="B73" s="1" t="s">
        <v>32</v>
      </c>
      <c r="C73" s="5">
        <v>0</v>
      </c>
      <c r="D73" s="5">
        <v>0</v>
      </c>
      <c r="E73" s="6" t="str">
        <f t="shared" si="4"/>
        <v/>
      </c>
      <c r="F73" s="5">
        <v>187.37190000000001</v>
      </c>
      <c r="G73" s="5">
        <v>312.38695000000001</v>
      </c>
      <c r="H73" s="6">
        <f t="shared" si="5"/>
        <v>0.66720276626324426</v>
      </c>
      <c r="I73" s="5">
        <v>727.19931999999994</v>
      </c>
      <c r="J73" s="6">
        <f t="shared" si="6"/>
        <v>-0.57042458455544209</v>
      </c>
      <c r="K73" s="5">
        <v>1503.6181200000001</v>
      </c>
      <c r="L73" s="5">
        <v>8339.8183100000006</v>
      </c>
      <c r="M73" s="6">
        <f t="shared" si="7"/>
        <v>4.5465002709597568</v>
      </c>
    </row>
    <row r="74" spans="1:13" x14ac:dyDescent="0.2">
      <c r="A74" s="1" t="s">
        <v>24</v>
      </c>
      <c r="B74" s="1" t="s">
        <v>32</v>
      </c>
      <c r="C74" s="5">
        <v>0</v>
      </c>
      <c r="D74" s="5">
        <v>56.83</v>
      </c>
      <c r="E74" s="6" t="str">
        <f t="shared" si="4"/>
        <v/>
      </c>
      <c r="F74" s="5">
        <v>6697.2877200000003</v>
      </c>
      <c r="G74" s="5">
        <v>3248.0622899999998</v>
      </c>
      <c r="H74" s="6">
        <f t="shared" si="5"/>
        <v>-0.515018254285184</v>
      </c>
      <c r="I74" s="5">
        <v>4547.01098</v>
      </c>
      <c r="J74" s="6">
        <f t="shared" si="6"/>
        <v>-0.28567089362955533</v>
      </c>
      <c r="K74" s="5">
        <v>66711.500379999998</v>
      </c>
      <c r="L74" s="5">
        <v>41498.814530000003</v>
      </c>
      <c r="M74" s="6">
        <f t="shared" si="7"/>
        <v>-0.37793612355267481</v>
      </c>
    </row>
    <row r="75" spans="1:13" x14ac:dyDescent="0.2">
      <c r="A75" s="1" t="s">
        <v>25</v>
      </c>
      <c r="B75" s="1" t="s">
        <v>32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0</v>
      </c>
      <c r="L75" s="5">
        <v>2.52</v>
      </c>
      <c r="M75" s="6" t="str">
        <f t="shared" si="7"/>
        <v/>
      </c>
    </row>
    <row r="76" spans="1:13" x14ac:dyDescent="0.2">
      <c r="A76" s="1" t="s">
        <v>26</v>
      </c>
      <c r="B76" s="1" t="s">
        <v>32</v>
      </c>
      <c r="C76" s="5">
        <v>0</v>
      </c>
      <c r="D76" s="5">
        <v>0</v>
      </c>
      <c r="E76" s="6" t="str">
        <f t="shared" si="4"/>
        <v/>
      </c>
      <c r="F76" s="5">
        <v>0</v>
      </c>
      <c r="G76" s="5">
        <v>9.9946300000000008</v>
      </c>
      <c r="H76" s="6" t="str">
        <f t="shared" si="5"/>
        <v/>
      </c>
      <c r="I76" s="5">
        <v>76.572599999999994</v>
      </c>
      <c r="J76" s="6">
        <f t="shared" si="6"/>
        <v>-0.86947511250760712</v>
      </c>
      <c r="K76" s="5">
        <v>28.256450000000001</v>
      </c>
      <c r="L76" s="5">
        <v>261.33476999999999</v>
      </c>
      <c r="M76" s="6">
        <f t="shared" si="7"/>
        <v>8.2486766738213753</v>
      </c>
    </row>
    <row r="77" spans="1:13" x14ac:dyDescent="0.2">
      <c r="A77" s="1" t="s">
        <v>28</v>
      </c>
      <c r="B77" s="1" t="s">
        <v>32</v>
      </c>
      <c r="C77" s="5">
        <v>0</v>
      </c>
      <c r="D77" s="5">
        <v>0</v>
      </c>
      <c r="E77" s="6" t="str">
        <f t="shared" si="4"/>
        <v/>
      </c>
      <c r="F77" s="5">
        <v>124.621</v>
      </c>
      <c r="G77" s="5">
        <v>0</v>
      </c>
      <c r="H77" s="6">
        <f t="shared" si="5"/>
        <v>-1</v>
      </c>
      <c r="I77" s="5">
        <v>0</v>
      </c>
      <c r="J77" s="6" t="str">
        <f t="shared" si="6"/>
        <v/>
      </c>
      <c r="K77" s="5">
        <v>754.75212999999997</v>
      </c>
      <c r="L77" s="5">
        <v>500.88513</v>
      </c>
      <c r="M77" s="6">
        <f t="shared" si="7"/>
        <v>-0.33635811004600935</v>
      </c>
    </row>
    <row r="78" spans="1:13" x14ac:dyDescent="0.2">
      <c r="A78" s="2" t="s">
        <v>30</v>
      </c>
      <c r="B78" s="2" t="s">
        <v>32</v>
      </c>
      <c r="C78" s="7">
        <v>0</v>
      </c>
      <c r="D78" s="7">
        <v>754.22316000000001</v>
      </c>
      <c r="E78" s="8" t="str">
        <f t="shared" si="4"/>
        <v/>
      </c>
      <c r="F78" s="7">
        <v>27736.330310000001</v>
      </c>
      <c r="G78" s="7">
        <v>29138.055</v>
      </c>
      <c r="H78" s="8">
        <f t="shared" si="5"/>
        <v>5.0537496284958294E-2</v>
      </c>
      <c r="I78" s="7">
        <v>26455.247640000001</v>
      </c>
      <c r="J78" s="8">
        <f t="shared" si="6"/>
        <v>0.10140927034618374</v>
      </c>
      <c r="K78" s="7">
        <v>252405.68939000001</v>
      </c>
      <c r="L78" s="7">
        <v>255226.03888000001</v>
      </c>
      <c r="M78" s="8">
        <f t="shared" si="7"/>
        <v>1.1173874474921908E-2</v>
      </c>
    </row>
    <row r="79" spans="1:13" x14ac:dyDescent="0.2">
      <c r="A79" s="1" t="s">
        <v>3</v>
      </c>
      <c r="B79" s="1" t="s">
        <v>33</v>
      </c>
      <c r="C79" s="5">
        <v>0</v>
      </c>
      <c r="D79" s="5">
        <v>0</v>
      </c>
      <c r="E79" s="6" t="str">
        <f t="shared" si="4"/>
        <v/>
      </c>
      <c r="F79" s="5">
        <v>0.14244999999999999</v>
      </c>
      <c r="G79" s="5">
        <v>3.9980500000000001</v>
      </c>
      <c r="H79" s="6">
        <f t="shared" si="5"/>
        <v>27.066339066339069</v>
      </c>
      <c r="I79" s="5">
        <v>2.97397</v>
      </c>
      <c r="J79" s="6">
        <f t="shared" si="6"/>
        <v>0.34434779099990931</v>
      </c>
      <c r="K79" s="5">
        <v>65.625349999999997</v>
      </c>
      <c r="L79" s="5">
        <v>317.77958999999998</v>
      </c>
      <c r="M79" s="6">
        <f t="shared" si="7"/>
        <v>3.8423298313837559</v>
      </c>
    </row>
    <row r="80" spans="1:13" x14ac:dyDescent="0.2">
      <c r="A80" s="1" t="s">
        <v>5</v>
      </c>
      <c r="B80" s="1" t="s">
        <v>33</v>
      </c>
      <c r="C80" s="5">
        <v>0</v>
      </c>
      <c r="D80" s="5">
        <v>0</v>
      </c>
      <c r="E80" s="6" t="str">
        <f t="shared" si="4"/>
        <v/>
      </c>
      <c r="F80" s="5">
        <v>2.8035800000000002</v>
      </c>
      <c r="G80" s="5">
        <v>91.495069999999998</v>
      </c>
      <c r="H80" s="6">
        <f t="shared" si="5"/>
        <v>31.635084427767353</v>
      </c>
      <c r="I80" s="5">
        <v>9.7705400000000004</v>
      </c>
      <c r="J80" s="6">
        <f t="shared" si="6"/>
        <v>8.3643821119405874</v>
      </c>
      <c r="K80" s="5">
        <v>197.95176000000001</v>
      </c>
      <c r="L80" s="5">
        <v>449.74617999999998</v>
      </c>
      <c r="M80" s="6">
        <f t="shared" si="7"/>
        <v>1.2719988950843377</v>
      </c>
    </row>
    <row r="81" spans="1:13" x14ac:dyDescent="0.2">
      <c r="A81" s="1" t="s">
        <v>6</v>
      </c>
      <c r="B81" s="1" t="s">
        <v>33</v>
      </c>
      <c r="C81" s="5">
        <v>0</v>
      </c>
      <c r="D81" s="5">
        <v>0.24809999999999999</v>
      </c>
      <c r="E81" s="6" t="str">
        <f t="shared" si="4"/>
        <v/>
      </c>
      <c r="F81" s="5">
        <v>60.891919999999999</v>
      </c>
      <c r="G81" s="5">
        <v>96.748159999999999</v>
      </c>
      <c r="H81" s="6">
        <f t="shared" si="5"/>
        <v>0.58885054043295071</v>
      </c>
      <c r="I81" s="5">
        <v>64.21069</v>
      </c>
      <c r="J81" s="6">
        <f t="shared" si="6"/>
        <v>0.50672979841830079</v>
      </c>
      <c r="K81" s="5">
        <v>954.87057000000004</v>
      </c>
      <c r="L81" s="5">
        <v>803.97492999999997</v>
      </c>
      <c r="M81" s="6">
        <f t="shared" si="7"/>
        <v>-0.15802732301195554</v>
      </c>
    </row>
    <row r="82" spans="1:13" x14ac:dyDescent="0.2">
      <c r="A82" s="1" t="s">
        <v>7</v>
      </c>
      <c r="B82" s="1" t="s">
        <v>33</v>
      </c>
      <c r="C82" s="5">
        <v>4.7137000000000002</v>
      </c>
      <c r="D82" s="5">
        <v>4.6173400000000004</v>
      </c>
      <c r="E82" s="6">
        <f t="shared" si="4"/>
        <v>-2.0442539830706208E-2</v>
      </c>
      <c r="F82" s="5">
        <v>64.429609999999997</v>
      </c>
      <c r="G82" s="5">
        <v>155.39242999999999</v>
      </c>
      <c r="H82" s="6">
        <f t="shared" si="5"/>
        <v>1.4118170201557949</v>
      </c>
      <c r="I82" s="5">
        <v>71.64461</v>
      </c>
      <c r="J82" s="6">
        <f t="shared" si="6"/>
        <v>1.1689339923826787</v>
      </c>
      <c r="K82" s="5">
        <v>678.76193999999998</v>
      </c>
      <c r="L82" s="5">
        <v>918.66574000000003</v>
      </c>
      <c r="M82" s="6">
        <f t="shared" si="7"/>
        <v>0.35344321162144121</v>
      </c>
    </row>
    <row r="83" spans="1:13" x14ac:dyDescent="0.2">
      <c r="A83" s="1" t="s">
        <v>8</v>
      </c>
      <c r="B83" s="1" t="s">
        <v>33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10.139480000000001</v>
      </c>
      <c r="H83" s="6" t="str">
        <f t="shared" si="5"/>
        <v/>
      </c>
      <c r="I83" s="5">
        <v>9.6754800000000003</v>
      </c>
      <c r="J83" s="6">
        <f t="shared" si="6"/>
        <v>4.7956277104598488E-2</v>
      </c>
      <c r="K83" s="5">
        <v>61.535899999999998</v>
      </c>
      <c r="L83" s="5">
        <v>75.733599999999996</v>
      </c>
      <c r="M83" s="6">
        <f t="shared" si="7"/>
        <v>0.23072222881277438</v>
      </c>
    </row>
    <row r="84" spans="1:13" x14ac:dyDescent="0.2">
      <c r="A84" s="1" t="s">
        <v>9</v>
      </c>
      <c r="B84" s="1" t="s">
        <v>33</v>
      </c>
      <c r="C84" s="5">
        <v>0</v>
      </c>
      <c r="D84" s="5">
        <v>0</v>
      </c>
      <c r="E84" s="6" t="str">
        <f t="shared" si="4"/>
        <v/>
      </c>
      <c r="F84" s="5">
        <v>191.63721000000001</v>
      </c>
      <c r="G84" s="5">
        <v>136.22519</v>
      </c>
      <c r="H84" s="6">
        <f t="shared" si="5"/>
        <v>-0.28915062998464658</v>
      </c>
      <c r="I84" s="5">
        <v>156.97229999999999</v>
      </c>
      <c r="J84" s="6">
        <f t="shared" si="6"/>
        <v>-0.13217051670899893</v>
      </c>
      <c r="K84" s="5">
        <v>1968.15924</v>
      </c>
      <c r="L84" s="5">
        <v>2175.0928100000001</v>
      </c>
      <c r="M84" s="6">
        <f t="shared" si="7"/>
        <v>0.10514066432957936</v>
      </c>
    </row>
    <row r="85" spans="1:13" x14ac:dyDescent="0.2">
      <c r="A85" s="1" t="s">
        <v>10</v>
      </c>
      <c r="B85" s="1" t="s">
        <v>33</v>
      </c>
      <c r="C85" s="5">
        <v>0</v>
      </c>
      <c r="D85" s="5">
        <v>0</v>
      </c>
      <c r="E85" s="6" t="str">
        <f t="shared" si="4"/>
        <v/>
      </c>
      <c r="F85" s="5">
        <v>0</v>
      </c>
      <c r="G85" s="5">
        <v>0</v>
      </c>
      <c r="H85" s="6" t="str">
        <f t="shared" si="5"/>
        <v/>
      </c>
      <c r="I85" s="5">
        <v>0</v>
      </c>
      <c r="J85" s="6" t="str">
        <f t="shared" si="6"/>
        <v/>
      </c>
      <c r="K85" s="5">
        <v>0</v>
      </c>
      <c r="L85" s="5">
        <v>0</v>
      </c>
      <c r="M85" s="6" t="str">
        <f t="shared" si="7"/>
        <v/>
      </c>
    </row>
    <row r="86" spans="1:13" x14ac:dyDescent="0.2">
      <c r="A86" s="1" t="s">
        <v>11</v>
      </c>
      <c r="B86" s="1" t="s">
        <v>33</v>
      </c>
      <c r="C86" s="5">
        <v>0</v>
      </c>
      <c r="D86" s="5">
        <v>0</v>
      </c>
      <c r="E86" s="6" t="str">
        <f t="shared" si="4"/>
        <v/>
      </c>
      <c r="F86" s="5">
        <v>0</v>
      </c>
      <c r="G86" s="5">
        <v>0</v>
      </c>
      <c r="H86" s="6" t="str">
        <f t="shared" si="5"/>
        <v/>
      </c>
      <c r="I86" s="5">
        <v>0</v>
      </c>
      <c r="J86" s="6" t="str">
        <f t="shared" si="6"/>
        <v/>
      </c>
      <c r="K86" s="5">
        <v>0</v>
      </c>
      <c r="L86" s="5">
        <v>0</v>
      </c>
      <c r="M86" s="6" t="str">
        <f t="shared" si="7"/>
        <v/>
      </c>
    </row>
    <row r="87" spans="1:13" x14ac:dyDescent="0.2">
      <c r="A87" s="1" t="s">
        <v>12</v>
      </c>
      <c r="B87" s="1" t="s">
        <v>33</v>
      </c>
      <c r="C87" s="5">
        <v>0</v>
      </c>
      <c r="D87" s="5">
        <v>0</v>
      </c>
      <c r="E87" s="6" t="str">
        <f t="shared" si="4"/>
        <v/>
      </c>
      <c r="F87" s="5">
        <v>1.80613</v>
      </c>
      <c r="G87" s="5">
        <v>1.7028799999999999</v>
      </c>
      <c r="H87" s="6">
        <f t="shared" si="5"/>
        <v>-5.7166427665782726E-2</v>
      </c>
      <c r="I87" s="5">
        <v>2.0398900000000002</v>
      </c>
      <c r="J87" s="6">
        <f t="shared" si="6"/>
        <v>-0.16520988876851217</v>
      </c>
      <c r="K87" s="5">
        <v>15.04172</v>
      </c>
      <c r="L87" s="5">
        <v>27.577400000000001</v>
      </c>
      <c r="M87" s="6">
        <f t="shared" si="7"/>
        <v>0.83339405333964467</v>
      </c>
    </row>
    <row r="88" spans="1:13" x14ac:dyDescent="0.2">
      <c r="A88" s="1" t="s">
        <v>13</v>
      </c>
      <c r="B88" s="1" t="s">
        <v>33</v>
      </c>
      <c r="C88" s="5">
        <v>23.46733</v>
      </c>
      <c r="D88" s="5">
        <v>25.627579999999998</v>
      </c>
      <c r="E88" s="6">
        <f t="shared" si="4"/>
        <v>9.2053505873910479E-2</v>
      </c>
      <c r="F88" s="5">
        <v>247.80878000000001</v>
      </c>
      <c r="G88" s="5">
        <v>1265.0941499999999</v>
      </c>
      <c r="H88" s="6">
        <f t="shared" si="5"/>
        <v>4.1051223850906329</v>
      </c>
      <c r="I88" s="5">
        <v>256.89449000000002</v>
      </c>
      <c r="J88" s="6">
        <f t="shared" si="6"/>
        <v>3.9245670858880617</v>
      </c>
      <c r="K88" s="5">
        <v>2883.0415899999998</v>
      </c>
      <c r="L88" s="5">
        <v>4110.9530400000003</v>
      </c>
      <c r="M88" s="6">
        <f t="shared" si="7"/>
        <v>0.42590833731260891</v>
      </c>
    </row>
    <row r="89" spans="1:13" x14ac:dyDescent="0.2">
      <c r="A89" s="1" t="s">
        <v>14</v>
      </c>
      <c r="B89" s="1" t="s">
        <v>33</v>
      </c>
      <c r="C89" s="5">
        <v>0</v>
      </c>
      <c r="D89" s="5">
        <v>57.388359999999999</v>
      </c>
      <c r="E89" s="6" t="str">
        <f t="shared" si="4"/>
        <v/>
      </c>
      <c r="F89" s="5">
        <v>586.50728000000004</v>
      </c>
      <c r="G89" s="5">
        <v>237.59182000000001</v>
      </c>
      <c r="H89" s="6">
        <f t="shared" si="5"/>
        <v>-0.59490388593301002</v>
      </c>
      <c r="I89" s="5">
        <v>306.71708999999998</v>
      </c>
      <c r="J89" s="6">
        <f t="shared" si="6"/>
        <v>-0.22537143267758564</v>
      </c>
      <c r="K89" s="5">
        <v>2568.5527000000002</v>
      </c>
      <c r="L89" s="5">
        <v>1411.3084799999999</v>
      </c>
      <c r="M89" s="6">
        <f t="shared" si="7"/>
        <v>-0.45054330401708331</v>
      </c>
    </row>
    <row r="90" spans="1:13" x14ac:dyDescent="0.2">
      <c r="A90" s="1" t="s">
        <v>15</v>
      </c>
      <c r="B90" s="1" t="s">
        <v>33</v>
      </c>
      <c r="C90" s="5">
        <v>0</v>
      </c>
      <c r="D90" s="5">
        <v>2.03566</v>
      </c>
      <c r="E90" s="6" t="str">
        <f t="shared" si="4"/>
        <v/>
      </c>
      <c r="F90" s="5">
        <v>35.062939999999998</v>
      </c>
      <c r="G90" s="5">
        <v>8.1876599999999993</v>
      </c>
      <c r="H90" s="6">
        <f t="shared" si="5"/>
        <v>-0.76648678062934827</v>
      </c>
      <c r="I90" s="5">
        <v>13.65302</v>
      </c>
      <c r="J90" s="6">
        <f t="shared" si="6"/>
        <v>-0.40030410854155352</v>
      </c>
      <c r="K90" s="5">
        <v>745.90035</v>
      </c>
      <c r="L90" s="5">
        <v>837.06493</v>
      </c>
      <c r="M90" s="6">
        <f t="shared" si="7"/>
        <v>0.1222208569817671</v>
      </c>
    </row>
    <row r="91" spans="1:13" x14ac:dyDescent="0.2">
      <c r="A91" s="1" t="s">
        <v>16</v>
      </c>
      <c r="B91" s="1" t="s">
        <v>33</v>
      </c>
      <c r="C91" s="5">
        <v>0</v>
      </c>
      <c r="D91" s="5">
        <v>2.3538000000000001</v>
      </c>
      <c r="E91" s="6" t="str">
        <f t="shared" si="4"/>
        <v/>
      </c>
      <c r="F91" s="5">
        <v>426.71251000000001</v>
      </c>
      <c r="G91" s="5">
        <v>219.75756999999999</v>
      </c>
      <c r="H91" s="6">
        <f t="shared" si="5"/>
        <v>-0.4849985298064029</v>
      </c>
      <c r="I91" s="5">
        <v>400.09010999999998</v>
      </c>
      <c r="J91" s="6">
        <f t="shared" si="6"/>
        <v>-0.45072981184163741</v>
      </c>
      <c r="K91" s="5">
        <v>2675.7743599999999</v>
      </c>
      <c r="L91" s="5">
        <v>4068.6801</v>
      </c>
      <c r="M91" s="6">
        <f t="shared" si="7"/>
        <v>0.52056173376293224</v>
      </c>
    </row>
    <row r="92" spans="1:13" x14ac:dyDescent="0.2">
      <c r="A92" s="1" t="s">
        <v>17</v>
      </c>
      <c r="B92" s="1" t="s">
        <v>33</v>
      </c>
      <c r="C92" s="5">
        <v>0</v>
      </c>
      <c r="D92" s="5">
        <v>0</v>
      </c>
      <c r="E92" s="6" t="str">
        <f t="shared" si="4"/>
        <v/>
      </c>
      <c r="F92" s="5">
        <v>0</v>
      </c>
      <c r="G92" s="5">
        <v>0</v>
      </c>
      <c r="H92" s="6" t="str">
        <f t="shared" si="5"/>
        <v/>
      </c>
      <c r="I92" s="5">
        <v>0</v>
      </c>
      <c r="J92" s="6" t="str">
        <f t="shared" si="6"/>
        <v/>
      </c>
      <c r="K92" s="5">
        <v>851.20996000000002</v>
      </c>
      <c r="L92" s="5">
        <v>0</v>
      </c>
      <c r="M92" s="6">
        <f t="shared" si="7"/>
        <v>-1</v>
      </c>
    </row>
    <row r="93" spans="1:13" x14ac:dyDescent="0.2">
      <c r="A93" s="1" t="s">
        <v>18</v>
      </c>
      <c r="B93" s="1" t="s">
        <v>33</v>
      </c>
      <c r="C93" s="5">
        <v>0</v>
      </c>
      <c r="D93" s="5">
        <v>0</v>
      </c>
      <c r="E93" s="6" t="str">
        <f t="shared" si="4"/>
        <v/>
      </c>
      <c r="F93" s="5">
        <v>0.80886000000000002</v>
      </c>
      <c r="G93" s="5">
        <v>3.3029700000000002</v>
      </c>
      <c r="H93" s="6">
        <f t="shared" si="5"/>
        <v>3.0834878718195977</v>
      </c>
      <c r="I93" s="5">
        <v>0.30658000000000002</v>
      </c>
      <c r="J93" s="6">
        <f t="shared" si="6"/>
        <v>9.7735990606040843</v>
      </c>
      <c r="K93" s="5">
        <v>132.20385999999999</v>
      </c>
      <c r="L93" s="5">
        <v>58.189210000000003</v>
      </c>
      <c r="M93" s="6">
        <f t="shared" si="7"/>
        <v>-0.55985241278129094</v>
      </c>
    </row>
    <row r="94" spans="1:13" x14ac:dyDescent="0.2">
      <c r="A94" s="1" t="s">
        <v>19</v>
      </c>
      <c r="B94" s="1" t="s">
        <v>33</v>
      </c>
      <c r="C94" s="5">
        <v>0</v>
      </c>
      <c r="D94" s="5">
        <v>20.3855</v>
      </c>
      <c r="E94" s="6" t="str">
        <f t="shared" si="4"/>
        <v/>
      </c>
      <c r="F94" s="5">
        <v>500.83787000000001</v>
      </c>
      <c r="G94" s="5">
        <v>313.62025999999997</v>
      </c>
      <c r="H94" s="6">
        <f t="shared" si="5"/>
        <v>-0.37380881361866669</v>
      </c>
      <c r="I94" s="5">
        <v>256.11570999999998</v>
      </c>
      <c r="J94" s="6">
        <f t="shared" si="6"/>
        <v>0.22452566459121148</v>
      </c>
      <c r="K94" s="5">
        <v>1751.0220200000001</v>
      </c>
      <c r="L94" s="5">
        <v>2230.4769999999999</v>
      </c>
      <c r="M94" s="6">
        <f t="shared" si="7"/>
        <v>0.27381436356808342</v>
      </c>
    </row>
    <row r="95" spans="1:13" x14ac:dyDescent="0.2">
      <c r="A95" s="1" t="s">
        <v>20</v>
      </c>
      <c r="B95" s="1" t="s">
        <v>33</v>
      </c>
      <c r="C95" s="5">
        <v>0</v>
      </c>
      <c r="D95" s="5">
        <v>0.52305000000000001</v>
      </c>
      <c r="E95" s="6" t="str">
        <f t="shared" si="4"/>
        <v/>
      </c>
      <c r="F95" s="5">
        <v>52.448970000000003</v>
      </c>
      <c r="G95" s="5">
        <v>63.766359999999999</v>
      </c>
      <c r="H95" s="6">
        <f t="shared" si="5"/>
        <v>0.21577907058994672</v>
      </c>
      <c r="I95" s="5">
        <v>66.119979999999998</v>
      </c>
      <c r="J95" s="6">
        <f t="shared" si="6"/>
        <v>-3.559619951488191E-2</v>
      </c>
      <c r="K95" s="5">
        <v>403.16791000000001</v>
      </c>
      <c r="L95" s="5">
        <v>483.92914999999999</v>
      </c>
      <c r="M95" s="6">
        <f t="shared" si="7"/>
        <v>0.20031663730379723</v>
      </c>
    </row>
    <row r="96" spans="1:13" x14ac:dyDescent="0.2">
      <c r="A96" s="1" t="s">
        <v>21</v>
      </c>
      <c r="B96" s="1" t="s">
        <v>33</v>
      </c>
      <c r="C96" s="5">
        <v>0</v>
      </c>
      <c r="D96" s="5">
        <v>58.359279999999998</v>
      </c>
      <c r="E96" s="6" t="str">
        <f t="shared" si="4"/>
        <v/>
      </c>
      <c r="F96" s="5">
        <v>171.61268999999999</v>
      </c>
      <c r="G96" s="5">
        <v>234.85664</v>
      </c>
      <c r="H96" s="6">
        <f t="shared" si="5"/>
        <v>0.36852723420395095</v>
      </c>
      <c r="I96" s="5">
        <v>151.43081000000001</v>
      </c>
      <c r="J96" s="6">
        <f t="shared" si="6"/>
        <v>0.55091714823423299</v>
      </c>
      <c r="K96" s="5">
        <v>1613.49452</v>
      </c>
      <c r="L96" s="5">
        <v>1895.2701500000001</v>
      </c>
      <c r="M96" s="6">
        <f t="shared" si="7"/>
        <v>0.17463686830495107</v>
      </c>
    </row>
    <row r="97" spans="1:13" x14ac:dyDescent="0.2">
      <c r="A97" s="1" t="s">
        <v>22</v>
      </c>
      <c r="B97" s="1" t="s">
        <v>33</v>
      </c>
      <c r="C97" s="5">
        <v>0</v>
      </c>
      <c r="D97" s="5">
        <v>0</v>
      </c>
      <c r="E97" s="6" t="str">
        <f t="shared" si="4"/>
        <v/>
      </c>
      <c r="F97" s="5">
        <v>0</v>
      </c>
      <c r="G97" s="5">
        <v>0</v>
      </c>
      <c r="H97" s="6" t="str">
        <f t="shared" si="5"/>
        <v/>
      </c>
      <c r="I97" s="5">
        <v>0.55415999999999999</v>
      </c>
      <c r="J97" s="6">
        <f t="shared" si="6"/>
        <v>-1</v>
      </c>
      <c r="K97" s="5">
        <v>7.4031700000000003</v>
      </c>
      <c r="L97" s="5">
        <v>5.9299400000000002</v>
      </c>
      <c r="M97" s="6">
        <f t="shared" si="7"/>
        <v>-0.19899988788586509</v>
      </c>
    </row>
    <row r="98" spans="1:13" x14ac:dyDescent="0.2">
      <c r="A98" s="1" t="s">
        <v>23</v>
      </c>
      <c r="B98" s="1" t="s">
        <v>33</v>
      </c>
      <c r="C98" s="5">
        <v>9.6990000000000007E-2</v>
      </c>
      <c r="D98" s="5">
        <v>21.800529999999998</v>
      </c>
      <c r="E98" s="6">
        <f t="shared" si="4"/>
        <v>223.77090421692955</v>
      </c>
      <c r="F98" s="5">
        <v>509.4513</v>
      </c>
      <c r="G98" s="5">
        <v>154.55697000000001</v>
      </c>
      <c r="H98" s="6">
        <f t="shared" si="5"/>
        <v>-0.69662071723047914</v>
      </c>
      <c r="I98" s="5">
        <v>67.386240000000001</v>
      </c>
      <c r="J98" s="6">
        <f t="shared" si="6"/>
        <v>1.2935983666695159</v>
      </c>
      <c r="K98" s="5">
        <v>1778.8915400000001</v>
      </c>
      <c r="L98" s="5">
        <v>2044.6178199999999</v>
      </c>
      <c r="M98" s="6">
        <f t="shared" si="7"/>
        <v>0.1493774488353572</v>
      </c>
    </row>
    <row r="99" spans="1:13" x14ac:dyDescent="0.2">
      <c r="A99" s="1" t="s">
        <v>24</v>
      </c>
      <c r="B99" s="1" t="s">
        <v>33</v>
      </c>
      <c r="C99" s="5">
        <v>0</v>
      </c>
      <c r="D99" s="5">
        <v>0</v>
      </c>
      <c r="E99" s="6" t="str">
        <f t="shared" si="4"/>
        <v/>
      </c>
      <c r="F99" s="5">
        <v>0</v>
      </c>
      <c r="G99" s="5">
        <v>0</v>
      </c>
      <c r="H99" s="6" t="str">
        <f t="shared" si="5"/>
        <v/>
      </c>
      <c r="I99" s="5">
        <v>0</v>
      </c>
      <c r="J99" s="6" t="str">
        <f t="shared" si="6"/>
        <v/>
      </c>
      <c r="K99" s="5">
        <v>0</v>
      </c>
      <c r="L99" s="5">
        <v>0</v>
      </c>
      <c r="M99" s="6" t="str">
        <f t="shared" si="7"/>
        <v/>
      </c>
    </row>
    <row r="100" spans="1:13" x14ac:dyDescent="0.2">
      <c r="A100" s="1" t="s">
        <v>25</v>
      </c>
      <c r="B100" s="1" t="s">
        <v>33</v>
      </c>
      <c r="C100" s="5">
        <v>0</v>
      </c>
      <c r="D100" s="5">
        <v>0</v>
      </c>
      <c r="E100" s="6" t="str">
        <f t="shared" si="4"/>
        <v/>
      </c>
      <c r="F100" s="5">
        <v>0</v>
      </c>
      <c r="G100" s="5">
        <v>7.5487099999999998</v>
      </c>
      <c r="H100" s="6" t="str">
        <f t="shared" si="5"/>
        <v/>
      </c>
      <c r="I100" s="5">
        <v>0</v>
      </c>
      <c r="J100" s="6" t="str">
        <f t="shared" si="6"/>
        <v/>
      </c>
      <c r="K100" s="5">
        <v>4.9279999999999999</v>
      </c>
      <c r="L100" s="5">
        <v>7.5487099999999998</v>
      </c>
      <c r="M100" s="6">
        <f t="shared" si="7"/>
        <v>0.53179991883116884</v>
      </c>
    </row>
    <row r="101" spans="1:13" x14ac:dyDescent="0.2">
      <c r="A101" s="1" t="s">
        <v>26</v>
      </c>
      <c r="B101" s="1" t="s">
        <v>33</v>
      </c>
      <c r="C101" s="5">
        <v>0.53254000000000001</v>
      </c>
      <c r="D101" s="5">
        <v>7.7492000000000001</v>
      </c>
      <c r="E101" s="6">
        <f t="shared" si="4"/>
        <v>13.551395200360536</v>
      </c>
      <c r="F101" s="5">
        <v>136.88365999999999</v>
      </c>
      <c r="G101" s="5">
        <v>300.29439000000002</v>
      </c>
      <c r="H101" s="6">
        <f t="shared" si="5"/>
        <v>1.1937928164691098</v>
      </c>
      <c r="I101" s="5">
        <v>74.179159999999996</v>
      </c>
      <c r="J101" s="6">
        <f t="shared" si="6"/>
        <v>3.0482312013239303</v>
      </c>
      <c r="K101" s="5">
        <v>1368.6950400000001</v>
      </c>
      <c r="L101" s="5">
        <v>2364.6066099999998</v>
      </c>
      <c r="M101" s="6">
        <f t="shared" si="7"/>
        <v>0.7276358435550403</v>
      </c>
    </row>
    <row r="102" spans="1:13" x14ac:dyDescent="0.2">
      <c r="A102" s="1" t="s">
        <v>28</v>
      </c>
      <c r="B102" s="1" t="s">
        <v>33</v>
      </c>
      <c r="C102" s="5">
        <v>0</v>
      </c>
      <c r="D102" s="5">
        <v>0</v>
      </c>
      <c r="E102" s="6" t="str">
        <f t="shared" si="4"/>
        <v/>
      </c>
      <c r="F102" s="5">
        <v>1.02607</v>
      </c>
      <c r="G102" s="5">
        <v>1.62124</v>
      </c>
      <c r="H102" s="6">
        <f t="shared" si="5"/>
        <v>0.58004814486341094</v>
      </c>
      <c r="I102" s="5">
        <v>0</v>
      </c>
      <c r="J102" s="6" t="str">
        <f t="shared" si="6"/>
        <v/>
      </c>
      <c r="K102" s="5">
        <v>12.767939999999999</v>
      </c>
      <c r="L102" s="5">
        <v>4.3513400000000004</v>
      </c>
      <c r="M102" s="6">
        <f t="shared" si="7"/>
        <v>-0.65919795989016228</v>
      </c>
    </row>
    <row r="103" spans="1:13" x14ac:dyDescent="0.2">
      <c r="A103" s="1" t="s">
        <v>29</v>
      </c>
      <c r="B103" s="1" t="s">
        <v>33</v>
      </c>
      <c r="C103" s="5">
        <v>0</v>
      </c>
      <c r="D103" s="5">
        <v>1.30233</v>
      </c>
      <c r="E103" s="6" t="str">
        <f t="shared" si="4"/>
        <v/>
      </c>
      <c r="F103" s="5">
        <v>13.240320000000001</v>
      </c>
      <c r="G103" s="5">
        <v>2.47654</v>
      </c>
      <c r="H103" s="6">
        <f t="shared" si="5"/>
        <v>-0.81295467179040992</v>
      </c>
      <c r="I103" s="5">
        <v>6.4678199999999997</v>
      </c>
      <c r="J103" s="6">
        <f t="shared" si="6"/>
        <v>-0.61709818764282243</v>
      </c>
      <c r="K103" s="5">
        <v>30.547730000000001</v>
      </c>
      <c r="L103" s="5">
        <v>45.719009999999997</v>
      </c>
      <c r="M103" s="6">
        <f t="shared" si="7"/>
        <v>0.49664181266496699</v>
      </c>
    </row>
    <row r="104" spans="1:13" x14ac:dyDescent="0.2">
      <c r="A104" s="2" t="s">
        <v>30</v>
      </c>
      <c r="B104" s="2" t="s">
        <v>33</v>
      </c>
      <c r="C104" s="7">
        <v>28.810559999999999</v>
      </c>
      <c r="D104" s="7">
        <v>202.39072999999999</v>
      </c>
      <c r="E104" s="8">
        <f t="shared" si="4"/>
        <v>6.0248801134028636</v>
      </c>
      <c r="F104" s="7">
        <v>3004.1121499999999</v>
      </c>
      <c r="G104" s="7">
        <v>3308.3765400000002</v>
      </c>
      <c r="H104" s="8">
        <f t="shared" si="5"/>
        <v>0.10128263353949696</v>
      </c>
      <c r="I104" s="7">
        <v>1917.2026499999999</v>
      </c>
      <c r="J104" s="8">
        <f t="shared" si="6"/>
        <v>0.7256269388110852</v>
      </c>
      <c r="K104" s="7">
        <v>20853.64746</v>
      </c>
      <c r="L104" s="7">
        <v>24382.578249999999</v>
      </c>
      <c r="M104" s="8">
        <f t="shared" si="7"/>
        <v>0.16922367162717911</v>
      </c>
    </row>
    <row r="105" spans="1:13" x14ac:dyDescent="0.2">
      <c r="A105" s="1" t="s">
        <v>3</v>
      </c>
      <c r="B105" s="1" t="s">
        <v>34</v>
      </c>
      <c r="C105" s="5">
        <v>0</v>
      </c>
      <c r="D105" s="5">
        <v>1.8980399999999999</v>
      </c>
      <c r="E105" s="6" t="str">
        <f t="shared" si="4"/>
        <v/>
      </c>
      <c r="F105" s="5">
        <v>735.12786000000006</v>
      </c>
      <c r="G105" s="5">
        <v>2485.9454799999999</v>
      </c>
      <c r="H105" s="6">
        <f t="shared" si="5"/>
        <v>2.3816504791424986</v>
      </c>
      <c r="I105" s="5">
        <v>2092.5952200000002</v>
      </c>
      <c r="J105" s="6">
        <f t="shared" si="6"/>
        <v>0.1879724546059125</v>
      </c>
      <c r="K105" s="5">
        <v>22055.192800000001</v>
      </c>
      <c r="L105" s="5">
        <v>22697.343540000002</v>
      </c>
      <c r="M105" s="6">
        <f t="shared" si="7"/>
        <v>2.9115625776801268E-2</v>
      </c>
    </row>
    <row r="106" spans="1:13" x14ac:dyDescent="0.2">
      <c r="A106" s="1" t="s">
        <v>5</v>
      </c>
      <c r="B106" s="1" t="s">
        <v>34</v>
      </c>
      <c r="C106" s="5">
        <v>0</v>
      </c>
      <c r="D106" s="5">
        <v>0</v>
      </c>
      <c r="E106" s="6" t="str">
        <f t="shared" si="4"/>
        <v/>
      </c>
      <c r="F106" s="5">
        <v>13.907920000000001</v>
      </c>
      <c r="G106" s="5">
        <v>146.16748000000001</v>
      </c>
      <c r="H106" s="6">
        <f t="shared" si="5"/>
        <v>9.5096578064872386</v>
      </c>
      <c r="I106" s="5">
        <v>40.697020000000002</v>
      </c>
      <c r="J106" s="6">
        <f t="shared" si="6"/>
        <v>2.5916015472385938</v>
      </c>
      <c r="K106" s="5">
        <v>421.95195000000001</v>
      </c>
      <c r="L106" s="5">
        <v>441.53390999999999</v>
      </c>
      <c r="M106" s="6">
        <f t="shared" si="7"/>
        <v>4.6408032952567124E-2</v>
      </c>
    </row>
    <row r="107" spans="1:13" x14ac:dyDescent="0.2">
      <c r="A107" s="1" t="s">
        <v>6</v>
      </c>
      <c r="B107" s="1" t="s">
        <v>34</v>
      </c>
      <c r="C107" s="5">
        <v>0</v>
      </c>
      <c r="D107" s="5">
        <v>9.7636000000000003</v>
      </c>
      <c r="E107" s="6" t="str">
        <f t="shared" si="4"/>
        <v/>
      </c>
      <c r="F107" s="5">
        <v>161.66181</v>
      </c>
      <c r="G107" s="5">
        <v>441.67198999999999</v>
      </c>
      <c r="H107" s="6">
        <f t="shared" si="5"/>
        <v>1.7320737655974532</v>
      </c>
      <c r="I107" s="5">
        <v>234.36149</v>
      </c>
      <c r="J107" s="6">
        <f t="shared" si="6"/>
        <v>0.88457578930736447</v>
      </c>
      <c r="K107" s="5">
        <v>1555.1708699999999</v>
      </c>
      <c r="L107" s="5">
        <v>2361.0155500000001</v>
      </c>
      <c r="M107" s="6">
        <f t="shared" si="7"/>
        <v>0.51817115118675039</v>
      </c>
    </row>
    <row r="108" spans="1:13" x14ac:dyDescent="0.2">
      <c r="A108" s="1" t="s">
        <v>7</v>
      </c>
      <c r="B108" s="1" t="s">
        <v>34</v>
      </c>
      <c r="C108" s="5">
        <v>0</v>
      </c>
      <c r="D108" s="5">
        <v>0</v>
      </c>
      <c r="E108" s="6" t="str">
        <f t="shared" si="4"/>
        <v/>
      </c>
      <c r="F108" s="5">
        <v>0</v>
      </c>
      <c r="G108" s="5">
        <v>0</v>
      </c>
      <c r="H108" s="6" t="str">
        <f t="shared" si="5"/>
        <v/>
      </c>
      <c r="I108" s="5">
        <v>0</v>
      </c>
      <c r="J108" s="6" t="str">
        <f t="shared" si="6"/>
        <v/>
      </c>
      <c r="K108" s="5">
        <v>108.85405</v>
      </c>
      <c r="L108" s="5">
        <v>30.81</v>
      </c>
      <c r="M108" s="6">
        <f t="shared" si="7"/>
        <v>-0.71696046219685905</v>
      </c>
    </row>
    <row r="109" spans="1:13" x14ac:dyDescent="0.2">
      <c r="A109" s="1" t="s">
        <v>8</v>
      </c>
      <c r="B109" s="1" t="s">
        <v>34</v>
      </c>
      <c r="C109" s="5">
        <v>0</v>
      </c>
      <c r="D109" s="5">
        <v>0</v>
      </c>
      <c r="E109" s="6" t="str">
        <f t="shared" si="4"/>
        <v/>
      </c>
      <c r="F109" s="5">
        <v>0</v>
      </c>
      <c r="G109" s="5">
        <v>0</v>
      </c>
      <c r="H109" s="6" t="str">
        <f t="shared" si="5"/>
        <v/>
      </c>
      <c r="I109" s="5">
        <v>4.62</v>
      </c>
      <c r="J109" s="6">
        <f t="shared" si="6"/>
        <v>-1</v>
      </c>
      <c r="K109" s="5">
        <v>4.6169799999999999</v>
      </c>
      <c r="L109" s="5">
        <v>5.4722400000000002</v>
      </c>
      <c r="M109" s="6">
        <f t="shared" si="7"/>
        <v>0.18524230124453656</v>
      </c>
    </row>
    <row r="110" spans="1:13" x14ac:dyDescent="0.2">
      <c r="A110" s="1" t="s">
        <v>9</v>
      </c>
      <c r="B110" s="1" t="s">
        <v>34</v>
      </c>
      <c r="C110" s="5">
        <v>0</v>
      </c>
      <c r="D110" s="5">
        <v>2.54047</v>
      </c>
      <c r="E110" s="6" t="str">
        <f t="shared" si="4"/>
        <v/>
      </c>
      <c r="F110" s="5">
        <v>531.58127000000002</v>
      </c>
      <c r="G110" s="5">
        <v>130.77440000000001</v>
      </c>
      <c r="H110" s="6">
        <f t="shared" si="5"/>
        <v>-0.75398982736919984</v>
      </c>
      <c r="I110" s="5">
        <v>132.20462000000001</v>
      </c>
      <c r="J110" s="6">
        <f t="shared" si="6"/>
        <v>-1.0818230104212678E-2</v>
      </c>
      <c r="K110" s="5">
        <v>1413.2324699999999</v>
      </c>
      <c r="L110" s="5">
        <v>1243.1507999999999</v>
      </c>
      <c r="M110" s="6">
        <f t="shared" si="7"/>
        <v>-0.1203493930478402</v>
      </c>
    </row>
    <row r="111" spans="1:13" x14ac:dyDescent="0.2">
      <c r="A111" s="1" t="s">
        <v>12</v>
      </c>
      <c r="B111" s="1" t="s">
        <v>34</v>
      </c>
      <c r="C111" s="5">
        <v>0</v>
      </c>
      <c r="D111" s="5">
        <v>0</v>
      </c>
      <c r="E111" s="6" t="str">
        <f t="shared" si="4"/>
        <v/>
      </c>
      <c r="F111" s="5">
        <v>498.73016000000001</v>
      </c>
      <c r="G111" s="5">
        <v>666.35078999999996</v>
      </c>
      <c r="H111" s="6">
        <f t="shared" si="5"/>
        <v>0.33609483332630208</v>
      </c>
      <c r="I111" s="5">
        <v>103.7032</v>
      </c>
      <c r="J111" s="6">
        <f t="shared" si="6"/>
        <v>5.4255566848467547</v>
      </c>
      <c r="K111" s="5">
        <v>2571.81304</v>
      </c>
      <c r="L111" s="5">
        <v>2746.9779600000002</v>
      </c>
      <c r="M111" s="6">
        <f t="shared" si="7"/>
        <v>6.8109507680231829E-2</v>
      </c>
    </row>
    <row r="112" spans="1:13" x14ac:dyDescent="0.2">
      <c r="A112" s="1" t="s">
        <v>13</v>
      </c>
      <c r="B112" s="1" t="s">
        <v>34</v>
      </c>
      <c r="C112" s="5">
        <v>0</v>
      </c>
      <c r="D112" s="5">
        <v>6.048</v>
      </c>
      <c r="E112" s="6" t="str">
        <f t="shared" si="4"/>
        <v/>
      </c>
      <c r="F112" s="5">
        <v>234.36849000000001</v>
      </c>
      <c r="G112" s="5">
        <v>54.516750000000002</v>
      </c>
      <c r="H112" s="6">
        <f t="shared" si="5"/>
        <v>-0.76738873898961413</v>
      </c>
      <c r="I112" s="5">
        <v>73.151169999999993</v>
      </c>
      <c r="J112" s="6">
        <f t="shared" si="6"/>
        <v>-0.25473850930887354</v>
      </c>
      <c r="K112" s="5">
        <v>980.6123</v>
      </c>
      <c r="L112" s="5">
        <v>968.63733999999999</v>
      </c>
      <c r="M112" s="6">
        <f t="shared" si="7"/>
        <v>-1.2211717107770359E-2</v>
      </c>
    </row>
    <row r="113" spans="1:13" x14ac:dyDescent="0.2">
      <c r="A113" s="1" t="s">
        <v>14</v>
      </c>
      <c r="B113" s="1" t="s">
        <v>34</v>
      </c>
      <c r="C113" s="5">
        <v>0</v>
      </c>
      <c r="D113" s="5">
        <v>0</v>
      </c>
      <c r="E113" s="6" t="str">
        <f t="shared" si="4"/>
        <v/>
      </c>
      <c r="F113" s="5">
        <v>50.33417</v>
      </c>
      <c r="G113" s="5">
        <v>1207.59238</v>
      </c>
      <c r="H113" s="6">
        <f t="shared" si="5"/>
        <v>22.991502790251634</v>
      </c>
      <c r="I113" s="5">
        <v>509.72699</v>
      </c>
      <c r="J113" s="6">
        <f t="shared" si="6"/>
        <v>1.3690964059015198</v>
      </c>
      <c r="K113" s="5">
        <v>245.31093000000001</v>
      </c>
      <c r="L113" s="5">
        <v>4536.8814700000003</v>
      </c>
      <c r="M113" s="6">
        <f t="shared" si="7"/>
        <v>17.494412254684288</v>
      </c>
    </row>
    <row r="114" spans="1:13" x14ac:dyDescent="0.2">
      <c r="A114" s="1" t="s">
        <v>15</v>
      </c>
      <c r="B114" s="1" t="s">
        <v>34</v>
      </c>
      <c r="C114" s="5">
        <v>0</v>
      </c>
      <c r="D114" s="5">
        <v>2.1860000000000001E-2</v>
      </c>
      <c r="E114" s="6" t="str">
        <f t="shared" si="4"/>
        <v/>
      </c>
      <c r="F114" s="5">
        <v>567.09677999999997</v>
      </c>
      <c r="G114" s="5">
        <v>60.651479999999999</v>
      </c>
      <c r="H114" s="6">
        <f t="shared" si="5"/>
        <v>-0.89304915467867763</v>
      </c>
      <c r="I114" s="5">
        <v>62.197240000000001</v>
      </c>
      <c r="J114" s="6">
        <f t="shared" si="6"/>
        <v>-2.485254972728701E-2</v>
      </c>
      <c r="K114" s="5">
        <v>2615.9146300000002</v>
      </c>
      <c r="L114" s="5">
        <v>899.41038000000003</v>
      </c>
      <c r="M114" s="6">
        <f t="shared" si="7"/>
        <v>-0.65617747242768387</v>
      </c>
    </row>
    <row r="115" spans="1:13" x14ac:dyDescent="0.2">
      <c r="A115" s="1" t="s">
        <v>16</v>
      </c>
      <c r="B115" s="1" t="s">
        <v>34</v>
      </c>
      <c r="C115" s="5">
        <v>0</v>
      </c>
      <c r="D115" s="5">
        <v>7.9370399999999997</v>
      </c>
      <c r="E115" s="6" t="str">
        <f t="shared" si="4"/>
        <v/>
      </c>
      <c r="F115" s="5">
        <v>451.46534000000003</v>
      </c>
      <c r="G115" s="5">
        <v>749.50563999999997</v>
      </c>
      <c r="H115" s="6">
        <f t="shared" si="5"/>
        <v>0.66016208464640913</v>
      </c>
      <c r="I115" s="5">
        <v>266.07977</v>
      </c>
      <c r="J115" s="6">
        <f t="shared" si="6"/>
        <v>1.8168456399372261</v>
      </c>
      <c r="K115" s="5">
        <v>5608.1315800000002</v>
      </c>
      <c r="L115" s="5">
        <v>6071.7203600000003</v>
      </c>
      <c r="M115" s="6">
        <f t="shared" si="7"/>
        <v>8.2663677445314221E-2</v>
      </c>
    </row>
    <row r="116" spans="1:13" x14ac:dyDescent="0.2">
      <c r="A116" s="1" t="s">
        <v>18</v>
      </c>
      <c r="B116" s="1" t="s">
        <v>34</v>
      </c>
      <c r="C116" s="5">
        <v>0</v>
      </c>
      <c r="D116" s="5">
        <v>0</v>
      </c>
      <c r="E116" s="6" t="str">
        <f t="shared" si="4"/>
        <v/>
      </c>
      <c r="F116" s="5">
        <v>23.126850000000001</v>
      </c>
      <c r="G116" s="5">
        <v>72.893780000000007</v>
      </c>
      <c r="H116" s="6">
        <f t="shared" si="5"/>
        <v>2.1519113065549353</v>
      </c>
      <c r="I116" s="5">
        <v>96.561869999999999</v>
      </c>
      <c r="J116" s="6">
        <f t="shared" si="6"/>
        <v>-0.24510803280839522</v>
      </c>
      <c r="K116" s="5">
        <v>449.40642000000003</v>
      </c>
      <c r="L116" s="5">
        <v>492.54464999999999</v>
      </c>
      <c r="M116" s="6">
        <f t="shared" si="7"/>
        <v>9.5989349684857617E-2</v>
      </c>
    </row>
    <row r="117" spans="1:13" x14ac:dyDescent="0.2">
      <c r="A117" s="1" t="s">
        <v>19</v>
      </c>
      <c r="B117" s="1" t="s">
        <v>34</v>
      </c>
      <c r="C117" s="5">
        <v>0</v>
      </c>
      <c r="D117" s="5">
        <v>16.811260000000001</v>
      </c>
      <c r="E117" s="6" t="str">
        <f t="shared" si="4"/>
        <v/>
      </c>
      <c r="F117" s="5">
        <v>4817.5667800000001</v>
      </c>
      <c r="G117" s="5">
        <v>4666.0974100000003</v>
      </c>
      <c r="H117" s="6">
        <f t="shared" si="5"/>
        <v>-3.1441052489157184E-2</v>
      </c>
      <c r="I117" s="5">
        <v>4607.3139300000003</v>
      </c>
      <c r="J117" s="6">
        <f t="shared" si="6"/>
        <v>1.275873120284654E-2</v>
      </c>
      <c r="K117" s="5">
        <v>38118.3171</v>
      </c>
      <c r="L117" s="5">
        <v>32405.831740000001</v>
      </c>
      <c r="M117" s="6">
        <f t="shared" si="7"/>
        <v>-0.14986195075228015</v>
      </c>
    </row>
    <row r="118" spans="1:13" x14ac:dyDescent="0.2">
      <c r="A118" s="1" t="s">
        <v>20</v>
      </c>
      <c r="B118" s="1" t="s">
        <v>34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19.98911</v>
      </c>
      <c r="L118" s="5">
        <v>30.50394</v>
      </c>
      <c r="M118" s="6">
        <f t="shared" si="7"/>
        <v>0.52602792220363992</v>
      </c>
    </row>
    <row r="119" spans="1:13" x14ac:dyDescent="0.2">
      <c r="A119" s="1" t="s">
        <v>21</v>
      </c>
      <c r="B119" s="1" t="s">
        <v>34</v>
      </c>
      <c r="C119" s="5">
        <v>0</v>
      </c>
      <c r="D119" s="5">
        <v>0</v>
      </c>
      <c r="E119" s="6" t="str">
        <f t="shared" si="4"/>
        <v/>
      </c>
      <c r="F119" s="5">
        <v>54.234520000000003</v>
      </c>
      <c r="G119" s="5">
        <v>136.83487</v>
      </c>
      <c r="H119" s="6">
        <f t="shared" si="5"/>
        <v>1.5230216843442146</v>
      </c>
      <c r="I119" s="5">
        <v>72.308160000000001</v>
      </c>
      <c r="J119" s="6">
        <f t="shared" si="6"/>
        <v>0.89238489819129674</v>
      </c>
      <c r="K119" s="5">
        <v>1047.3209999999999</v>
      </c>
      <c r="L119" s="5">
        <v>705.43208000000004</v>
      </c>
      <c r="M119" s="6">
        <f t="shared" si="7"/>
        <v>-0.32644138712009008</v>
      </c>
    </row>
    <row r="120" spans="1:13" x14ac:dyDescent="0.2">
      <c r="A120" s="1" t="s">
        <v>23</v>
      </c>
      <c r="B120" s="1" t="s">
        <v>34</v>
      </c>
      <c r="C120" s="5">
        <v>0</v>
      </c>
      <c r="D120" s="5">
        <v>35.577739999999999</v>
      </c>
      <c r="E120" s="6" t="str">
        <f t="shared" si="4"/>
        <v/>
      </c>
      <c r="F120" s="5">
        <v>457.79872999999998</v>
      </c>
      <c r="G120" s="5">
        <v>1028.80376</v>
      </c>
      <c r="H120" s="6">
        <f t="shared" si="5"/>
        <v>1.2472839974894647</v>
      </c>
      <c r="I120" s="5">
        <v>565.85672</v>
      </c>
      <c r="J120" s="6">
        <f t="shared" si="6"/>
        <v>0.81813473912618728</v>
      </c>
      <c r="K120" s="5">
        <v>6464.1950900000002</v>
      </c>
      <c r="L120" s="5">
        <v>7484.7391600000001</v>
      </c>
      <c r="M120" s="6">
        <f t="shared" si="7"/>
        <v>0.15787643407897201</v>
      </c>
    </row>
    <row r="121" spans="1:13" x14ac:dyDescent="0.2">
      <c r="A121" s="1" t="s">
        <v>24</v>
      </c>
      <c r="B121" s="1" t="s">
        <v>34</v>
      </c>
      <c r="C121" s="5">
        <v>0</v>
      </c>
      <c r="D121" s="5">
        <v>0</v>
      </c>
      <c r="E121" s="6" t="str">
        <f t="shared" si="4"/>
        <v/>
      </c>
      <c r="F121" s="5">
        <v>110.59</v>
      </c>
      <c r="G121" s="5">
        <v>89.75</v>
      </c>
      <c r="H121" s="6">
        <f t="shared" si="5"/>
        <v>-0.18844380142870065</v>
      </c>
      <c r="I121" s="5">
        <v>16.774999999999999</v>
      </c>
      <c r="J121" s="6">
        <f t="shared" si="6"/>
        <v>4.3502235469448589</v>
      </c>
      <c r="K121" s="5">
        <v>3276.43</v>
      </c>
      <c r="L121" s="5">
        <v>1965.2127499999999</v>
      </c>
      <c r="M121" s="6">
        <f t="shared" si="7"/>
        <v>-0.40019693690999047</v>
      </c>
    </row>
    <row r="122" spans="1:13" x14ac:dyDescent="0.2">
      <c r="A122" s="1" t="s">
        <v>26</v>
      </c>
      <c r="B122" s="1" t="s">
        <v>34</v>
      </c>
      <c r="C122" s="5">
        <v>0</v>
      </c>
      <c r="D122" s="5">
        <v>0</v>
      </c>
      <c r="E122" s="6" t="str">
        <f t="shared" si="4"/>
        <v/>
      </c>
      <c r="F122" s="5">
        <v>6.4325999999999999</v>
      </c>
      <c r="G122" s="5">
        <v>0.68472999999999995</v>
      </c>
      <c r="H122" s="6">
        <f t="shared" si="5"/>
        <v>-0.89355315113639899</v>
      </c>
      <c r="I122" s="5">
        <v>0</v>
      </c>
      <c r="J122" s="6" t="str">
        <f t="shared" si="6"/>
        <v/>
      </c>
      <c r="K122" s="5">
        <v>10.09064</v>
      </c>
      <c r="L122" s="5">
        <v>9.1484500000000004</v>
      </c>
      <c r="M122" s="6">
        <f t="shared" si="7"/>
        <v>-9.337267011804995E-2</v>
      </c>
    </row>
    <row r="123" spans="1:13" x14ac:dyDescent="0.2">
      <c r="A123" s="1" t="s">
        <v>28</v>
      </c>
      <c r="B123" s="1" t="s">
        <v>34</v>
      </c>
      <c r="C123" s="5">
        <v>0</v>
      </c>
      <c r="D123" s="5">
        <v>0</v>
      </c>
      <c r="E123" s="6" t="str">
        <f t="shared" si="4"/>
        <v/>
      </c>
      <c r="F123" s="5">
        <v>0</v>
      </c>
      <c r="G123" s="5">
        <v>0</v>
      </c>
      <c r="H123" s="6" t="str">
        <f t="shared" si="5"/>
        <v/>
      </c>
      <c r="I123" s="5">
        <v>0</v>
      </c>
      <c r="J123" s="6" t="str">
        <f t="shared" si="6"/>
        <v/>
      </c>
      <c r="K123" s="5">
        <v>258.59856000000002</v>
      </c>
      <c r="L123" s="5">
        <v>0</v>
      </c>
      <c r="M123" s="6">
        <f t="shared" si="7"/>
        <v>-1</v>
      </c>
    </row>
    <row r="124" spans="1:13" x14ac:dyDescent="0.2">
      <c r="A124" s="1" t="s">
        <v>29</v>
      </c>
      <c r="B124" s="1" t="s">
        <v>34</v>
      </c>
      <c r="C124" s="5">
        <v>0</v>
      </c>
      <c r="D124" s="5">
        <v>0</v>
      </c>
      <c r="E124" s="6" t="str">
        <f t="shared" si="4"/>
        <v/>
      </c>
      <c r="F124" s="5">
        <v>0</v>
      </c>
      <c r="G124" s="5">
        <v>0</v>
      </c>
      <c r="H124" s="6" t="str">
        <f t="shared" si="5"/>
        <v/>
      </c>
      <c r="I124" s="5">
        <v>0</v>
      </c>
      <c r="J124" s="6" t="str">
        <f t="shared" si="6"/>
        <v/>
      </c>
      <c r="K124" s="5">
        <v>0</v>
      </c>
      <c r="L124" s="5">
        <v>0</v>
      </c>
      <c r="M124" s="6" t="str">
        <f t="shared" si="7"/>
        <v/>
      </c>
    </row>
    <row r="125" spans="1:13" x14ac:dyDescent="0.2">
      <c r="A125" s="2" t="s">
        <v>30</v>
      </c>
      <c r="B125" s="2" t="s">
        <v>34</v>
      </c>
      <c r="C125" s="7">
        <v>0</v>
      </c>
      <c r="D125" s="7">
        <v>80.598010000000002</v>
      </c>
      <c r="E125" s="8" t="str">
        <f t="shared" si="4"/>
        <v/>
      </c>
      <c r="F125" s="7">
        <v>8714.0232799999994</v>
      </c>
      <c r="G125" s="7">
        <v>11938.24094</v>
      </c>
      <c r="H125" s="8">
        <f t="shared" si="5"/>
        <v>0.37000333329382618</v>
      </c>
      <c r="I125" s="7">
        <v>8878.1524000000009</v>
      </c>
      <c r="J125" s="8">
        <f t="shared" si="6"/>
        <v>0.34467627971783843</v>
      </c>
      <c r="K125" s="7">
        <v>87225.149520000006</v>
      </c>
      <c r="L125" s="7">
        <v>85097.597439999998</v>
      </c>
      <c r="M125" s="8">
        <f t="shared" si="7"/>
        <v>-2.4391498228526154E-2</v>
      </c>
    </row>
    <row r="126" spans="1:13" x14ac:dyDescent="0.2">
      <c r="A126" s="1" t="s">
        <v>3</v>
      </c>
      <c r="B126" s="1" t="s">
        <v>35</v>
      </c>
      <c r="C126" s="5">
        <v>0</v>
      </c>
      <c r="D126" s="5">
        <v>0</v>
      </c>
      <c r="E126" s="6" t="str">
        <f t="shared" si="4"/>
        <v/>
      </c>
      <c r="F126" s="5">
        <v>0</v>
      </c>
      <c r="G126" s="5">
        <v>1.0302199999999999</v>
      </c>
      <c r="H126" s="6" t="str">
        <f t="shared" si="5"/>
        <v/>
      </c>
      <c r="I126" s="5">
        <v>0</v>
      </c>
      <c r="J126" s="6" t="str">
        <f t="shared" si="6"/>
        <v/>
      </c>
      <c r="K126" s="5">
        <v>1.923</v>
      </c>
      <c r="L126" s="5">
        <v>3.71346</v>
      </c>
      <c r="M126" s="6">
        <f t="shared" si="7"/>
        <v>0.9310764430577223</v>
      </c>
    </row>
    <row r="127" spans="1:13" x14ac:dyDescent="0.2">
      <c r="A127" s="1" t="s">
        <v>5</v>
      </c>
      <c r="B127" s="1" t="s">
        <v>35</v>
      </c>
      <c r="C127" s="5">
        <v>0</v>
      </c>
      <c r="D127" s="5">
        <v>29.259879999999999</v>
      </c>
      <c r="E127" s="6" t="str">
        <f t="shared" si="4"/>
        <v/>
      </c>
      <c r="F127" s="5">
        <v>109.83971</v>
      </c>
      <c r="G127" s="5">
        <v>140.13543999999999</v>
      </c>
      <c r="H127" s="6">
        <f t="shared" si="5"/>
        <v>0.27581764372830175</v>
      </c>
      <c r="I127" s="5">
        <v>111.03668999999999</v>
      </c>
      <c r="J127" s="6">
        <f t="shared" si="6"/>
        <v>0.26206427803278354</v>
      </c>
      <c r="K127" s="5">
        <v>624.91859999999997</v>
      </c>
      <c r="L127" s="5">
        <v>1423.58248</v>
      </c>
      <c r="M127" s="6">
        <f t="shared" si="7"/>
        <v>1.2780286584524769</v>
      </c>
    </row>
    <row r="128" spans="1:13" x14ac:dyDescent="0.2">
      <c r="A128" s="1" t="s">
        <v>6</v>
      </c>
      <c r="B128" s="1" t="s">
        <v>35</v>
      </c>
      <c r="C128" s="5">
        <v>0</v>
      </c>
      <c r="D128" s="5">
        <v>0</v>
      </c>
      <c r="E128" s="6" t="str">
        <f t="shared" ref="E128:E190" si="8">IF(C128=0,"",(D128/C128-1))</f>
        <v/>
      </c>
      <c r="F128" s="5">
        <v>449.37124999999997</v>
      </c>
      <c r="G128" s="5">
        <v>173.42586</v>
      </c>
      <c r="H128" s="6">
        <f t="shared" ref="H128:H190" si="9">IF(F128=0,"",(G128/F128-1))</f>
        <v>-0.61406996998584129</v>
      </c>
      <c r="I128" s="5">
        <v>510.48766000000001</v>
      </c>
      <c r="J128" s="6">
        <f t="shared" ref="J128:J190" si="10">IF(I128=0,"",(G128/I128-1))</f>
        <v>-0.66027413865400786</v>
      </c>
      <c r="K128" s="5">
        <v>4158.3679000000002</v>
      </c>
      <c r="L128" s="5">
        <v>4114.9066999999995</v>
      </c>
      <c r="M128" s="6">
        <f t="shared" ref="M128:M190" si="11">IF(K128=0,"",(L128/K128-1))</f>
        <v>-1.0451504302926296E-2</v>
      </c>
    </row>
    <row r="129" spans="1:13" x14ac:dyDescent="0.2">
      <c r="A129" s="1" t="s">
        <v>8</v>
      </c>
      <c r="B129" s="1" t="s">
        <v>35</v>
      </c>
      <c r="C129" s="5">
        <v>0</v>
      </c>
      <c r="D129" s="5">
        <v>0</v>
      </c>
      <c r="E129" s="6" t="str">
        <f t="shared" si="8"/>
        <v/>
      </c>
      <c r="F129" s="5">
        <v>0</v>
      </c>
      <c r="G129" s="5">
        <v>0</v>
      </c>
      <c r="H129" s="6" t="str">
        <f t="shared" si="9"/>
        <v/>
      </c>
      <c r="I129" s="5">
        <v>0</v>
      </c>
      <c r="J129" s="6" t="str">
        <f t="shared" si="10"/>
        <v/>
      </c>
      <c r="K129" s="5">
        <v>0</v>
      </c>
      <c r="L129" s="5">
        <v>3.7196199999999999</v>
      </c>
      <c r="M129" s="6" t="str">
        <f t="shared" si="11"/>
        <v/>
      </c>
    </row>
    <row r="130" spans="1:13" x14ac:dyDescent="0.2">
      <c r="A130" s="1" t="s">
        <v>9</v>
      </c>
      <c r="B130" s="1" t="s">
        <v>35</v>
      </c>
      <c r="C130" s="5">
        <v>0</v>
      </c>
      <c r="D130" s="5">
        <v>36.000799999999998</v>
      </c>
      <c r="E130" s="6" t="str">
        <f t="shared" si="8"/>
        <v/>
      </c>
      <c r="F130" s="5">
        <v>293.49835999999999</v>
      </c>
      <c r="G130" s="5">
        <v>333.43801000000002</v>
      </c>
      <c r="H130" s="6">
        <f t="shared" si="9"/>
        <v>0.1360813396027154</v>
      </c>
      <c r="I130" s="5">
        <v>423.61819000000003</v>
      </c>
      <c r="J130" s="6">
        <f t="shared" si="10"/>
        <v>-0.21288080193156955</v>
      </c>
      <c r="K130" s="5">
        <v>2484.3085900000001</v>
      </c>
      <c r="L130" s="5">
        <v>3481.2962699999998</v>
      </c>
      <c r="M130" s="6">
        <f t="shared" si="11"/>
        <v>0.40131394465773651</v>
      </c>
    </row>
    <row r="131" spans="1:13" x14ac:dyDescent="0.2">
      <c r="A131" s="1" t="s">
        <v>12</v>
      </c>
      <c r="B131" s="1" t="s">
        <v>35</v>
      </c>
      <c r="C131" s="5">
        <v>0</v>
      </c>
      <c r="D131" s="5">
        <v>0</v>
      </c>
      <c r="E131" s="6" t="str">
        <f t="shared" si="8"/>
        <v/>
      </c>
      <c r="F131" s="5">
        <v>0</v>
      </c>
      <c r="G131" s="5">
        <v>0</v>
      </c>
      <c r="H131" s="6" t="str">
        <f t="shared" si="9"/>
        <v/>
      </c>
      <c r="I131" s="5">
        <v>0</v>
      </c>
      <c r="J131" s="6" t="str">
        <f t="shared" si="10"/>
        <v/>
      </c>
      <c r="K131" s="5">
        <v>5.6307299999999998</v>
      </c>
      <c r="L131" s="5">
        <v>1.1876500000000001</v>
      </c>
      <c r="M131" s="6">
        <f t="shared" si="11"/>
        <v>-0.78907708236765028</v>
      </c>
    </row>
    <row r="132" spans="1:13" x14ac:dyDescent="0.2">
      <c r="A132" s="1" t="s">
        <v>13</v>
      </c>
      <c r="B132" s="1" t="s">
        <v>35</v>
      </c>
      <c r="C132" s="5">
        <v>0</v>
      </c>
      <c r="D132" s="5">
        <v>125.2709</v>
      </c>
      <c r="E132" s="6" t="str">
        <f t="shared" si="8"/>
        <v/>
      </c>
      <c r="F132" s="5">
        <v>1097.3652400000001</v>
      </c>
      <c r="G132" s="5">
        <v>1319.06854</v>
      </c>
      <c r="H132" s="6">
        <f t="shared" si="9"/>
        <v>0.20203236982428918</v>
      </c>
      <c r="I132" s="5">
        <v>1022.07543</v>
      </c>
      <c r="J132" s="6">
        <f t="shared" si="10"/>
        <v>0.29057846542695964</v>
      </c>
      <c r="K132" s="5">
        <v>9717.7643200000002</v>
      </c>
      <c r="L132" s="5">
        <v>10584.29227</v>
      </c>
      <c r="M132" s="6">
        <f t="shared" si="11"/>
        <v>8.9169475762713279E-2</v>
      </c>
    </row>
    <row r="133" spans="1:13" x14ac:dyDescent="0.2">
      <c r="A133" s="1" t="s">
        <v>14</v>
      </c>
      <c r="B133" s="1" t="s">
        <v>35</v>
      </c>
      <c r="C133" s="5">
        <v>0</v>
      </c>
      <c r="D133" s="5">
        <v>57.84</v>
      </c>
      <c r="E133" s="6" t="str">
        <f t="shared" si="8"/>
        <v/>
      </c>
      <c r="F133" s="5">
        <v>835.86649999999997</v>
      </c>
      <c r="G133" s="5">
        <v>507.17937999999998</v>
      </c>
      <c r="H133" s="6">
        <f t="shared" si="9"/>
        <v>-0.39322920586002674</v>
      </c>
      <c r="I133" s="5">
        <v>435.52659999999997</v>
      </c>
      <c r="J133" s="6">
        <f t="shared" si="10"/>
        <v>0.164519870887335</v>
      </c>
      <c r="K133" s="5">
        <v>3737.2075199999999</v>
      </c>
      <c r="L133" s="5">
        <v>8731.7363999999998</v>
      </c>
      <c r="M133" s="6">
        <f t="shared" si="11"/>
        <v>1.3364333806114144</v>
      </c>
    </row>
    <row r="134" spans="1:13" x14ac:dyDescent="0.2">
      <c r="A134" s="1" t="s">
        <v>15</v>
      </c>
      <c r="B134" s="1" t="s">
        <v>35</v>
      </c>
      <c r="C134" s="5">
        <v>0</v>
      </c>
      <c r="D134" s="5">
        <v>58.02243</v>
      </c>
      <c r="E134" s="6" t="str">
        <f t="shared" si="8"/>
        <v/>
      </c>
      <c r="F134" s="5">
        <v>133.50720999999999</v>
      </c>
      <c r="G134" s="5">
        <v>196.64064999999999</v>
      </c>
      <c r="H134" s="6">
        <f t="shared" si="9"/>
        <v>0.47288412363646892</v>
      </c>
      <c r="I134" s="5">
        <v>215.32333</v>
      </c>
      <c r="J134" s="6">
        <f t="shared" si="10"/>
        <v>-8.6765702536738654E-2</v>
      </c>
      <c r="K134" s="5">
        <v>2714.8637100000001</v>
      </c>
      <c r="L134" s="5">
        <v>2501.2770500000001</v>
      </c>
      <c r="M134" s="6">
        <f t="shared" si="11"/>
        <v>-7.8673069006473195E-2</v>
      </c>
    </row>
    <row r="135" spans="1:13" x14ac:dyDescent="0.2">
      <c r="A135" s="1" t="s">
        <v>16</v>
      </c>
      <c r="B135" s="1" t="s">
        <v>35</v>
      </c>
      <c r="C135" s="5">
        <v>0</v>
      </c>
      <c r="D135" s="5">
        <v>0</v>
      </c>
      <c r="E135" s="6" t="str">
        <f t="shared" si="8"/>
        <v/>
      </c>
      <c r="F135" s="5">
        <v>15.85</v>
      </c>
      <c r="G135" s="5">
        <v>66.634559999999993</v>
      </c>
      <c r="H135" s="6">
        <f t="shared" si="9"/>
        <v>3.2040731861198735</v>
      </c>
      <c r="I135" s="5">
        <v>78.437709999999996</v>
      </c>
      <c r="J135" s="6">
        <f t="shared" si="10"/>
        <v>-0.15047800350112217</v>
      </c>
      <c r="K135" s="5">
        <v>458.58053000000001</v>
      </c>
      <c r="L135" s="5">
        <v>404.93695000000002</v>
      </c>
      <c r="M135" s="6">
        <f t="shared" si="11"/>
        <v>-0.11697744777781993</v>
      </c>
    </row>
    <row r="136" spans="1:13" x14ac:dyDescent="0.2">
      <c r="A136" s="1" t="s">
        <v>18</v>
      </c>
      <c r="B136" s="1" t="s">
        <v>35</v>
      </c>
      <c r="C136" s="5">
        <v>0</v>
      </c>
      <c r="D136" s="5">
        <v>0</v>
      </c>
      <c r="E136" s="6" t="str">
        <f t="shared" si="8"/>
        <v/>
      </c>
      <c r="F136" s="5">
        <v>446.60433999999998</v>
      </c>
      <c r="G136" s="5">
        <v>330.81473999999997</v>
      </c>
      <c r="H136" s="6">
        <f t="shared" si="9"/>
        <v>-0.25926662512952747</v>
      </c>
      <c r="I136" s="5">
        <v>358.15014000000002</v>
      </c>
      <c r="J136" s="6">
        <f t="shared" si="10"/>
        <v>-7.6323856804858536E-2</v>
      </c>
      <c r="K136" s="5">
        <v>5167.4777400000003</v>
      </c>
      <c r="L136" s="5">
        <v>3309.3611999999998</v>
      </c>
      <c r="M136" s="6">
        <f t="shared" si="11"/>
        <v>-0.35957901194558417</v>
      </c>
    </row>
    <row r="137" spans="1:13" x14ac:dyDescent="0.2">
      <c r="A137" s="1" t="s">
        <v>19</v>
      </c>
      <c r="B137" s="1" t="s">
        <v>35</v>
      </c>
      <c r="C137" s="5">
        <v>0</v>
      </c>
      <c r="D137" s="5">
        <v>0</v>
      </c>
      <c r="E137" s="6" t="str">
        <f t="shared" si="8"/>
        <v/>
      </c>
      <c r="F137" s="5">
        <v>3.4553400000000001</v>
      </c>
      <c r="G137" s="5">
        <v>58.028300000000002</v>
      </c>
      <c r="H137" s="6">
        <f t="shared" si="9"/>
        <v>15.793803214734297</v>
      </c>
      <c r="I137" s="5">
        <v>3.4523199999999998</v>
      </c>
      <c r="J137" s="6">
        <f t="shared" si="10"/>
        <v>15.808493998238866</v>
      </c>
      <c r="K137" s="5">
        <v>101.58931</v>
      </c>
      <c r="L137" s="5">
        <v>318.37774999999999</v>
      </c>
      <c r="M137" s="6">
        <f t="shared" si="11"/>
        <v>2.1339690170156684</v>
      </c>
    </row>
    <row r="138" spans="1:13" x14ac:dyDescent="0.2">
      <c r="A138" s="1" t="s">
        <v>20</v>
      </c>
      <c r="B138" s="1" t="s">
        <v>35</v>
      </c>
      <c r="C138" s="5">
        <v>0</v>
      </c>
      <c r="D138" s="5">
        <v>0</v>
      </c>
      <c r="E138" s="6" t="str">
        <f t="shared" si="8"/>
        <v/>
      </c>
      <c r="F138" s="5">
        <v>0</v>
      </c>
      <c r="G138" s="5">
        <v>0</v>
      </c>
      <c r="H138" s="6" t="str">
        <f t="shared" si="9"/>
        <v/>
      </c>
      <c r="I138" s="5">
        <v>6.5075700000000003</v>
      </c>
      <c r="J138" s="6">
        <f t="shared" si="10"/>
        <v>-1</v>
      </c>
      <c r="K138" s="5">
        <v>0</v>
      </c>
      <c r="L138" s="5">
        <v>16.199000000000002</v>
      </c>
      <c r="M138" s="6" t="str">
        <f t="shared" si="11"/>
        <v/>
      </c>
    </row>
    <row r="139" spans="1:13" x14ac:dyDescent="0.2">
      <c r="A139" s="1" t="s">
        <v>21</v>
      </c>
      <c r="B139" s="1" t="s">
        <v>35</v>
      </c>
      <c r="C139" s="5">
        <v>0</v>
      </c>
      <c r="D139" s="5">
        <v>0</v>
      </c>
      <c r="E139" s="6" t="str">
        <f t="shared" si="8"/>
        <v/>
      </c>
      <c r="F139" s="5">
        <v>0.105</v>
      </c>
      <c r="G139" s="5">
        <v>171.82346000000001</v>
      </c>
      <c r="H139" s="6">
        <f t="shared" si="9"/>
        <v>1635.4139047619049</v>
      </c>
      <c r="I139" s="5">
        <v>31.923780000000001</v>
      </c>
      <c r="J139" s="6">
        <f t="shared" si="10"/>
        <v>4.3823030981920059</v>
      </c>
      <c r="K139" s="5">
        <v>951.12652000000003</v>
      </c>
      <c r="L139" s="5">
        <v>1007.49071</v>
      </c>
      <c r="M139" s="6">
        <f t="shared" si="11"/>
        <v>5.9260454644877392E-2</v>
      </c>
    </row>
    <row r="140" spans="1:13" x14ac:dyDescent="0.2">
      <c r="A140" s="1" t="s">
        <v>23</v>
      </c>
      <c r="B140" s="1" t="s">
        <v>35</v>
      </c>
      <c r="C140" s="5">
        <v>0</v>
      </c>
      <c r="D140" s="5">
        <v>0</v>
      </c>
      <c r="E140" s="6" t="str">
        <f t="shared" si="8"/>
        <v/>
      </c>
      <c r="F140" s="5">
        <v>0</v>
      </c>
      <c r="G140" s="5">
        <v>5.3385600000000002</v>
      </c>
      <c r="H140" s="6" t="str">
        <f t="shared" si="9"/>
        <v/>
      </c>
      <c r="I140" s="5">
        <v>3.68065</v>
      </c>
      <c r="J140" s="6">
        <f t="shared" si="10"/>
        <v>0.45043946042139305</v>
      </c>
      <c r="K140" s="5">
        <v>94.452920000000006</v>
      </c>
      <c r="L140" s="5">
        <v>63.794629999999998</v>
      </c>
      <c r="M140" s="6">
        <f t="shared" si="11"/>
        <v>-0.32458805932098245</v>
      </c>
    </row>
    <row r="141" spans="1:13" x14ac:dyDescent="0.2">
      <c r="A141" s="1" t="s">
        <v>24</v>
      </c>
      <c r="B141" s="1" t="s">
        <v>35</v>
      </c>
      <c r="C141" s="5">
        <v>0</v>
      </c>
      <c r="D141" s="5">
        <v>0</v>
      </c>
      <c r="E141" s="6" t="str">
        <f t="shared" si="8"/>
        <v/>
      </c>
      <c r="F141" s="5">
        <v>0</v>
      </c>
      <c r="G141" s="5">
        <v>0</v>
      </c>
      <c r="H141" s="6" t="str">
        <f t="shared" si="9"/>
        <v/>
      </c>
      <c r="I141" s="5">
        <v>0</v>
      </c>
      <c r="J141" s="6" t="str">
        <f t="shared" si="10"/>
        <v/>
      </c>
      <c r="K141" s="5">
        <v>325.53766999999999</v>
      </c>
      <c r="L141" s="5">
        <v>0</v>
      </c>
      <c r="M141" s="6">
        <f t="shared" si="11"/>
        <v>-1</v>
      </c>
    </row>
    <row r="142" spans="1:13" x14ac:dyDescent="0.2">
      <c r="A142" s="1" t="s">
        <v>25</v>
      </c>
      <c r="B142" s="1" t="s">
        <v>35</v>
      </c>
      <c r="C142" s="5">
        <v>0</v>
      </c>
      <c r="D142" s="5">
        <v>0</v>
      </c>
      <c r="E142" s="6" t="str">
        <f t="shared" si="8"/>
        <v/>
      </c>
      <c r="F142" s="5">
        <v>0</v>
      </c>
      <c r="G142" s="5">
        <v>0</v>
      </c>
      <c r="H142" s="6" t="str">
        <f t="shared" si="9"/>
        <v/>
      </c>
      <c r="I142" s="5">
        <v>0</v>
      </c>
      <c r="J142" s="6" t="str">
        <f t="shared" si="10"/>
        <v/>
      </c>
      <c r="K142" s="5">
        <v>118.3</v>
      </c>
      <c r="L142" s="5">
        <v>0</v>
      </c>
      <c r="M142" s="6">
        <f t="shared" si="11"/>
        <v>-1</v>
      </c>
    </row>
    <row r="143" spans="1:13" x14ac:dyDescent="0.2">
      <c r="A143" s="1" t="s">
        <v>26</v>
      </c>
      <c r="B143" s="1" t="s">
        <v>35</v>
      </c>
      <c r="C143" s="5">
        <v>0</v>
      </c>
      <c r="D143" s="5">
        <v>0</v>
      </c>
      <c r="E143" s="6" t="str">
        <f t="shared" si="8"/>
        <v/>
      </c>
      <c r="F143" s="5">
        <v>1.1651199999999999</v>
      </c>
      <c r="G143" s="5">
        <v>0</v>
      </c>
      <c r="H143" s="6">
        <f t="shared" si="9"/>
        <v>-1</v>
      </c>
      <c r="I143" s="5">
        <v>0</v>
      </c>
      <c r="J143" s="6" t="str">
        <f t="shared" si="10"/>
        <v/>
      </c>
      <c r="K143" s="5">
        <v>13.522410000000001</v>
      </c>
      <c r="L143" s="5">
        <v>4.2366799999999998</v>
      </c>
      <c r="M143" s="6">
        <f t="shared" si="11"/>
        <v>-0.6866919432260965</v>
      </c>
    </row>
    <row r="144" spans="1:13" x14ac:dyDescent="0.2">
      <c r="A144" s="1" t="s">
        <v>28</v>
      </c>
      <c r="B144" s="1" t="s">
        <v>35</v>
      </c>
      <c r="C144" s="5">
        <v>0</v>
      </c>
      <c r="D144" s="5">
        <v>3.6199300000000001</v>
      </c>
      <c r="E144" s="6" t="str">
        <f t="shared" si="8"/>
        <v/>
      </c>
      <c r="F144" s="5">
        <v>24.984020000000001</v>
      </c>
      <c r="G144" s="5">
        <v>54.304409999999997</v>
      </c>
      <c r="H144" s="6">
        <f t="shared" si="9"/>
        <v>1.1735657432230679</v>
      </c>
      <c r="I144" s="5">
        <v>31.456610000000001</v>
      </c>
      <c r="J144" s="6">
        <f t="shared" si="10"/>
        <v>0.72632747139631371</v>
      </c>
      <c r="K144" s="5">
        <v>424.27024</v>
      </c>
      <c r="L144" s="5">
        <v>681.37085000000002</v>
      </c>
      <c r="M144" s="6">
        <f t="shared" si="11"/>
        <v>0.60598313471149901</v>
      </c>
    </row>
    <row r="145" spans="1:13" x14ac:dyDescent="0.2">
      <c r="A145" s="2" t="s">
        <v>30</v>
      </c>
      <c r="B145" s="2" t="s">
        <v>35</v>
      </c>
      <c r="C145" s="7">
        <v>0</v>
      </c>
      <c r="D145" s="7">
        <v>310.01393999999999</v>
      </c>
      <c r="E145" s="8" t="str">
        <f t="shared" si="8"/>
        <v/>
      </c>
      <c r="F145" s="7">
        <v>3411.6120900000001</v>
      </c>
      <c r="G145" s="7">
        <v>3357.86213</v>
      </c>
      <c r="H145" s="8">
        <f t="shared" si="9"/>
        <v>-1.5755003377303733E-2</v>
      </c>
      <c r="I145" s="7">
        <v>3231.67668</v>
      </c>
      <c r="J145" s="8">
        <f t="shared" si="10"/>
        <v>3.9046433939672331E-2</v>
      </c>
      <c r="K145" s="7">
        <v>31099.841710000001</v>
      </c>
      <c r="L145" s="7">
        <v>36651.479670000001</v>
      </c>
      <c r="M145" s="8">
        <f t="shared" si="11"/>
        <v>0.1785101677290819</v>
      </c>
    </row>
    <row r="146" spans="1:13" x14ac:dyDescent="0.2">
      <c r="A146" s="1" t="s">
        <v>3</v>
      </c>
      <c r="B146" s="1" t="s">
        <v>36</v>
      </c>
      <c r="C146" s="5">
        <v>0</v>
      </c>
      <c r="D146" s="5">
        <v>4460.1527299999998</v>
      </c>
      <c r="E146" s="6" t="str">
        <f t="shared" si="8"/>
        <v/>
      </c>
      <c r="F146" s="5">
        <v>69012.444029999999</v>
      </c>
      <c r="G146" s="5">
        <v>68187.884220000007</v>
      </c>
      <c r="H146" s="6">
        <f t="shared" si="9"/>
        <v>-1.1947987375168889E-2</v>
      </c>
      <c r="I146" s="5">
        <v>49543.185749999997</v>
      </c>
      <c r="J146" s="6">
        <f t="shared" si="10"/>
        <v>0.37633224807308663</v>
      </c>
      <c r="K146" s="5">
        <v>452507.35842</v>
      </c>
      <c r="L146" s="5">
        <v>491638.66696</v>
      </c>
      <c r="M146" s="6">
        <f t="shared" si="11"/>
        <v>8.6476623665597607E-2</v>
      </c>
    </row>
    <row r="147" spans="1:13" x14ac:dyDescent="0.2">
      <c r="A147" s="1" t="s">
        <v>5</v>
      </c>
      <c r="B147" s="1" t="s">
        <v>36</v>
      </c>
      <c r="C147" s="5">
        <v>0</v>
      </c>
      <c r="D147" s="5">
        <v>539.99072000000001</v>
      </c>
      <c r="E147" s="6" t="str">
        <f t="shared" si="8"/>
        <v/>
      </c>
      <c r="F147" s="5">
        <v>13216.895570000001</v>
      </c>
      <c r="G147" s="5">
        <v>14497.347180000001</v>
      </c>
      <c r="H147" s="6">
        <f t="shared" si="9"/>
        <v>9.6879906723814635E-2</v>
      </c>
      <c r="I147" s="5">
        <v>14027.86931</v>
      </c>
      <c r="J147" s="6">
        <f t="shared" si="10"/>
        <v>3.3467510968706149E-2</v>
      </c>
      <c r="K147" s="5">
        <v>118226.97708</v>
      </c>
      <c r="L147" s="5">
        <v>156060.35196999999</v>
      </c>
      <c r="M147" s="6">
        <f t="shared" si="11"/>
        <v>0.32000627796141212</v>
      </c>
    </row>
    <row r="148" spans="1:13" x14ac:dyDescent="0.2">
      <c r="A148" s="1" t="s">
        <v>6</v>
      </c>
      <c r="B148" s="1" t="s">
        <v>36</v>
      </c>
      <c r="C148" s="5">
        <v>0</v>
      </c>
      <c r="D148" s="5">
        <v>826.59551999999996</v>
      </c>
      <c r="E148" s="6" t="str">
        <f t="shared" si="8"/>
        <v/>
      </c>
      <c r="F148" s="5">
        <v>32801.84878</v>
      </c>
      <c r="G148" s="5">
        <v>35449.453869999998</v>
      </c>
      <c r="H148" s="6">
        <f t="shared" si="9"/>
        <v>8.0715117850744367E-2</v>
      </c>
      <c r="I148" s="5">
        <v>33665.907189999998</v>
      </c>
      <c r="J148" s="6">
        <f t="shared" si="10"/>
        <v>5.2977829171042767E-2</v>
      </c>
      <c r="K148" s="5">
        <v>269535.35743999999</v>
      </c>
      <c r="L148" s="5">
        <v>280464.06043000001</v>
      </c>
      <c r="M148" s="6">
        <f t="shared" si="11"/>
        <v>4.0546454067469817E-2</v>
      </c>
    </row>
    <row r="149" spans="1:13" x14ac:dyDescent="0.2">
      <c r="A149" s="1" t="s">
        <v>7</v>
      </c>
      <c r="B149" s="1" t="s">
        <v>36</v>
      </c>
      <c r="C149" s="5">
        <v>0</v>
      </c>
      <c r="D149" s="5">
        <v>11.615830000000001</v>
      </c>
      <c r="E149" s="6" t="str">
        <f t="shared" si="8"/>
        <v/>
      </c>
      <c r="F149" s="5">
        <v>2421.6339400000002</v>
      </c>
      <c r="G149" s="5">
        <v>1530.14717</v>
      </c>
      <c r="H149" s="6">
        <f t="shared" si="9"/>
        <v>-0.36813440515291096</v>
      </c>
      <c r="I149" s="5">
        <v>810.25238999999999</v>
      </c>
      <c r="J149" s="6">
        <f t="shared" si="10"/>
        <v>0.88848214319984908</v>
      </c>
      <c r="K149" s="5">
        <v>15919.311170000001</v>
      </c>
      <c r="L149" s="5">
        <v>14861.080480000001</v>
      </c>
      <c r="M149" s="6">
        <f t="shared" si="11"/>
        <v>-6.6474653249710913E-2</v>
      </c>
    </row>
    <row r="150" spans="1:13" x14ac:dyDescent="0.2">
      <c r="A150" s="1" t="s">
        <v>8</v>
      </c>
      <c r="B150" s="1" t="s">
        <v>36</v>
      </c>
      <c r="C150" s="5">
        <v>0</v>
      </c>
      <c r="D150" s="5">
        <v>57.217759999999998</v>
      </c>
      <c r="E150" s="6" t="str">
        <f t="shared" si="8"/>
        <v/>
      </c>
      <c r="F150" s="5">
        <v>270.31144</v>
      </c>
      <c r="G150" s="5">
        <v>380.11786999999998</v>
      </c>
      <c r="H150" s="6">
        <f t="shared" si="9"/>
        <v>0.40622191202858438</v>
      </c>
      <c r="I150" s="5">
        <v>148.99199999999999</v>
      </c>
      <c r="J150" s="6">
        <f t="shared" si="10"/>
        <v>1.5512636248926119</v>
      </c>
      <c r="K150" s="5">
        <v>3824.6043500000001</v>
      </c>
      <c r="L150" s="5">
        <v>2735.3225200000002</v>
      </c>
      <c r="M150" s="6">
        <f t="shared" si="11"/>
        <v>-0.28480902344839931</v>
      </c>
    </row>
    <row r="151" spans="1:13" x14ac:dyDescent="0.2">
      <c r="A151" s="1" t="s">
        <v>9</v>
      </c>
      <c r="B151" s="1" t="s">
        <v>36</v>
      </c>
      <c r="C151" s="5">
        <v>0</v>
      </c>
      <c r="D151" s="5">
        <v>2984.4783900000002</v>
      </c>
      <c r="E151" s="6" t="str">
        <f t="shared" si="8"/>
        <v/>
      </c>
      <c r="F151" s="5">
        <v>33964.626060000002</v>
      </c>
      <c r="G151" s="5">
        <v>40023.050869999999</v>
      </c>
      <c r="H151" s="6">
        <f t="shared" si="9"/>
        <v>0.17837454766313399</v>
      </c>
      <c r="I151" s="5">
        <v>34470.738790000003</v>
      </c>
      <c r="J151" s="6">
        <f t="shared" si="10"/>
        <v>0.16107319642394002</v>
      </c>
      <c r="K151" s="5">
        <v>314276.75705000001</v>
      </c>
      <c r="L151" s="5">
        <v>352998.64627999999</v>
      </c>
      <c r="M151" s="6">
        <f t="shared" si="11"/>
        <v>0.12320952269416319</v>
      </c>
    </row>
    <row r="152" spans="1:13" x14ac:dyDescent="0.2">
      <c r="A152" s="1" t="s">
        <v>10</v>
      </c>
      <c r="B152" s="1" t="s">
        <v>36</v>
      </c>
      <c r="C152" s="5">
        <v>0</v>
      </c>
      <c r="D152" s="5">
        <v>0</v>
      </c>
      <c r="E152" s="6" t="str">
        <f t="shared" si="8"/>
        <v/>
      </c>
      <c r="F152" s="5">
        <v>109.5973</v>
      </c>
      <c r="G152" s="5">
        <v>4.95824</v>
      </c>
      <c r="H152" s="6">
        <f t="shared" si="9"/>
        <v>-0.95475946943948442</v>
      </c>
      <c r="I152" s="5">
        <v>407.96246000000002</v>
      </c>
      <c r="J152" s="6">
        <f t="shared" si="10"/>
        <v>-0.98784633272384914</v>
      </c>
      <c r="K152" s="5">
        <v>1072.79756</v>
      </c>
      <c r="L152" s="5">
        <v>1653.8201200000001</v>
      </c>
      <c r="M152" s="6">
        <f t="shared" si="11"/>
        <v>0.54159571354729796</v>
      </c>
    </row>
    <row r="153" spans="1:13" x14ac:dyDescent="0.2">
      <c r="A153" s="1" t="s">
        <v>11</v>
      </c>
      <c r="B153" s="1" t="s">
        <v>36</v>
      </c>
      <c r="C153" s="5">
        <v>0</v>
      </c>
      <c r="D153" s="5">
        <v>0.68100000000000005</v>
      </c>
      <c r="E153" s="6" t="str">
        <f t="shared" si="8"/>
        <v/>
      </c>
      <c r="F153" s="5">
        <v>77.206379999999996</v>
      </c>
      <c r="G153" s="5">
        <v>251.96145999999999</v>
      </c>
      <c r="H153" s="6">
        <f t="shared" si="9"/>
        <v>2.2634797797798578</v>
      </c>
      <c r="I153" s="5">
        <v>265.96631000000002</v>
      </c>
      <c r="J153" s="6">
        <f t="shared" si="10"/>
        <v>-5.2656481191170501E-2</v>
      </c>
      <c r="K153" s="5">
        <v>4603.9417899999999</v>
      </c>
      <c r="L153" s="5">
        <v>2052.67848</v>
      </c>
      <c r="M153" s="6">
        <f t="shared" si="11"/>
        <v>-0.55414760359079174</v>
      </c>
    </row>
    <row r="154" spans="1:13" x14ac:dyDescent="0.2">
      <c r="A154" s="1" t="s">
        <v>12</v>
      </c>
      <c r="B154" s="1" t="s">
        <v>36</v>
      </c>
      <c r="C154" s="5">
        <v>0</v>
      </c>
      <c r="D154" s="5">
        <v>15.09869</v>
      </c>
      <c r="E154" s="6" t="str">
        <f t="shared" si="8"/>
        <v/>
      </c>
      <c r="F154" s="5">
        <v>1389.97201</v>
      </c>
      <c r="G154" s="5">
        <v>961.47769000000005</v>
      </c>
      <c r="H154" s="6">
        <f t="shared" si="9"/>
        <v>-0.30827550261245906</v>
      </c>
      <c r="I154" s="5">
        <v>1038.0879600000001</v>
      </c>
      <c r="J154" s="6">
        <f t="shared" si="10"/>
        <v>-7.379940135323404E-2</v>
      </c>
      <c r="K154" s="5">
        <v>9938.9120899999998</v>
      </c>
      <c r="L154" s="5">
        <v>9059.9169500000007</v>
      </c>
      <c r="M154" s="6">
        <f t="shared" si="11"/>
        <v>-8.8439774096039869E-2</v>
      </c>
    </row>
    <row r="155" spans="1:13" x14ac:dyDescent="0.2">
      <c r="A155" s="1" t="s">
        <v>13</v>
      </c>
      <c r="B155" s="1" t="s">
        <v>36</v>
      </c>
      <c r="C155" s="5">
        <v>0</v>
      </c>
      <c r="D155" s="5">
        <v>214.37764000000001</v>
      </c>
      <c r="E155" s="6" t="str">
        <f t="shared" si="8"/>
        <v/>
      </c>
      <c r="F155" s="5">
        <v>5146.3072000000002</v>
      </c>
      <c r="G155" s="5">
        <v>5328.0350099999996</v>
      </c>
      <c r="H155" s="6">
        <f t="shared" si="9"/>
        <v>3.5312274012713418E-2</v>
      </c>
      <c r="I155" s="5">
        <v>4924.31873</v>
      </c>
      <c r="J155" s="6">
        <f t="shared" si="10"/>
        <v>8.1984189516505879E-2</v>
      </c>
      <c r="K155" s="5">
        <v>41284.785830000001</v>
      </c>
      <c r="L155" s="5">
        <v>49744.68331</v>
      </c>
      <c r="M155" s="6">
        <f t="shared" si="11"/>
        <v>0.20491561988078755</v>
      </c>
    </row>
    <row r="156" spans="1:13" x14ac:dyDescent="0.2">
      <c r="A156" s="1" t="s">
        <v>14</v>
      </c>
      <c r="B156" s="1" t="s">
        <v>36</v>
      </c>
      <c r="C156" s="5">
        <v>28.545760000000001</v>
      </c>
      <c r="D156" s="5">
        <v>313.88443000000001</v>
      </c>
      <c r="E156" s="6">
        <f t="shared" si="8"/>
        <v>9.9958337070023706</v>
      </c>
      <c r="F156" s="5">
        <v>13923.839970000001</v>
      </c>
      <c r="G156" s="5">
        <v>12873.01081</v>
      </c>
      <c r="H156" s="6">
        <f t="shared" si="9"/>
        <v>-7.546978148729766E-2</v>
      </c>
      <c r="I156" s="5">
        <v>10336.16617</v>
      </c>
      <c r="J156" s="6">
        <f t="shared" si="10"/>
        <v>0.24543380962305084</v>
      </c>
      <c r="K156" s="5">
        <v>122374.91271</v>
      </c>
      <c r="L156" s="5">
        <v>111596.93827</v>
      </c>
      <c r="M156" s="6">
        <f t="shared" si="11"/>
        <v>-8.8073398389597157E-2</v>
      </c>
    </row>
    <row r="157" spans="1:13" x14ac:dyDescent="0.2">
      <c r="A157" s="1" t="s">
        <v>15</v>
      </c>
      <c r="B157" s="1" t="s">
        <v>36</v>
      </c>
      <c r="C157" s="5">
        <v>0</v>
      </c>
      <c r="D157" s="5">
        <v>549.51241000000005</v>
      </c>
      <c r="E157" s="6" t="str">
        <f t="shared" si="8"/>
        <v/>
      </c>
      <c r="F157" s="5">
        <v>17628.82519</v>
      </c>
      <c r="G157" s="5">
        <v>18002.4228</v>
      </c>
      <c r="H157" s="6">
        <f t="shared" si="9"/>
        <v>2.1192428081476811E-2</v>
      </c>
      <c r="I157" s="5">
        <v>18913.178199999998</v>
      </c>
      <c r="J157" s="6">
        <f t="shared" si="10"/>
        <v>-4.8154540203084295E-2</v>
      </c>
      <c r="K157" s="5">
        <v>149105.88005000001</v>
      </c>
      <c r="L157" s="5">
        <v>152774.92297000001</v>
      </c>
      <c r="M157" s="6">
        <f t="shared" si="11"/>
        <v>2.4606963312041374E-2</v>
      </c>
    </row>
    <row r="158" spans="1:13" x14ac:dyDescent="0.2">
      <c r="A158" s="1" t="s">
        <v>16</v>
      </c>
      <c r="B158" s="1" t="s">
        <v>36</v>
      </c>
      <c r="C158" s="5">
        <v>0</v>
      </c>
      <c r="D158" s="5">
        <v>5836.1223</v>
      </c>
      <c r="E158" s="6" t="str">
        <f t="shared" si="8"/>
        <v/>
      </c>
      <c r="F158" s="5">
        <v>116766.9157</v>
      </c>
      <c r="G158" s="5">
        <v>98174.211720000007</v>
      </c>
      <c r="H158" s="6">
        <f t="shared" si="9"/>
        <v>-0.15922921204640494</v>
      </c>
      <c r="I158" s="5">
        <v>82421.674010000002</v>
      </c>
      <c r="J158" s="6">
        <f t="shared" si="10"/>
        <v>0.19112130273025985</v>
      </c>
      <c r="K158" s="5">
        <v>919147.26607000001</v>
      </c>
      <c r="L158" s="5">
        <v>857295.38029999996</v>
      </c>
      <c r="M158" s="6">
        <f t="shared" si="11"/>
        <v>-6.7292683178464152E-2</v>
      </c>
    </row>
    <row r="159" spans="1:13" x14ac:dyDescent="0.2">
      <c r="A159" s="1" t="s">
        <v>17</v>
      </c>
      <c r="B159" s="1" t="s">
        <v>36</v>
      </c>
      <c r="C159" s="5">
        <v>0</v>
      </c>
      <c r="D159" s="5">
        <v>35.030479999999997</v>
      </c>
      <c r="E159" s="6" t="str">
        <f t="shared" si="8"/>
        <v/>
      </c>
      <c r="F159" s="5">
        <v>36.021839999999997</v>
      </c>
      <c r="G159" s="5">
        <v>416.67872999999997</v>
      </c>
      <c r="H159" s="6">
        <f t="shared" si="9"/>
        <v>10.56739161575311</v>
      </c>
      <c r="I159" s="5">
        <v>216.04789</v>
      </c>
      <c r="J159" s="6">
        <f t="shared" si="10"/>
        <v>0.92864058982478359</v>
      </c>
      <c r="K159" s="5">
        <v>2139.9063500000002</v>
      </c>
      <c r="L159" s="5">
        <v>2033.9296200000001</v>
      </c>
      <c r="M159" s="6">
        <f t="shared" si="11"/>
        <v>-4.9524003702311581E-2</v>
      </c>
    </row>
    <row r="160" spans="1:13" x14ac:dyDescent="0.2">
      <c r="A160" s="1" t="s">
        <v>18</v>
      </c>
      <c r="B160" s="1" t="s">
        <v>36</v>
      </c>
      <c r="C160" s="5">
        <v>0</v>
      </c>
      <c r="D160" s="5">
        <v>2006.38293</v>
      </c>
      <c r="E160" s="6" t="str">
        <f t="shared" si="8"/>
        <v/>
      </c>
      <c r="F160" s="5">
        <v>72768.893920000002</v>
      </c>
      <c r="G160" s="5">
        <v>43519.017269999997</v>
      </c>
      <c r="H160" s="6">
        <f t="shared" si="9"/>
        <v>-0.4019557681082313</v>
      </c>
      <c r="I160" s="5">
        <v>64856.654710000003</v>
      </c>
      <c r="J160" s="6">
        <f t="shared" si="10"/>
        <v>-0.32899688606217981</v>
      </c>
      <c r="K160" s="5">
        <v>523137.79061999999</v>
      </c>
      <c r="L160" s="5">
        <v>494931.82634000003</v>
      </c>
      <c r="M160" s="6">
        <f t="shared" si="11"/>
        <v>-5.3916892997868615E-2</v>
      </c>
    </row>
    <row r="161" spans="1:13" x14ac:dyDescent="0.2">
      <c r="A161" s="1" t="s">
        <v>19</v>
      </c>
      <c r="B161" s="1" t="s">
        <v>36</v>
      </c>
      <c r="C161" s="5">
        <v>0</v>
      </c>
      <c r="D161" s="5">
        <v>2623.9504200000001</v>
      </c>
      <c r="E161" s="6" t="str">
        <f t="shared" si="8"/>
        <v/>
      </c>
      <c r="F161" s="5">
        <v>92156.227140000003</v>
      </c>
      <c r="G161" s="5">
        <v>100783.66959</v>
      </c>
      <c r="H161" s="6">
        <f t="shared" si="9"/>
        <v>9.3617574392379721E-2</v>
      </c>
      <c r="I161" s="5">
        <v>89070.987529999999</v>
      </c>
      <c r="J161" s="6">
        <f t="shared" si="10"/>
        <v>0.13149828451217127</v>
      </c>
      <c r="K161" s="5">
        <v>826446.16949</v>
      </c>
      <c r="L161" s="5">
        <v>889987.6348</v>
      </c>
      <c r="M161" s="6">
        <f t="shared" si="11"/>
        <v>7.6885183398226031E-2</v>
      </c>
    </row>
    <row r="162" spans="1:13" x14ac:dyDescent="0.2">
      <c r="A162" s="1" t="s">
        <v>20</v>
      </c>
      <c r="B162" s="1" t="s">
        <v>36</v>
      </c>
      <c r="C162" s="5">
        <v>0</v>
      </c>
      <c r="D162" s="5">
        <v>966.76086999999995</v>
      </c>
      <c r="E162" s="6" t="str">
        <f t="shared" si="8"/>
        <v/>
      </c>
      <c r="F162" s="5">
        <v>6772.4174499999999</v>
      </c>
      <c r="G162" s="5">
        <v>7659.5237100000004</v>
      </c>
      <c r="H162" s="6">
        <f t="shared" si="9"/>
        <v>0.13098812448426389</v>
      </c>
      <c r="I162" s="5">
        <v>4336.7412999999997</v>
      </c>
      <c r="J162" s="6">
        <f t="shared" si="10"/>
        <v>0.7661933650503896</v>
      </c>
      <c r="K162" s="5">
        <v>63880.19296</v>
      </c>
      <c r="L162" s="5">
        <v>52086.001259999997</v>
      </c>
      <c r="M162" s="6">
        <f t="shared" si="11"/>
        <v>-0.1846298696590537</v>
      </c>
    </row>
    <row r="163" spans="1:13" x14ac:dyDescent="0.2">
      <c r="A163" s="1" t="s">
        <v>21</v>
      </c>
      <c r="B163" s="1" t="s">
        <v>36</v>
      </c>
      <c r="C163" s="5">
        <v>0</v>
      </c>
      <c r="D163" s="5">
        <v>813.75692000000004</v>
      </c>
      <c r="E163" s="6" t="str">
        <f t="shared" si="8"/>
        <v/>
      </c>
      <c r="F163" s="5">
        <v>21655.239079999999</v>
      </c>
      <c r="G163" s="5">
        <v>16425.256659999999</v>
      </c>
      <c r="H163" s="6">
        <f t="shared" si="9"/>
        <v>-0.2415111835375775</v>
      </c>
      <c r="I163" s="5">
        <v>13967.639510000001</v>
      </c>
      <c r="J163" s="6">
        <f t="shared" si="10"/>
        <v>0.17595078597500247</v>
      </c>
      <c r="K163" s="5">
        <v>157139.46885999999</v>
      </c>
      <c r="L163" s="5">
        <v>133088.28863</v>
      </c>
      <c r="M163" s="6">
        <f t="shared" si="11"/>
        <v>-0.15305626526858052</v>
      </c>
    </row>
    <row r="164" spans="1:13" x14ac:dyDescent="0.2">
      <c r="A164" s="1" t="s">
        <v>22</v>
      </c>
      <c r="B164" s="1" t="s">
        <v>36</v>
      </c>
      <c r="C164" s="5">
        <v>0</v>
      </c>
      <c r="D164" s="5">
        <v>0</v>
      </c>
      <c r="E164" s="6" t="str">
        <f t="shared" si="8"/>
        <v/>
      </c>
      <c r="F164" s="5">
        <v>1175.3375799999999</v>
      </c>
      <c r="G164" s="5">
        <v>1979.2341100000001</v>
      </c>
      <c r="H164" s="6">
        <f t="shared" si="9"/>
        <v>0.68397075332178203</v>
      </c>
      <c r="I164" s="5">
        <v>2150.75623</v>
      </c>
      <c r="J164" s="6">
        <f t="shared" si="10"/>
        <v>-7.9749679488316461E-2</v>
      </c>
      <c r="K164" s="5">
        <v>11122.850780000001</v>
      </c>
      <c r="L164" s="5">
        <v>15861.426439999999</v>
      </c>
      <c r="M164" s="6">
        <f t="shared" si="11"/>
        <v>0.42602168758034864</v>
      </c>
    </row>
    <row r="165" spans="1:13" x14ac:dyDescent="0.2">
      <c r="A165" s="1" t="s">
        <v>23</v>
      </c>
      <c r="B165" s="1" t="s">
        <v>36</v>
      </c>
      <c r="C165" s="5">
        <v>0</v>
      </c>
      <c r="D165" s="5">
        <v>7543.5904700000001</v>
      </c>
      <c r="E165" s="6" t="str">
        <f t="shared" si="8"/>
        <v/>
      </c>
      <c r="F165" s="5">
        <v>86651.918919999996</v>
      </c>
      <c r="G165" s="5">
        <v>95605.733630000002</v>
      </c>
      <c r="H165" s="6">
        <f t="shared" si="9"/>
        <v>0.10333083007967159</v>
      </c>
      <c r="I165" s="5">
        <v>68894.697799999994</v>
      </c>
      <c r="J165" s="6">
        <f t="shared" si="10"/>
        <v>0.38770815001673475</v>
      </c>
      <c r="K165" s="5">
        <v>827287.71643000003</v>
      </c>
      <c r="L165" s="5">
        <v>910285.13939999999</v>
      </c>
      <c r="M165" s="6">
        <f t="shared" si="11"/>
        <v>0.1003247374784666</v>
      </c>
    </row>
    <row r="166" spans="1:13" x14ac:dyDescent="0.2">
      <c r="A166" s="1" t="s">
        <v>24</v>
      </c>
      <c r="B166" s="1" t="s">
        <v>36</v>
      </c>
      <c r="C166" s="5">
        <v>0</v>
      </c>
      <c r="D166" s="5">
        <v>208.98864</v>
      </c>
      <c r="E166" s="6" t="str">
        <f t="shared" si="8"/>
        <v/>
      </c>
      <c r="F166" s="5">
        <v>3905.6637000000001</v>
      </c>
      <c r="G166" s="5">
        <v>4058.4346399999999</v>
      </c>
      <c r="H166" s="6">
        <f t="shared" si="9"/>
        <v>3.9115231554626595E-2</v>
      </c>
      <c r="I166" s="5">
        <v>3349.1254899999999</v>
      </c>
      <c r="J166" s="6">
        <f t="shared" si="10"/>
        <v>0.21178936176559926</v>
      </c>
      <c r="K166" s="5">
        <v>32915.049630000001</v>
      </c>
      <c r="L166" s="5">
        <v>36522.763460000002</v>
      </c>
      <c r="M166" s="6">
        <f t="shared" si="11"/>
        <v>0.10960681726306132</v>
      </c>
    </row>
    <row r="167" spans="1:13" x14ac:dyDescent="0.2">
      <c r="A167" s="1" t="s">
        <v>25</v>
      </c>
      <c r="B167" s="1" t="s">
        <v>36</v>
      </c>
      <c r="C167" s="5">
        <v>0</v>
      </c>
      <c r="D167" s="5">
        <v>0</v>
      </c>
      <c r="E167" s="6" t="str">
        <f t="shared" si="8"/>
        <v/>
      </c>
      <c r="F167" s="5">
        <v>29.249079999999999</v>
      </c>
      <c r="G167" s="5">
        <v>244.92004</v>
      </c>
      <c r="H167" s="6">
        <f t="shared" si="9"/>
        <v>7.3735980755634021</v>
      </c>
      <c r="I167" s="5">
        <v>56.068179999999998</v>
      </c>
      <c r="J167" s="6">
        <f t="shared" si="10"/>
        <v>3.368253793863115</v>
      </c>
      <c r="K167" s="5">
        <v>993.34344999999996</v>
      </c>
      <c r="L167" s="5">
        <v>1748.16608</v>
      </c>
      <c r="M167" s="6">
        <f t="shared" si="11"/>
        <v>0.75988081463666979</v>
      </c>
    </row>
    <row r="168" spans="1:13" x14ac:dyDescent="0.2">
      <c r="A168" s="1" t="s">
        <v>26</v>
      </c>
      <c r="B168" s="1" t="s">
        <v>36</v>
      </c>
      <c r="C168" s="5">
        <v>0</v>
      </c>
      <c r="D168" s="5">
        <v>25.087119999999999</v>
      </c>
      <c r="E168" s="6" t="str">
        <f t="shared" si="8"/>
        <v/>
      </c>
      <c r="F168" s="5">
        <v>1583.61193</v>
      </c>
      <c r="G168" s="5">
        <v>694.25214000000005</v>
      </c>
      <c r="H168" s="6">
        <f t="shared" si="9"/>
        <v>-0.56160210285862133</v>
      </c>
      <c r="I168" s="5">
        <v>831.03213000000005</v>
      </c>
      <c r="J168" s="6">
        <f t="shared" si="10"/>
        <v>-0.16459049543607895</v>
      </c>
      <c r="K168" s="5">
        <v>13688.44484</v>
      </c>
      <c r="L168" s="5">
        <v>8868.2731000000003</v>
      </c>
      <c r="M168" s="6">
        <f t="shared" si="11"/>
        <v>-0.35213435831034845</v>
      </c>
    </row>
    <row r="169" spans="1:13" x14ac:dyDescent="0.2">
      <c r="A169" s="1" t="s">
        <v>27</v>
      </c>
      <c r="B169" s="1" t="s">
        <v>36</v>
      </c>
      <c r="C169" s="5">
        <v>0</v>
      </c>
      <c r="D169" s="5">
        <v>0</v>
      </c>
      <c r="E169" s="6" t="str">
        <f t="shared" si="8"/>
        <v/>
      </c>
      <c r="F169" s="5">
        <v>0</v>
      </c>
      <c r="G169" s="5">
        <v>0</v>
      </c>
      <c r="H169" s="6" t="str">
        <f t="shared" si="9"/>
        <v/>
      </c>
      <c r="I169" s="5">
        <v>14.7552</v>
      </c>
      <c r="J169" s="6">
        <f t="shared" si="10"/>
        <v>-1</v>
      </c>
      <c r="K169" s="5">
        <v>0</v>
      </c>
      <c r="L169" s="5">
        <v>14.7552</v>
      </c>
      <c r="M169" s="6" t="str">
        <f t="shared" si="11"/>
        <v/>
      </c>
    </row>
    <row r="170" spans="1:13" x14ac:dyDescent="0.2">
      <c r="A170" s="1" t="s">
        <v>28</v>
      </c>
      <c r="B170" s="1" t="s">
        <v>36</v>
      </c>
      <c r="C170" s="5">
        <v>0</v>
      </c>
      <c r="D170" s="5">
        <v>54.140300000000003</v>
      </c>
      <c r="E170" s="6" t="str">
        <f t="shared" si="8"/>
        <v/>
      </c>
      <c r="F170" s="5">
        <v>647.44381999999996</v>
      </c>
      <c r="G170" s="5">
        <v>515.78614000000005</v>
      </c>
      <c r="H170" s="6">
        <f t="shared" si="9"/>
        <v>-0.20334996787829396</v>
      </c>
      <c r="I170" s="5">
        <v>331.11441000000002</v>
      </c>
      <c r="J170" s="6">
        <f t="shared" si="10"/>
        <v>0.55772785606038711</v>
      </c>
      <c r="K170" s="5">
        <v>16818.956579999998</v>
      </c>
      <c r="L170" s="5">
        <v>8107.1864299999997</v>
      </c>
      <c r="M170" s="6">
        <f t="shared" si="11"/>
        <v>-0.51797328262084141</v>
      </c>
    </row>
    <row r="171" spans="1:13" x14ac:dyDescent="0.2">
      <c r="A171" s="1" t="s">
        <v>29</v>
      </c>
      <c r="B171" s="1" t="s">
        <v>36</v>
      </c>
      <c r="C171" s="5">
        <v>0</v>
      </c>
      <c r="D171" s="5">
        <v>27.823799999999999</v>
      </c>
      <c r="E171" s="6" t="str">
        <f t="shared" si="8"/>
        <v/>
      </c>
      <c r="F171" s="5">
        <v>74.54034</v>
      </c>
      <c r="G171" s="5">
        <v>594.34679000000006</v>
      </c>
      <c r="H171" s="6">
        <f t="shared" si="9"/>
        <v>6.9734918032303055</v>
      </c>
      <c r="I171" s="5">
        <v>362.60592000000003</v>
      </c>
      <c r="J171" s="6">
        <f t="shared" si="10"/>
        <v>0.63909841847038784</v>
      </c>
      <c r="K171" s="5">
        <v>2118.7473799999998</v>
      </c>
      <c r="L171" s="5">
        <v>4978.4554099999996</v>
      </c>
      <c r="M171" s="6">
        <f t="shared" si="11"/>
        <v>1.3497163734545832</v>
      </c>
    </row>
    <row r="172" spans="1:13" x14ac:dyDescent="0.2">
      <c r="A172" s="2" t="s">
        <v>30</v>
      </c>
      <c r="B172" s="2" t="s">
        <v>36</v>
      </c>
      <c r="C172" s="7">
        <v>28.545760000000001</v>
      </c>
      <c r="D172" s="7">
        <v>32252.55947</v>
      </c>
      <c r="E172" s="8">
        <f t="shared" si="8"/>
        <v>1128.8546428611464</v>
      </c>
      <c r="F172" s="7">
        <v>645076.81154000002</v>
      </c>
      <c r="G172" s="7">
        <v>644781.92799999996</v>
      </c>
      <c r="H172" s="8">
        <f t="shared" si="9"/>
        <v>-4.5712934448238762E-4</v>
      </c>
      <c r="I172" s="7">
        <v>565884.09768999997</v>
      </c>
      <c r="J172" s="8">
        <f t="shared" si="10"/>
        <v>0.13942401037963337</v>
      </c>
      <c r="K172" s="7">
        <v>5551284.6331099998</v>
      </c>
      <c r="L172" s="7">
        <v>5866763.6942800004</v>
      </c>
      <c r="M172" s="8">
        <f t="shared" si="11"/>
        <v>5.6829919923104377E-2</v>
      </c>
    </row>
    <row r="173" spans="1:13" x14ac:dyDescent="0.2">
      <c r="A173" s="1" t="s">
        <v>3</v>
      </c>
      <c r="B173" s="1" t="s">
        <v>37</v>
      </c>
      <c r="C173" s="5">
        <v>0</v>
      </c>
      <c r="D173" s="5">
        <v>32.082709999999999</v>
      </c>
      <c r="E173" s="6" t="str">
        <f t="shared" si="8"/>
        <v/>
      </c>
      <c r="F173" s="5">
        <v>3416.5671400000001</v>
      </c>
      <c r="G173" s="5">
        <v>2929.9898699999999</v>
      </c>
      <c r="H173" s="6">
        <f t="shared" si="9"/>
        <v>-0.14241700808490487</v>
      </c>
      <c r="I173" s="5">
        <v>2561.3597</v>
      </c>
      <c r="J173" s="6">
        <f t="shared" si="10"/>
        <v>0.14391971967076711</v>
      </c>
      <c r="K173" s="5">
        <v>14119.919749999999</v>
      </c>
      <c r="L173" s="5">
        <v>24987.614519999999</v>
      </c>
      <c r="M173" s="6">
        <f t="shared" si="11"/>
        <v>0.76967114278393822</v>
      </c>
    </row>
    <row r="174" spans="1:13" x14ac:dyDescent="0.2">
      <c r="A174" s="1" t="s">
        <v>5</v>
      </c>
      <c r="B174" s="1" t="s">
        <v>37</v>
      </c>
      <c r="C174" s="5">
        <v>0</v>
      </c>
      <c r="D174" s="5">
        <v>183.50156999999999</v>
      </c>
      <c r="E174" s="6" t="str">
        <f t="shared" si="8"/>
        <v/>
      </c>
      <c r="F174" s="5">
        <v>682.13660000000004</v>
      </c>
      <c r="G174" s="5">
        <v>1095.7749699999999</v>
      </c>
      <c r="H174" s="6">
        <f t="shared" si="9"/>
        <v>0.60638641879060562</v>
      </c>
      <c r="I174" s="5">
        <v>1794.6858</v>
      </c>
      <c r="J174" s="6">
        <f t="shared" si="10"/>
        <v>-0.38943353204221043</v>
      </c>
      <c r="K174" s="5">
        <v>11658.90244</v>
      </c>
      <c r="L174" s="5">
        <v>10774.35878</v>
      </c>
      <c r="M174" s="6">
        <f t="shared" si="11"/>
        <v>-7.5868518889501857E-2</v>
      </c>
    </row>
    <row r="175" spans="1:13" x14ac:dyDescent="0.2">
      <c r="A175" s="1" t="s">
        <v>6</v>
      </c>
      <c r="B175" s="1" t="s">
        <v>37</v>
      </c>
      <c r="C175" s="5">
        <v>0</v>
      </c>
      <c r="D175" s="5">
        <v>1012.51386</v>
      </c>
      <c r="E175" s="6" t="str">
        <f t="shared" si="8"/>
        <v/>
      </c>
      <c r="F175" s="5">
        <v>4034.0282900000002</v>
      </c>
      <c r="G175" s="5">
        <v>6600.3883100000003</v>
      </c>
      <c r="H175" s="6">
        <f t="shared" si="9"/>
        <v>0.63617799269325404</v>
      </c>
      <c r="I175" s="5">
        <v>5290.3417300000001</v>
      </c>
      <c r="J175" s="6">
        <f t="shared" si="10"/>
        <v>0.24762985963101491</v>
      </c>
      <c r="K175" s="5">
        <v>40773.853649999997</v>
      </c>
      <c r="L175" s="5">
        <v>47511.312619999997</v>
      </c>
      <c r="M175" s="6">
        <f t="shared" si="11"/>
        <v>0.16523969080366774</v>
      </c>
    </row>
    <row r="176" spans="1:13" x14ac:dyDescent="0.2">
      <c r="A176" s="1" t="s">
        <v>7</v>
      </c>
      <c r="B176" s="1" t="s">
        <v>37</v>
      </c>
      <c r="C176" s="5">
        <v>0</v>
      </c>
      <c r="D176" s="5">
        <v>28.39</v>
      </c>
      <c r="E176" s="6" t="str">
        <f t="shared" si="8"/>
        <v/>
      </c>
      <c r="F176" s="5">
        <v>281.72980000000001</v>
      </c>
      <c r="G176" s="5">
        <v>420.69842</v>
      </c>
      <c r="H176" s="6">
        <f t="shared" si="9"/>
        <v>0.49326915363585955</v>
      </c>
      <c r="I176" s="5">
        <v>45.952100000000002</v>
      </c>
      <c r="J176" s="6">
        <f t="shared" si="10"/>
        <v>8.1551511247581718</v>
      </c>
      <c r="K176" s="5">
        <v>7173.00684</v>
      </c>
      <c r="L176" s="5">
        <v>3411.4225799999999</v>
      </c>
      <c r="M176" s="6">
        <f t="shared" si="11"/>
        <v>-0.52440829123759758</v>
      </c>
    </row>
    <row r="177" spans="1:13" x14ac:dyDescent="0.2">
      <c r="A177" s="1" t="s">
        <v>8</v>
      </c>
      <c r="B177" s="1" t="s">
        <v>37</v>
      </c>
      <c r="C177" s="5">
        <v>0</v>
      </c>
      <c r="D177" s="5">
        <v>0</v>
      </c>
      <c r="E177" s="6" t="str">
        <f t="shared" si="8"/>
        <v/>
      </c>
      <c r="F177" s="5">
        <v>46.823990000000002</v>
      </c>
      <c r="G177" s="5">
        <v>42.44012</v>
      </c>
      <c r="H177" s="6">
        <f t="shared" si="9"/>
        <v>-9.3624443367598564E-2</v>
      </c>
      <c r="I177" s="5">
        <v>220.81632999999999</v>
      </c>
      <c r="J177" s="6">
        <f t="shared" si="10"/>
        <v>-0.80780352612508322</v>
      </c>
      <c r="K177" s="5">
        <v>1581.86121</v>
      </c>
      <c r="L177" s="5">
        <v>1517.51766</v>
      </c>
      <c r="M177" s="6">
        <f t="shared" si="11"/>
        <v>-4.0675850443288919E-2</v>
      </c>
    </row>
    <row r="178" spans="1:13" x14ac:dyDescent="0.2">
      <c r="A178" s="1" t="s">
        <v>9</v>
      </c>
      <c r="B178" s="1" t="s">
        <v>37</v>
      </c>
      <c r="C178" s="5">
        <v>0</v>
      </c>
      <c r="D178" s="5">
        <v>209.75415000000001</v>
      </c>
      <c r="E178" s="6" t="str">
        <f t="shared" si="8"/>
        <v/>
      </c>
      <c r="F178" s="5">
        <v>1752.25874</v>
      </c>
      <c r="G178" s="5">
        <v>2607.8891100000001</v>
      </c>
      <c r="H178" s="6">
        <f t="shared" si="9"/>
        <v>0.48830138521666044</v>
      </c>
      <c r="I178" s="5">
        <v>2163.2527300000002</v>
      </c>
      <c r="J178" s="6">
        <f t="shared" si="10"/>
        <v>0.20554065358789586</v>
      </c>
      <c r="K178" s="5">
        <v>25012.451840000002</v>
      </c>
      <c r="L178" s="5">
        <v>20972.617409999999</v>
      </c>
      <c r="M178" s="6">
        <f t="shared" si="11"/>
        <v>-0.16151293187257576</v>
      </c>
    </row>
    <row r="179" spans="1:13" x14ac:dyDescent="0.2">
      <c r="A179" s="1" t="s">
        <v>10</v>
      </c>
      <c r="B179" s="1" t="s">
        <v>37</v>
      </c>
      <c r="C179" s="5">
        <v>0</v>
      </c>
      <c r="D179" s="5">
        <v>0</v>
      </c>
      <c r="E179" s="6" t="str">
        <f t="shared" si="8"/>
        <v/>
      </c>
      <c r="F179" s="5">
        <v>1.4786999999999999</v>
      </c>
      <c r="G179" s="5">
        <v>9.6670000000000006E-2</v>
      </c>
      <c r="H179" s="6">
        <f t="shared" si="9"/>
        <v>-0.93462500845337115</v>
      </c>
      <c r="I179" s="5">
        <v>0</v>
      </c>
      <c r="J179" s="6" t="str">
        <f t="shared" si="10"/>
        <v/>
      </c>
      <c r="K179" s="5">
        <v>49.249319999999997</v>
      </c>
      <c r="L179" s="5">
        <v>30.934660000000001</v>
      </c>
      <c r="M179" s="6">
        <f t="shared" si="11"/>
        <v>-0.3718764035726787</v>
      </c>
    </row>
    <row r="180" spans="1:13" x14ac:dyDescent="0.2">
      <c r="A180" s="1" t="s">
        <v>11</v>
      </c>
      <c r="B180" s="1" t="s">
        <v>37</v>
      </c>
      <c r="C180" s="5">
        <v>0</v>
      </c>
      <c r="D180" s="5">
        <v>0</v>
      </c>
      <c r="E180" s="6" t="str">
        <f t="shared" si="8"/>
        <v/>
      </c>
      <c r="F180" s="5">
        <v>137.40188000000001</v>
      </c>
      <c r="G180" s="5">
        <v>6.60459</v>
      </c>
      <c r="H180" s="6">
        <f t="shared" si="9"/>
        <v>-0.95193231708328885</v>
      </c>
      <c r="I180" s="5">
        <v>4.6391999999999998</v>
      </c>
      <c r="J180" s="6">
        <f t="shared" si="10"/>
        <v>0.42364847387480609</v>
      </c>
      <c r="K180" s="5">
        <v>612.25313000000006</v>
      </c>
      <c r="L180" s="5">
        <v>471.13135999999997</v>
      </c>
      <c r="M180" s="6">
        <f t="shared" si="11"/>
        <v>-0.23049579183041513</v>
      </c>
    </row>
    <row r="181" spans="1:13" x14ac:dyDescent="0.2">
      <c r="A181" s="1" t="s">
        <v>12</v>
      </c>
      <c r="B181" s="1" t="s">
        <v>37</v>
      </c>
      <c r="C181" s="5">
        <v>0</v>
      </c>
      <c r="D181" s="5">
        <v>0</v>
      </c>
      <c r="E181" s="6" t="str">
        <f t="shared" si="8"/>
        <v/>
      </c>
      <c r="F181" s="5">
        <v>5.7290400000000004</v>
      </c>
      <c r="G181" s="5">
        <v>2.90646</v>
      </c>
      <c r="H181" s="6">
        <f t="shared" si="9"/>
        <v>-0.49267940178459224</v>
      </c>
      <c r="I181" s="5">
        <v>47.580390000000001</v>
      </c>
      <c r="J181" s="6">
        <f t="shared" si="10"/>
        <v>-0.9389147503835088</v>
      </c>
      <c r="K181" s="5">
        <v>533.98692000000005</v>
      </c>
      <c r="L181" s="5">
        <v>896.22429999999997</v>
      </c>
      <c r="M181" s="6">
        <f t="shared" si="11"/>
        <v>0.6783637696593765</v>
      </c>
    </row>
    <row r="182" spans="1:13" x14ac:dyDescent="0.2">
      <c r="A182" s="1" t="s">
        <v>13</v>
      </c>
      <c r="B182" s="1" t="s">
        <v>37</v>
      </c>
      <c r="C182" s="5">
        <v>0</v>
      </c>
      <c r="D182" s="5">
        <v>104.04519000000001</v>
      </c>
      <c r="E182" s="6" t="str">
        <f t="shared" si="8"/>
        <v/>
      </c>
      <c r="F182" s="5">
        <v>1579.3097499999999</v>
      </c>
      <c r="G182" s="5">
        <v>1202.3024800000001</v>
      </c>
      <c r="H182" s="6">
        <f t="shared" si="9"/>
        <v>-0.2387164835777148</v>
      </c>
      <c r="I182" s="5">
        <v>1354.5779299999999</v>
      </c>
      <c r="J182" s="6">
        <f t="shared" si="10"/>
        <v>-0.11241542227105372</v>
      </c>
      <c r="K182" s="5">
        <v>13974.60241</v>
      </c>
      <c r="L182" s="5">
        <v>13126.96867</v>
      </c>
      <c r="M182" s="6">
        <f t="shared" si="11"/>
        <v>-6.0655302750756368E-2</v>
      </c>
    </row>
    <row r="183" spans="1:13" x14ac:dyDescent="0.2">
      <c r="A183" s="1" t="s">
        <v>14</v>
      </c>
      <c r="B183" s="1" t="s">
        <v>37</v>
      </c>
      <c r="C183" s="5">
        <v>0</v>
      </c>
      <c r="D183" s="5">
        <v>105.60717</v>
      </c>
      <c r="E183" s="6" t="str">
        <f t="shared" si="8"/>
        <v/>
      </c>
      <c r="F183" s="5">
        <v>2215.0449199999998</v>
      </c>
      <c r="G183" s="5">
        <v>1878.1987899999999</v>
      </c>
      <c r="H183" s="6">
        <f t="shared" si="9"/>
        <v>-0.15207191825256527</v>
      </c>
      <c r="I183" s="5">
        <v>1307.9021299999999</v>
      </c>
      <c r="J183" s="6">
        <f t="shared" si="10"/>
        <v>0.43603924706506891</v>
      </c>
      <c r="K183" s="5">
        <v>22271.249449999999</v>
      </c>
      <c r="L183" s="5">
        <v>19268.706890000001</v>
      </c>
      <c r="M183" s="6">
        <f t="shared" si="11"/>
        <v>-0.134816978577733</v>
      </c>
    </row>
    <row r="184" spans="1:13" x14ac:dyDescent="0.2">
      <c r="A184" s="1" t="s">
        <v>15</v>
      </c>
      <c r="B184" s="1" t="s">
        <v>37</v>
      </c>
      <c r="C184" s="5">
        <v>0</v>
      </c>
      <c r="D184" s="5">
        <v>14.69566</v>
      </c>
      <c r="E184" s="6" t="str">
        <f t="shared" si="8"/>
        <v/>
      </c>
      <c r="F184" s="5">
        <v>1799.5132100000001</v>
      </c>
      <c r="G184" s="5">
        <v>1999.01315</v>
      </c>
      <c r="H184" s="6">
        <f t="shared" si="9"/>
        <v>0.11086328174273308</v>
      </c>
      <c r="I184" s="5">
        <v>2038.6135099999999</v>
      </c>
      <c r="J184" s="6">
        <f t="shared" si="10"/>
        <v>-1.9425143513347898E-2</v>
      </c>
      <c r="K184" s="5">
        <v>22533.916219999999</v>
      </c>
      <c r="L184" s="5">
        <v>26469.323410000001</v>
      </c>
      <c r="M184" s="6">
        <f t="shared" si="11"/>
        <v>0.17464373043630688</v>
      </c>
    </row>
    <row r="185" spans="1:13" x14ac:dyDescent="0.2">
      <c r="A185" s="1" t="s">
        <v>16</v>
      </c>
      <c r="B185" s="1" t="s">
        <v>37</v>
      </c>
      <c r="C185" s="5">
        <v>0</v>
      </c>
      <c r="D185" s="5">
        <v>157.34675999999999</v>
      </c>
      <c r="E185" s="6" t="str">
        <f t="shared" si="8"/>
        <v/>
      </c>
      <c r="F185" s="5">
        <v>8816.2926900000002</v>
      </c>
      <c r="G185" s="5">
        <v>9557.6206399999992</v>
      </c>
      <c r="H185" s="6">
        <f t="shared" si="9"/>
        <v>8.4086131899960614E-2</v>
      </c>
      <c r="I185" s="5">
        <v>10088.03717</v>
      </c>
      <c r="J185" s="6">
        <f t="shared" si="10"/>
        <v>-5.2578764437681058E-2</v>
      </c>
      <c r="K185" s="5">
        <v>90752.604569999996</v>
      </c>
      <c r="L185" s="5">
        <v>101866.27710000001</v>
      </c>
      <c r="M185" s="6">
        <f t="shared" si="11"/>
        <v>0.12246119637731967</v>
      </c>
    </row>
    <row r="186" spans="1:13" x14ac:dyDescent="0.2">
      <c r="A186" s="1" t="s">
        <v>17</v>
      </c>
      <c r="B186" s="1" t="s">
        <v>37</v>
      </c>
      <c r="C186" s="5">
        <v>0</v>
      </c>
      <c r="D186" s="5">
        <v>0</v>
      </c>
      <c r="E186" s="6" t="str">
        <f t="shared" si="8"/>
        <v/>
      </c>
      <c r="F186" s="5">
        <v>182.59880999999999</v>
      </c>
      <c r="G186" s="5">
        <v>200.46469999999999</v>
      </c>
      <c r="H186" s="6">
        <f t="shared" si="9"/>
        <v>9.7842313430191563E-2</v>
      </c>
      <c r="I186" s="5">
        <v>15.770160000000001</v>
      </c>
      <c r="J186" s="6">
        <f t="shared" si="10"/>
        <v>11.711646552729965</v>
      </c>
      <c r="K186" s="5">
        <v>1064.1075900000001</v>
      </c>
      <c r="L186" s="5">
        <v>1412.6055100000001</v>
      </c>
      <c r="M186" s="6">
        <f t="shared" si="11"/>
        <v>0.3275025225597723</v>
      </c>
    </row>
    <row r="187" spans="1:13" x14ac:dyDescent="0.2">
      <c r="A187" s="1" t="s">
        <v>18</v>
      </c>
      <c r="B187" s="1" t="s">
        <v>37</v>
      </c>
      <c r="C187" s="5">
        <v>0</v>
      </c>
      <c r="D187" s="5">
        <v>873.15743999999995</v>
      </c>
      <c r="E187" s="6" t="str">
        <f t="shared" si="8"/>
        <v/>
      </c>
      <c r="F187" s="5">
        <v>23407.645649999999</v>
      </c>
      <c r="G187" s="5">
        <v>20679.858540000001</v>
      </c>
      <c r="H187" s="6">
        <f t="shared" si="9"/>
        <v>-0.11653402272005076</v>
      </c>
      <c r="I187" s="5">
        <v>20127.326150000001</v>
      </c>
      <c r="J187" s="6">
        <f t="shared" si="10"/>
        <v>2.7451852565125723E-2</v>
      </c>
      <c r="K187" s="5">
        <v>210668.06318</v>
      </c>
      <c r="L187" s="5">
        <v>200646.67376999999</v>
      </c>
      <c r="M187" s="6">
        <f t="shared" si="11"/>
        <v>-4.756957110028337E-2</v>
      </c>
    </row>
    <row r="188" spans="1:13" x14ac:dyDescent="0.2">
      <c r="A188" s="1" t="s">
        <v>19</v>
      </c>
      <c r="B188" s="1" t="s">
        <v>37</v>
      </c>
      <c r="C188" s="5">
        <v>0</v>
      </c>
      <c r="D188" s="5">
        <v>116.61627</v>
      </c>
      <c r="E188" s="6" t="str">
        <f t="shared" si="8"/>
        <v/>
      </c>
      <c r="F188" s="5">
        <v>2366.1888100000001</v>
      </c>
      <c r="G188" s="5">
        <v>4300.0471900000002</v>
      </c>
      <c r="H188" s="6">
        <f t="shared" si="9"/>
        <v>0.81728827886731481</v>
      </c>
      <c r="I188" s="5">
        <v>2777.92407</v>
      </c>
      <c r="J188" s="6">
        <f t="shared" si="10"/>
        <v>0.54793546606909249</v>
      </c>
      <c r="K188" s="5">
        <v>34815.208010000002</v>
      </c>
      <c r="L188" s="5">
        <v>28302.30672</v>
      </c>
      <c r="M188" s="6">
        <f t="shared" si="11"/>
        <v>-0.18707058387039643</v>
      </c>
    </row>
    <row r="189" spans="1:13" x14ac:dyDescent="0.2">
      <c r="A189" s="1" t="s">
        <v>20</v>
      </c>
      <c r="B189" s="1" t="s">
        <v>37</v>
      </c>
      <c r="C189" s="5">
        <v>0</v>
      </c>
      <c r="D189" s="5">
        <v>31.87115</v>
      </c>
      <c r="E189" s="6" t="str">
        <f t="shared" si="8"/>
        <v/>
      </c>
      <c r="F189" s="5">
        <v>995.61415</v>
      </c>
      <c r="G189" s="5">
        <v>378.09985</v>
      </c>
      <c r="H189" s="6">
        <f t="shared" si="9"/>
        <v>-0.62023455572623187</v>
      </c>
      <c r="I189" s="5">
        <v>802.74585000000002</v>
      </c>
      <c r="J189" s="6">
        <f t="shared" si="10"/>
        <v>-0.52899183471331557</v>
      </c>
      <c r="K189" s="5">
        <v>7326.9903400000003</v>
      </c>
      <c r="L189" s="5">
        <v>6592.9118500000004</v>
      </c>
      <c r="M189" s="6">
        <f t="shared" si="11"/>
        <v>-0.10018827048160128</v>
      </c>
    </row>
    <row r="190" spans="1:13" x14ac:dyDescent="0.2">
      <c r="A190" s="1" t="s">
        <v>21</v>
      </c>
      <c r="B190" s="1" t="s">
        <v>37</v>
      </c>
      <c r="C190" s="5">
        <v>0</v>
      </c>
      <c r="D190" s="5">
        <v>465.41985</v>
      </c>
      <c r="E190" s="6" t="str">
        <f t="shared" si="8"/>
        <v/>
      </c>
      <c r="F190" s="5">
        <v>9704.9626900000003</v>
      </c>
      <c r="G190" s="5">
        <v>12619.09887</v>
      </c>
      <c r="H190" s="6">
        <f t="shared" si="9"/>
        <v>0.30027278548970893</v>
      </c>
      <c r="I190" s="5">
        <v>12540.885420000001</v>
      </c>
      <c r="J190" s="6">
        <f t="shared" si="10"/>
        <v>6.2366768677486473E-3</v>
      </c>
      <c r="K190" s="5">
        <v>90971.100919999997</v>
      </c>
      <c r="L190" s="5">
        <v>102053.49126</v>
      </c>
      <c r="M190" s="6">
        <f t="shared" si="11"/>
        <v>0.12182319690454069</v>
      </c>
    </row>
    <row r="191" spans="1:13" x14ac:dyDescent="0.2">
      <c r="A191" s="1" t="s">
        <v>22</v>
      </c>
      <c r="B191" s="1" t="s">
        <v>37</v>
      </c>
      <c r="C191" s="5">
        <v>0</v>
      </c>
      <c r="D191" s="5">
        <v>61.216740000000001</v>
      </c>
      <c r="E191" s="6" t="str">
        <f t="shared" ref="E191:E252" si="12">IF(C191=0,"",(D191/C191-1))</f>
        <v/>
      </c>
      <c r="F191" s="5">
        <v>1161.9092900000001</v>
      </c>
      <c r="G191" s="5">
        <v>865.64603</v>
      </c>
      <c r="H191" s="6">
        <f t="shared" ref="H191:H252" si="13">IF(F191=0,"",(G191/F191-1))</f>
        <v>-0.2549796809009075</v>
      </c>
      <c r="I191" s="5">
        <v>4.657E-2</v>
      </c>
      <c r="J191" s="6">
        <f t="shared" ref="J191:J252" si="14">IF(I191=0,"",(G191/I191-1))</f>
        <v>18587.061627657291</v>
      </c>
      <c r="K191" s="5">
        <v>6106.9477500000003</v>
      </c>
      <c r="L191" s="5">
        <v>4530.9841900000001</v>
      </c>
      <c r="M191" s="6">
        <f t="shared" ref="M191:M252" si="15">IF(K191=0,"",(L191/K191-1))</f>
        <v>-0.25806075711062049</v>
      </c>
    </row>
    <row r="192" spans="1:13" x14ac:dyDescent="0.2">
      <c r="A192" s="1" t="s">
        <v>23</v>
      </c>
      <c r="B192" s="1" t="s">
        <v>37</v>
      </c>
      <c r="C192" s="5">
        <v>0</v>
      </c>
      <c r="D192" s="5">
        <v>49.260829999999999</v>
      </c>
      <c r="E192" s="6" t="str">
        <f t="shared" si="12"/>
        <v/>
      </c>
      <c r="F192" s="5">
        <v>625.97542999999996</v>
      </c>
      <c r="G192" s="5">
        <v>987.39503999999999</v>
      </c>
      <c r="H192" s="6">
        <f t="shared" si="13"/>
        <v>0.57737028113068289</v>
      </c>
      <c r="I192" s="5">
        <v>1068.6292900000001</v>
      </c>
      <c r="J192" s="6">
        <f t="shared" si="14"/>
        <v>-7.6017240740238412E-2</v>
      </c>
      <c r="K192" s="5">
        <v>9237.9282700000003</v>
      </c>
      <c r="L192" s="5">
        <v>8190.1883600000001</v>
      </c>
      <c r="M192" s="6">
        <f t="shared" si="15"/>
        <v>-0.11341719478408552</v>
      </c>
    </row>
    <row r="193" spans="1:13" x14ac:dyDescent="0.2">
      <c r="A193" s="1" t="s">
        <v>24</v>
      </c>
      <c r="B193" s="1" t="s">
        <v>37</v>
      </c>
      <c r="C193" s="5">
        <v>0</v>
      </c>
      <c r="D193" s="5">
        <v>88.54974</v>
      </c>
      <c r="E193" s="6" t="str">
        <f t="shared" si="12"/>
        <v/>
      </c>
      <c r="F193" s="5">
        <v>625.41287999999997</v>
      </c>
      <c r="G193" s="5">
        <v>1177.5021300000001</v>
      </c>
      <c r="H193" s="6">
        <f t="shared" si="13"/>
        <v>0.88275964191847178</v>
      </c>
      <c r="I193" s="5">
        <v>1278.6509799999999</v>
      </c>
      <c r="J193" s="6">
        <f t="shared" si="14"/>
        <v>-7.9105910512030309E-2</v>
      </c>
      <c r="K193" s="5">
        <v>10139.01881</v>
      </c>
      <c r="L193" s="5">
        <v>13347.805189999999</v>
      </c>
      <c r="M193" s="6">
        <f t="shared" si="15"/>
        <v>0.31647898481411341</v>
      </c>
    </row>
    <row r="194" spans="1:13" x14ac:dyDescent="0.2">
      <c r="A194" s="1" t="s">
        <v>25</v>
      </c>
      <c r="B194" s="1" t="s">
        <v>37</v>
      </c>
      <c r="C194" s="5">
        <v>16.188669999999998</v>
      </c>
      <c r="D194" s="5">
        <v>81.573729999999998</v>
      </c>
      <c r="E194" s="6">
        <f t="shared" si="12"/>
        <v>4.0389395793477787</v>
      </c>
      <c r="F194" s="5">
        <v>2584.7073</v>
      </c>
      <c r="G194" s="5">
        <v>3047.33736</v>
      </c>
      <c r="H194" s="6">
        <f t="shared" si="13"/>
        <v>0.17898740797458967</v>
      </c>
      <c r="I194" s="5">
        <v>2974.8740899999998</v>
      </c>
      <c r="J194" s="6">
        <f t="shared" si="14"/>
        <v>2.4358432595041446E-2</v>
      </c>
      <c r="K194" s="5">
        <v>36070.765959999997</v>
      </c>
      <c r="L194" s="5">
        <v>37531.64645</v>
      </c>
      <c r="M194" s="6">
        <f t="shared" si="15"/>
        <v>4.0500401117625762E-2</v>
      </c>
    </row>
    <row r="195" spans="1:13" x14ac:dyDescent="0.2">
      <c r="A195" s="1" t="s">
        <v>26</v>
      </c>
      <c r="B195" s="1" t="s">
        <v>37</v>
      </c>
      <c r="C195" s="5">
        <v>0</v>
      </c>
      <c r="D195" s="5">
        <v>0.7732</v>
      </c>
      <c r="E195" s="6" t="str">
        <f t="shared" si="12"/>
        <v/>
      </c>
      <c r="F195" s="5">
        <v>95.894679999999994</v>
      </c>
      <c r="G195" s="5">
        <v>293.73484000000002</v>
      </c>
      <c r="H195" s="6">
        <f t="shared" si="13"/>
        <v>2.0630983908596394</v>
      </c>
      <c r="I195" s="5">
        <v>126.00623</v>
      </c>
      <c r="J195" s="6">
        <f t="shared" si="14"/>
        <v>1.3311136282706024</v>
      </c>
      <c r="K195" s="5">
        <v>1967.2999400000001</v>
      </c>
      <c r="L195" s="5">
        <v>2699.3009400000001</v>
      </c>
      <c r="M195" s="6">
        <f t="shared" si="15"/>
        <v>0.37208408596810094</v>
      </c>
    </row>
    <row r="196" spans="1:13" x14ac:dyDescent="0.2">
      <c r="A196" s="1" t="s">
        <v>27</v>
      </c>
      <c r="B196" s="1" t="s">
        <v>37</v>
      </c>
      <c r="C196" s="5">
        <v>0</v>
      </c>
      <c r="D196" s="5">
        <v>0</v>
      </c>
      <c r="E196" s="6" t="str">
        <f t="shared" si="12"/>
        <v/>
      </c>
      <c r="F196" s="5">
        <v>0</v>
      </c>
      <c r="G196" s="5">
        <v>217.578</v>
      </c>
      <c r="H196" s="6" t="str">
        <f t="shared" si="13"/>
        <v/>
      </c>
      <c r="I196" s="5">
        <v>149.62452999999999</v>
      </c>
      <c r="J196" s="6">
        <f t="shared" si="14"/>
        <v>0.45415995625850925</v>
      </c>
      <c r="K196" s="5">
        <v>63.408259999999999</v>
      </c>
      <c r="L196" s="5">
        <v>630.11201000000005</v>
      </c>
      <c r="M196" s="6">
        <f t="shared" si="15"/>
        <v>8.9373805557824806</v>
      </c>
    </row>
    <row r="197" spans="1:13" x14ac:dyDescent="0.2">
      <c r="A197" s="1" t="s">
        <v>28</v>
      </c>
      <c r="B197" s="1" t="s">
        <v>37</v>
      </c>
      <c r="C197" s="5">
        <v>326.67273999999998</v>
      </c>
      <c r="D197" s="5">
        <v>1005.1016499999999</v>
      </c>
      <c r="E197" s="6">
        <f t="shared" si="12"/>
        <v>2.0767845826376576</v>
      </c>
      <c r="F197" s="5">
        <v>22185.968659999999</v>
      </c>
      <c r="G197" s="5">
        <v>23813.52708</v>
      </c>
      <c r="H197" s="6">
        <f t="shared" si="13"/>
        <v>7.3359808847760277E-2</v>
      </c>
      <c r="I197" s="5">
        <v>20524.653699999999</v>
      </c>
      <c r="J197" s="6">
        <f t="shared" si="14"/>
        <v>0.16024013988601427</v>
      </c>
      <c r="K197" s="5">
        <v>288336.85691999999</v>
      </c>
      <c r="L197" s="5">
        <v>284028.84314999997</v>
      </c>
      <c r="M197" s="6">
        <f t="shared" si="15"/>
        <v>-1.4940905633840984E-2</v>
      </c>
    </row>
    <row r="198" spans="1:13" x14ac:dyDescent="0.2">
      <c r="A198" s="1" t="s">
        <v>29</v>
      </c>
      <c r="B198" s="1" t="s">
        <v>37</v>
      </c>
      <c r="C198" s="5">
        <v>0</v>
      </c>
      <c r="D198" s="5">
        <v>0</v>
      </c>
      <c r="E198" s="6" t="str">
        <f t="shared" si="12"/>
        <v/>
      </c>
      <c r="F198" s="5">
        <v>1.32342</v>
      </c>
      <c r="G198" s="5">
        <v>1.94737</v>
      </c>
      <c r="H198" s="6">
        <f t="shared" si="13"/>
        <v>0.47146786356561021</v>
      </c>
      <c r="I198" s="5">
        <v>0.19288</v>
      </c>
      <c r="J198" s="6">
        <f t="shared" si="14"/>
        <v>9.0962774782248026</v>
      </c>
      <c r="K198" s="5">
        <v>15.185510000000001</v>
      </c>
      <c r="L198" s="5">
        <v>42.308929999999997</v>
      </c>
      <c r="M198" s="6">
        <f t="shared" si="15"/>
        <v>1.7861382330919406</v>
      </c>
    </row>
    <row r="199" spans="1:13" x14ac:dyDescent="0.2">
      <c r="A199" s="2" t="s">
        <v>30</v>
      </c>
      <c r="B199" s="2" t="s">
        <v>37</v>
      </c>
      <c r="C199" s="7">
        <v>342.86140999999998</v>
      </c>
      <c r="D199" s="7">
        <v>4621.4776700000002</v>
      </c>
      <c r="E199" s="8">
        <f t="shared" si="12"/>
        <v>12.479142111677136</v>
      </c>
      <c r="F199" s="7">
        <v>88814.878159999993</v>
      </c>
      <c r="G199" s="7">
        <v>104916.01596999999</v>
      </c>
      <c r="H199" s="8">
        <f t="shared" si="13"/>
        <v>0.18128874512436766</v>
      </c>
      <c r="I199" s="7">
        <v>91600.166580000005</v>
      </c>
      <c r="J199" s="8">
        <f t="shared" si="14"/>
        <v>0.14536927046273918</v>
      </c>
      <c r="K199" s="7">
        <v>949932.34291999997</v>
      </c>
      <c r="L199" s="7">
        <v>1004690.78029</v>
      </c>
      <c r="M199" s="8">
        <f t="shared" si="15"/>
        <v>5.7644565718941498E-2</v>
      </c>
    </row>
    <row r="200" spans="1:13" x14ac:dyDescent="0.2">
      <c r="A200" s="1" t="s">
        <v>3</v>
      </c>
      <c r="B200" s="1" t="s">
        <v>38</v>
      </c>
      <c r="C200" s="5">
        <v>0</v>
      </c>
      <c r="D200" s="5">
        <v>0</v>
      </c>
      <c r="E200" s="6" t="str">
        <f t="shared" si="12"/>
        <v/>
      </c>
      <c r="F200" s="5">
        <v>4.7415599999999998</v>
      </c>
      <c r="G200" s="5">
        <v>0</v>
      </c>
      <c r="H200" s="6">
        <f t="shared" si="13"/>
        <v>-1</v>
      </c>
      <c r="I200" s="5">
        <v>9.3710000000000002E-2</v>
      </c>
      <c r="J200" s="6">
        <f t="shared" si="14"/>
        <v>-1</v>
      </c>
      <c r="K200" s="5">
        <v>4.7415599999999998</v>
      </c>
      <c r="L200" s="5">
        <v>9.3710000000000002E-2</v>
      </c>
      <c r="M200" s="6">
        <f t="shared" si="15"/>
        <v>-0.9802364622613654</v>
      </c>
    </row>
    <row r="201" spans="1:13" x14ac:dyDescent="0.2">
      <c r="A201" s="1" t="s">
        <v>5</v>
      </c>
      <c r="B201" s="1" t="s">
        <v>38</v>
      </c>
      <c r="C201" s="5">
        <v>0</v>
      </c>
      <c r="D201" s="5">
        <v>0</v>
      </c>
      <c r="E201" s="6" t="str">
        <f t="shared" si="12"/>
        <v/>
      </c>
      <c r="F201" s="5">
        <v>13.31916</v>
      </c>
      <c r="G201" s="5">
        <v>144.078</v>
      </c>
      <c r="H201" s="6">
        <f t="shared" si="13"/>
        <v>9.8173488418188537</v>
      </c>
      <c r="I201" s="5">
        <v>189.29352</v>
      </c>
      <c r="J201" s="6">
        <f t="shared" si="14"/>
        <v>-0.23886459504794455</v>
      </c>
      <c r="K201" s="5">
        <v>784.62256000000002</v>
      </c>
      <c r="L201" s="5">
        <v>904.17103999999995</v>
      </c>
      <c r="M201" s="6">
        <f t="shared" si="15"/>
        <v>0.15236431641731008</v>
      </c>
    </row>
    <row r="202" spans="1:13" x14ac:dyDescent="0.2">
      <c r="A202" s="1" t="s">
        <v>6</v>
      </c>
      <c r="B202" s="1" t="s">
        <v>38</v>
      </c>
      <c r="C202" s="5">
        <v>0</v>
      </c>
      <c r="D202" s="5">
        <v>0</v>
      </c>
      <c r="E202" s="6" t="str">
        <f t="shared" si="12"/>
        <v/>
      </c>
      <c r="F202" s="5">
        <v>4.0892400000000002</v>
      </c>
      <c r="G202" s="5">
        <v>0</v>
      </c>
      <c r="H202" s="6">
        <f t="shared" si="13"/>
        <v>-1</v>
      </c>
      <c r="I202" s="5">
        <v>1.0417799999999999</v>
      </c>
      <c r="J202" s="6">
        <f t="shared" si="14"/>
        <v>-1</v>
      </c>
      <c r="K202" s="5">
        <v>4.0892400000000002</v>
      </c>
      <c r="L202" s="5">
        <v>1.5635699999999999</v>
      </c>
      <c r="M202" s="6">
        <f t="shared" si="15"/>
        <v>-0.61763799630249139</v>
      </c>
    </row>
    <row r="203" spans="1:13" x14ac:dyDescent="0.2">
      <c r="A203" s="1" t="s">
        <v>9</v>
      </c>
      <c r="B203" s="1" t="s">
        <v>38</v>
      </c>
      <c r="C203" s="5">
        <v>0</v>
      </c>
      <c r="D203" s="5">
        <v>0</v>
      </c>
      <c r="E203" s="6" t="str">
        <f t="shared" si="12"/>
        <v/>
      </c>
      <c r="F203" s="5">
        <v>5.6147</v>
      </c>
      <c r="G203" s="5">
        <v>0</v>
      </c>
      <c r="H203" s="6">
        <f t="shared" si="13"/>
        <v>-1</v>
      </c>
      <c r="I203" s="5">
        <v>0.57747999999999999</v>
      </c>
      <c r="J203" s="6">
        <f t="shared" si="14"/>
        <v>-1</v>
      </c>
      <c r="K203" s="5">
        <v>5.6147</v>
      </c>
      <c r="L203" s="5">
        <v>2.16425</v>
      </c>
      <c r="M203" s="6">
        <f t="shared" si="15"/>
        <v>-0.61453862183197683</v>
      </c>
    </row>
    <row r="204" spans="1:13" x14ac:dyDescent="0.2">
      <c r="A204" s="1" t="s">
        <v>13</v>
      </c>
      <c r="B204" s="1" t="s">
        <v>38</v>
      </c>
      <c r="C204" s="5">
        <v>0</v>
      </c>
      <c r="D204" s="5">
        <v>0</v>
      </c>
      <c r="E204" s="6" t="str">
        <f t="shared" si="12"/>
        <v/>
      </c>
      <c r="F204" s="5">
        <v>0.53371000000000002</v>
      </c>
      <c r="G204" s="5">
        <v>0</v>
      </c>
      <c r="H204" s="6">
        <f t="shared" si="13"/>
        <v>-1</v>
      </c>
      <c r="I204" s="5">
        <v>0</v>
      </c>
      <c r="J204" s="6" t="str">
        <f t="shared" si="14"/>
        <v/>
      </c>
      <c r="K204" s="5">
        <v>0.53371000000000002</v>
      </c>
      <c r="L204" s="5">
        <v>0</v>
      </c>
      <c r="M204" s="6">
        <f t="shared" si="15"/>
        <v>-1</v>
      </c>
    </row>
    <row r="205" spans="1:13" x14ac:dyDescent="0.2">
      <c r="A205" s="1" t="s">
        <v>15</v>
      </c>
      <c r="B205" s="1" t="s">
        <v>38</v>
      </c>
      <c r="C205" s="5">
        <v>0</v>
      </c>
      <c r="D205" s="5">
        <v>0</v>
      </c>
      <c r="E205" s="6" t="str">
        <f t="shared" si="12"/>
        <v/>
      </c>
      <c r="F205" s="5">
        <v>6.5548400000000004</v>
      </c>
      <c r="G205" s="5">
        <v>0</v>
      </c>
      <c r="H205" s="6">
        <f t="shared" si="13"/>
        <v>-1</v>
      </c>
      <c r="I205" s="5">
        <v>1.7973300000000001</v>
      </c>
      <c r="J205" s="6">
        <f t="shared" si="14"/>
        <v>-1</v>
      </c>
      <c r="K205" s="5">
        <v>6.5548400000000004</v>
      </c>
      <c r="L205" s="5">
        <v>3.07158</v>
      </c>
      <c r="M205" s="6">
        <f t="shared" si="15"/>
        <v>-0.53140274972386825</v>
      </c>
    </row>
    <row r="206" spans="1:13" x14ac:dyDescent="0.2">
      <c r="A206" s="1" t="s">
        <v>16</v>
      </c>
      <c r="B206" s="1" t="s">
        <v>38</v>
      </c>
      <c r="C206" s="5">
        <v>0</v>
      </c>
      <c r="D206" s="5">
        <v>0</v>
      </c>
      <c r="E206" s="6" t="str">
        <f t="shared" si="12"/>
        <v/>
      </c>
      <c r="F206" s="5">
        <v>13.422129999999999</v>
      </c>
      <c r="G206" s="5">
        <v>0</v>
      </c>
      <c r="H206" s="6">
        <f t="shared" si="13"/>
        <v>-1</v>
      </c>
      <c r="I206" s="5">
        <v>15.53166</v>
      </c>
      <c r="J206" s="6">
        <f t="shared" si="14"/>
        <v>-1</v>
      </c>
      <c r="K206" s="5">
        <v>34.977260000000001</v>
      </c>
      <c r="L206" s="5">
        <v>113.49091</v>
      </c>
      <c r="M206" s="6">
        <f t="shared" si="15"/>
        <v>2.2447055601267794</v>
      </c>
    </row>
    <row r="207" spans="1:13" x14ac:dyDescent="0.2">
      <c r="A207" s="1" t="s">
        <v>18</v>
      </c>
      <c r="B207" s="1" t="s">
        <v>38</v>
      </c>
      <c r="C207" s="5">
        <v>0</v>
      </c>
      <c r="D207" s="5">
        <v>0</v>
      </c>
      <c r="E207" s="6" t="str">
        <f t="shared" si="12"/>
        <v/>
      </c>
      <c r="F207" s="5">
        <v>0.55306999999999995</v>
      </c>
      <c r="G207" s="5">
        <v>12.4</v>
      </c>
      <c r="H207" s="6">
        <f t="shared" si="13"/>
        <v>21.420308460050268</v>
      </c>
      <c r="I207" s="5">
        <v>1.7338800000000001</v>
      </c>
      <c r="J207" s="6">
        <f t="shared" si="14"/>
        <v>6.1515906521789283</v>
      </c>
      <c r="K207" s="5">
        <v>31.824670000000001</v>
      </c>
      <c r="L207" s="5">
        <v>173.75798</v>
      </c>
      <c r="M207" s="6">
        <f t="shared" si="15"/>
        <v>4.459851743945813</v>
      </c>
    </row>
    <row r="208" spans="1:13" x14ac:dyDescent="0.2">
      <c r="A208" s="1" t="s">
        <v>19</v>
      </c>
      <c r="B208" s="1" t="s">
        <v>38</v>
      </c>
      <c r="C208" s="5">
        <v>0</v>
      </c>
      <c r="D208" s="5">
        <v>0</v>
      </c>
      <c r="E208" s="6" t="str">
        <f t="shared" si="12"/>
        <v/>
      </c>
      <c r="F208" s="5">
        <v>6.7345300000000003</v>
      </c>
      <c r="G208" s="5">
        <v>30.664999999999999</v>
      </c>
      <c r="H208" s="6">
        <f t="shared" si="13"/>
        <v>3.5533986781557134</v>
      </c>
      <c r="I208" s="5">
        <v>0.37692999999999999</v>
      </c>
      <c r="J208" s="6">
        <f t="shared" si="14"/>
        <v>80.354628180298732</v>
      </c>
      <c r="K208" s="5">
        <v>155.28953000000001</v>
      </c>
      <c r="L208" s="5">
        <v>115.92221000000001</v>
      </c>
      <c r="M208" s="6">
        <f t="shared" si="15"/>
        <v>-0.25350917090160552</v>
      </c>
    </row>
    <row r="209" spans="1:13" x14ac:dyDescent="0.2">
      <c r="A209" s="1" t="s">
        <v>21</v>
      </c>
      <c r="B209" s="1" t="s">
        <v>38</v>
      </c>
      <c r="C209" s="5">
        <v>0</v>
      </c>
      <c r="D209" s="5">
        <v>0</v>
      </c>
      <c r="E209" s="6" t="str">
        <f t="shared" si="12"/>
        <v/>
      </c>
      <c r="F209" s="5">
        <v>1.5148900000000001</v>
      </c>
      <c r="G209" s="5">
        <v>0</v>
      </c>
      <c r="H209" s="6">
        <f t="shared" si="13"/>
        <v>-1</v>
      </c>
      <c r="I209" s="5">
        <v>11.253030000000001</v>
      </c>
      <c r="J209" s="6">
        <f t="shared" si="14"/>
        <v>-1</v>
      </c>
      <c r="K209" s="5">
        <v>19.25047</v>
      </c>
      <c r="L209" s="5">
        <v>17.571110000000001</v>
      </c>
      <c r="M209" s="6">
        <f t="shared" si="15"/>
        <v>-8.7237350568583505E-2</v>
      </c>
    </row>
    <row r="210" spans="1:13" x14ac:dyDescent="0.2">
      <c r="A210" s="1" t="s">
        <v>23</v>
      </c>
      <c r="B210" s="1" t="s">
        <v>38</v>
      </c>
      <c r="C210" s="5">
        <v>0</v>
      </c>
      <c r="D210" s="5">
        <v>0</v>
      </c>
      <c r="E210" s="6" t="str">
        <f t="shared" si="12"/>
        <v/>
      </c>
      <c r="F210" s="5">
        <v>13.7</v>
      </c>
      <c r="G210" s="5">
        <v>40.76</v>
      </c>
      <c r="H210" s="6">
        <f t="shared" si="13"/>
        <v>1.9751824817518249</v>
      </c>
      <c r="I210" s="5">
        <v>12.97</v>
      </c>
      <c r="J210" s="6">
        <f t="shared" si="14"/>
        <v>2.1426368542791052</v>
      </c>
      <c r="K210" s="5">
        <v>13.7</v>
      </c>
      <c r="L210" s="5">
        <v>92.63</v>
      </c>
      <c r="M210" s="6">
        <f t="shared" si="15"/>
        <v>5.7613138686131391</v>
      </c>
    </row>
    <row r="211" spans="1:13" x14ac:dyDescent="0.2">
      <c r="A211" s="2" t="s">
        <v>30</v>
      </c>
      <c r="B211" s="2" t="s">
        <v>38</v>
      </c>
      <c r="C211" s="7">
        <v>0</v>
      </c>
      <c r="D211" s="7">
        <v>0</v>
      </c>
      <c r="E211" s="8" t="str">
        <f t="shared" si="12"/>
        <v/>
      </c>
      <c r="F211" s="7">
        <v>70.777829999999994</v>
      </c>
      <c r="G211" s="7">
        <v>227.90299999999999</v>
      </c>
      <c r="H211" s="8">
        <f t="shared" si="13"/>
        <v>2.2199772160293696</v>
      </c>
      <c r="I211" s="7">
        <v>234.66932</v>
      </c>
      <c r="J211" s="8">
        <f t="shared" si="14"/>
        <v>-2.8833423985717421E-2</v>
      </c>
      <c r="K211" s="7">
        <v>1061.1985400000001</v>
      </c>
      <c r="L211" s="7">
        <v>1424.4363599999999</v>
      </c>
      <c r="M211" s="8">
        <f t="shared" si="15"/>
        <v>0.34229016183908412</v>
      </c>
    </row>
    <row r="212" spans="1:13" x14ac:dyDescent="0.2">
      <c r="A212" s="1" t="s">
        <v>3</v>
      </c>
      <c r="B212" s="1" t="s">
        <v>39</v>
      </c>
      <c r="C212" s="5">
        <v>0</v>
      </c>
      <c r="D212" s="5">
        <v>238.04205999999999</v>
      </c>
      <c r="E212" s="6" t="str">
        <f t="shared" si="12"/>
        <v/>
      </c>
      <c r="F212" s="5">
        <v>2204.1080000000002</v>
      </c>
      <c r="G212" s="5">
        <v>1601.8634300000001</v>
      </c>
      <c r="H212" s="6">
        <f t="shared" si="13"/>
        <v>-0.27323732321646677</v>
      </c>
      <c r="I212" s="5">
        <v>1444.04774</v>
      </c>
      <c r="J212" s="6">
        <f t="shared" si="14"/>
        <v>0.10928703091214986</v>
      </c>
      <c r="K212" s="5">
        <v>14443.739670000001</v>
      </c>
      <c r="L212" s="5">
        <v>10103.273139999999</v>
      </c>
      <c r="M212" s="6">
        <f t="shared" si="15"/>
        <v>-0.30050849912611322</v>
      </c>
    </row>
    <row r="213" spans="1:13" x14ac:dyDescent="0.2">
      <c r="A213" s="1" t="s">
        <v>5</v>
      </c>
      <c r="B213" s="1" t="s">
        <v>39</v>
      </c>
      <c r="C213" s="5">
        <v>0</v>
      </c>
      <c r="D213" s="5">
        <v>7.6898</v>
      </c>
      <c r="E213" s="6" t="str">
        <f t="shared" si="12"/>
        <v/>
      </c>
      <c r="F213" s="5">
        <v>64.223920000000007</v>
      </c>
      <c r="G213" s="5">
        <v>128.18696</v>
      </c>
      <c r="H213" s="6">
        <f t="shared" si="13"/>
        <v>0.99593796205525886</v>
      </c>
      <c r="I213" s="5">
        <v>142.33295000000001</v>
      </c>
      <c r="J213" s="6">
        <f t="shared" si="14"/>
        <v>-9.938661427308304E-2</v>
      </c>
      <c r="K213" s="5">
        <v>1664.03152</v>
      </c>
      <c r="L213" s="5">
        <v>950.18628999999999</v>
      </c>
      <c r="M213" s="6">
        <f t="shared" si="15"/>
        <v>-0.42898540167075683</v>
      </c>
    </row>
    <row r="214" spans="1:13" x14ac:dyDescent="0.2">
      <c r="A214" s="1" t="s">
        <v>6</v>
      </c>
      <c r="B214" s="1" t="s">
        <v>39</v>
      </c>
      <c r="C214" s="5">
        <v>0</v>
      </c>
      <c r="D214" s="5">
        <v>33.50985</v>
      </c>
      <c r="E214" s="6" t="str">
        <f t="shared" si="12"/>
        <v/>
      </c>
      <c r="F214" s="5">
        <v>378.75088</v>
      </c>
      <c r="G214" s="5">
        <v>325.88497999999998</v>
      </c>
      <c r="H214" s="6">
        <f t="shared" si="13"/>
        <v>-0.1395796096896198</v>
      </c>
      <c r="I214" s="5">
        <v>333.53688</v>
      </c>
      <c r="J214" s="6">
        <f t="shared" si="14"/>
        <v>-2.2941690885877497E-2</v>
      </c>
      <c r="K214" s="5">
        <v>3111.3745600000002</v>
      </c>
      <c r="L214" s="5">
        <v>3259.9991</v>
      </c>
      <c r="M214" s="6">
        <f t="shared" si="15"/>
        <v>4.7768128566301415E-2</v>
      </c>
    </row>
    <row r="215" spans="1:13" x14ac:dyDescent="0.2">
      <c r="A215" s="1" t="s">
        <v>7</v>
      </c>
      <c r="B215" s="1" t="s">
        <v>39</v>
      </c>
      <c r="C215" s="5">
        <v>0</v>
      </c>
      <c r="D215" s="5">
        <v>0</v>
      </c>
      <c r="E215" s="6" t="str">
        <f t="shared" si="12"/>
        <v/>
      </c>
      <c r="F215" s="5">
        <v>5.2560799999999999</v>
      </c>
      <c r="G215" s="5">
        <v>4.5679999999999998E-2</v>
      </c>
      <c r="H215" s="6">
        <f t="shared" si="13"/>
        <v>-0.99130911249448261</v>
      </c>
      <c r="I215" s="5">
        <v>0</v>
      </c>
      <c r="J215" s="6" t="str">
        <f t="shared" si="14"/>
        <v/>
      </c>
      <c r="K215" s="5">
        <v>40.803510000000003</v>
      </c>
      <c r="L215" s="5">
        <v>7.2840199999999999</v>
      </c>
      <c r="M215" s="6">
        <f t="shared" si="15"/>
        <v>-0.82148545554046704</v>
      </c>
    </row>
    <row r="216" spans="1:13" x14ac:dyDescent="0.2">
      <c r="A216" s="1" t="s">
        <v>8</v>
      </c>
      <c r="B216" s="1" t="s">
        <v>39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0.44485000000000002</v>
      </c>
      <c r="H216" s="6" t="str">
        <f t="shared" si="13"/>
        <v/>
      </c>
      <c r="I216" s="5">
        <v>47.406649999999999</v>
      </c>
      <c r="J216" s="6">
        <f t="shared" si="14"/>
        <v>-0.99061629539315688</v>
      </c>
      <c r="K216" s="5">
        <v>47.836620000000003</v>
      </c>
      <c r="L216" s="5">
        <v>54.748939999999997</v>
      </c>
      <c r="M216" s="6">
        <f t="shared" si="15"/>
        <v>0.14449850344777682</v>
      </c>
    </row>
    <row r="217" spans="1:13" x14ac:dyDescent="0.2">
      <c r="A217" s="1" t="s">
        <v>9</v>
      </c>
      <c r="B217" s="1" t="s">
        <v>39</v>
      </c>
      <c r="C217" s="5">
        <v>0</v>
      </c>
      <c r="D217" s="5">
        <v>0</v>
      </c>
      <c r="E217" s="6" t="str">
        <f t="shared" si="12"/>
        <v/>
      </c>
      <c r="F217" s="5">
        <v>17.35782</v>
      </c>
      <c r="G217" s="5">
        <v>82.610439999999997</v>
      </c>
      <c r="H217" s="6">
        <f t="shared" si="13"/>
        <v>3.7592635480722807</v>
      </c>
      <c r="I217" s="5">
        <v>11.301729999999999</v>
      </c>
      <c r="J217" s="6">
        <f t="shared" si="14"/>
        <v>6.3095393360131595</v>
      </c>
      <c r="K217" s="5">
        <v>244.75844000000001</v>
      </c>
      <c r="L217" s="5">
        <v>546.35811000000001</v>
      </c>
      <c r="M217" s="6">
        <f t="shared" si="15"/>
        <v>1.2322339936469606</v>
      </c>
    </row>
    <row r="218" spans="1:13" x14ac:dyDescent="0.2">
      <c r="A218" s="1" t="s">
        <v>11</v>
      </c>
      <c r="B218" s="1" t="s">
        <v>39</v>
      </c>
      <c r="C218" s="5">
        <v>0</v>
      </c>
      <c r="D218" s="5">
        <v>0</v>
      </c>
      <c r="E218" s="6" t="str">
        <f t="shared" si="12"/>
        <v/>
      </c>
      <c r="F218" s="5">
        <v>0</v>
      </c>
      <c r="G218" s="5">
        <v>0</v>
      </c>
      <c r="H218" s="6" t="str">
        <f t="shared" si="13"/>
        <v/>
      </c>
      <c r="I218" s="5">
        <v>0</v>
      </c>
      <c r="J218" s="6" t="str">
        <f t="shared" si="14"/>
        <v/>
      </c>
      <c r="K218" s="5">
        <v>7.0509000000000004</v>
      </c>
      <c r="L218" s="5">
        <v>2.7939600000000002</v>
      </c>
      <c r="M218" s="6">
        <f t="shared" si="15"/>
        <v>-0.60374420286771902</v>
      </c>
    </row>
    <row r="219" spans="1:13" x14ac:dyDescent="0.2">
      <c r="A219" s="1" t="s">
        <v>12</v>
      </c>
      <c r="B219" s="1" t="s">
        <v>39</v>
      </c>
      <c r="C219" s="5">
        <v>0</v>
      </c>
      <c r="D219" s="5">
        <v>0</v>
      </c>
      <c r="E219" s="6" t="str">
        <f t="shared" si="12"/>
        <v/>
      </c>
      <c r="F219" s="5">
        <v>43.894309999999997</v>
      </c>
      <c r="G219" s="5">
        <v>0.35387999999999997</v>
      </c>
      <c r="H219" s="6">
        <f t="shared" si="13"/>
        <v>-0.99193790721394182</v>
      </c>
      <c r="I219" s="5">
        <v>1.9827600000000001</v>
      </c>
      <c r="J219" s="6">
        <f t="shared" si="14"/>
        <v>-0.82152151546329355</v>
      </c>
      <c r="K219" s="5">
        <v>161.65636000000001</v>
      </c>
      <c r="L219" s="5">
        <v>44.261090000000003</v>
      </c>
      <c r="M219" s="6">
        <f t="shared" si="15"/>
        <v>-0.7262026065661753</v>
      </c>
    </row>
    <row r="220" spans="1:13" x14ac:dyDescent="0.2">
      <c r="A220" s="1" t="s">
        <v>13</v>
      </c>
      <c r="B220" s="1" t="s">
        <v>39</v>
      </c>
      <c r="C220" s="5">
        <v>0</v>
      </c>
      <c r="D220" s="5">
        <v>0</v>
      </c>
      <c r="E220" s="6" t="str">
        <f t="shared" si="12"/>
        <v/>
      </c>
      <c r="F220" s="5">
        <v>3.9227400000000001</v>
      </c>
      <c r="G220" s="5">
        <v>22.22391</v>
      </c>
      <c r="H220" s="6">
        <f t="shared" si="13"/>
        <v>4.6654047935881549</v>
      </c>
      <c r="I220" s="5">
        <v>5.44503</v>
      </c>
      <c r="J220" s="6">
        <f t="shared" si="14"/>
        <v>3.0815036831752991</v>
      </c>
      <c r="K220" s="5">
        <v>122.57213</v>
      </c>
      <c r="L220" s="5">
        <v>303.13643999999999</v>
      </c>
      <c r="M220" s="6">
        <f t="shared" si="15"/>
        <v>1.4731269661382238</v>
      </c>
    </row>
    <row r="221" spans="1:13" x14ac:dyDescent="0.2">
      <c r="A221" s="1" t="s">
        <v>14</v>
      </c>
      <c r="B221" s="1" t="s">
        <v>39</v>
      </c>
      <c r="C221" s="5">
        <v>0</v>
      </c>
      <c r="D221" s="5">
        <v>0</v>
      </c>
      <c r="E221" s="6" t="str">
        <f t="shared" si="12"/>
        <v/>
      </c>
      <c r="F221" s="5">
        <v>7.41</v>
      </c>
      <c r="G221" s="5">
        <v>1.9179999999999999E-2</v>
      </c>
      <c r="H221" s="6">
        <f t="shared" si="13"/>
        <v>-0.99741160593792177</v>
      </c>
      <c r="I221" s="5">
        <v>10.320449999999999</v>
      </c>
      <c r="J221" s="6">
        <f t="shared" si="14"/>
        <v>-0.99814155390511072</v>
      </c>
      <c r="K221" s="5">
        <v>8.8288200000000003</v>
      </c>
      <c r="L221" s="5">
        <v>54.178800000000003</v>
      </c>
      <c r="M221" s="6">
        <f t="shared" si="15"/>
        <v>5.1365845039314424</v>
      </c>
    </row>
    <row r="222" spans="1:13" x14ac:dyDescent="0.2">
      <c r="A222" s="1" t="s">
        <v>15</v>
      </c>
      <c r="B222" s="1" t="s">
        <v>39</v>
      </c>
      <c r="C222" s="5">
        <v>0</v>
      </c>
      <c r="D222" s="5">
        <v>0</v>
      </c>
      <c r="E222" s="6" t="str">
        <f t="shared" si="12"/>
        <v/>
      </c>
      <c r="F222" s="5">
        <v>97.289289999999994</v>
      </c>
      <c r="G222" s="5">
        <v>28.027940000000001</v>
      </c>
      <c r="H222" s="6">
        <f t="shared" si="13"/>
        <v>-0.71191135221564461</v>
      </c>
      <c r="I222" s="5">
        <v>18.44755</v>
      </c>
      <c r="J222" s="6">
        <f t="shared" si="14"/>
        <v>0.51933129331537264</v>
      </c>
      <c r="K222" s="5">
        <v>690.48842999999999</v>
      </c>
      <c r="L222" s="5">
        <v>365.54154</v>
      </c>
      <c r="M222" s="6">
        <f t="shared" si="15"/>
        <v>-0.47060439521050335</v>
      </c>
    </row>
    <row r="223" spans="1:13" x14ac:dyDescent="0.2">
      <c r="A223" s="1" t="s">
        <v>16</v>
      </c>
      <c r="B223" s="1" t="s">
        <v>39</v>
      </c>
      <c r="C223" s="5">
        <v>0</v>
      </c>
      <c r="D223" s="5">
        <v>33.234000000000002</v>
      </c>
      <c r="E223" s="6" t="str">
        <f t="shared" si="12"/>
        <v/>
      </c>
      <c r="F223" s="5">
        <v>258.41550000000001</v>
      </c>
      <c r="G223" s="5">
        <v>297.59446000000003</v>
      </c>
      <c r="H223" s="6">
        <f t="shared" si="13"/>
        <v>0.15161226783997095</v>
      </c>
      <c r="I223" s="5">
        <v>78.104690000000005</v>
      </c>
      <c r="J223" s="6">
        <f t="shared" si="14"/>
        <v>2.8101996179742854</v>
      </c>
      <c r="K223" s="5">
        <v>2950.67713</v>
      </c>
      <c r="L223" s="5">
        <v>1523.70038</v>
      </c>
      <c r="M223" s="6">
        <f t="shared" si="15"/>
        <v>-0.48360992651202062</v>
      </c>
    </row>
    <row r="224" spans="1:13" x14ac:dyDescent="0.2">
      <c r="A224" s="1" t="s">
        <v>17</v>
      </c>
      <c r="B224" s="1" t="s">
        <v>39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0</v>
      </c>
      <c r="L224" s="5">
        <v>4.5</v>
      </c>
      <c r="M224" s="6" t="str">
        <f t="shared" si="15"/>
        <v/>
      </c>
    </row>
    <row r="225" spans="1:13" x14ac:dyDescent="0.2">
      <c r="A225" s="1" t="s">
        <v>18</v>
      </c>
      <c r="B225" s="1" t="s">
        <v>39</v>
      </c>
      <c r="C225" s="5">
        <v>0</v>
      </c>
      <c r="D225" s="5">
        <v>16.98555</v>
      </c>
      <c r="E225" s="6" t="str">
        <f t="shared" si="12"/>
        <v/>
      </c>
      <c r="F225" s="5">
        <v>245.08256</v>
      </c>
      <c r="G225" s="5">
        <v>200.75916000000001</v>
      </c>
      <c r="H225" s="6">
        <f t="shared" si="13"/>
        <v>-0.18085089367436014</v>
      </c>
      <c r="I225" s="5">
        <v>180.53611000000001</v>
      </c>
      <c r="J225" s="6">
        <f t="shared" si="14"/>
        <v>0.11201664863610938</v>
      </c>
      <c r="K225" s="5">
        <v>1854.05079</v>
      </c>
      <c r="L225" s="5">
        <v>1847.2031500000001</v>
      </c>
      <c r="M225" s="6">
        <f t="shared" si="15"/>
        <v>-3.6933400298057029E-3</v>
      </c>
    </row>
    <row r="226" spans="1:13" x14ac:dyDescent="0.2">
      <c r="A226" s="1" t="s">
        <v>19</v>
      </c>
      <c r="B226" s="1" t="s">
        <v>39</v>
      </c>
      <c r="C226" s="5">
        <v>0</v>
      </c>
      <c r="D226" s="5">
        <v>1.3190200000000001</v>
      </c>
      <c r="E226" s="6" t="str">
        <f t="shared" si="12"/>
        <v/>
      </c>
      <c r="F226" s="5">
        <v>260.10320999999999</v>
      </c>
      <c r="G226" s="5">
        <v>355.43142999999998</v>
      </c>
      <c r="H226" s="6">
        <f t="shared" si="13"/>
        <v>0.36650151299555267</v>
      </c>
      <c r="I226" s="5">
        <v>346.34939000000003</v>
      </c>
      <c r="J226" s="6">
        <f t="shared" si="14"/>
        <v>2.6222191411972684E-2</v>
      </c>
      <c r="K226" s="5">
        <v>1625.1093000000001</v>
      </c>
      <c r="L226" s="5">
        <v>2807.80935</v>
      </c>
      <c r="M226" s="6">
        <f t="shared" si="15"/>
        <v>0.72776646469255946</v>
      </c>
    </row>
    <row r="227" spans="1:13" x14ac:dyDescent="0.2">
      <c r="A227" s="1" t="s">
        <v>20</v>
      </c>
      <c r="B227" s="1" t="s">
        <v>39</v>
      </c>
      <c r="C227" s="5">
        <v>0</v>
      </c>
      <c r="D227" s="5">
        <v>0</v>
      </c>
      <c r="E227" s="6" t="str">
        <f t="shared" si="12"/>
        <v/>
      </c>
      <c r="F227" s="5">
        <v>0</v>
      </c>
      <c r="G227" s="5">
        <v>0</v>
      </c>
      <c r="H227" s="6" t="str">
        <f t="shared" si="13"/>
        <v/>
      </c>
      <c r="I227" s="5">
        <v>0</v>
      </c>
      <c r="J227" s="6" t="str">
        <f t="shared" si="14"/>
        <v/>
      </c>
      <c r="K227" s="5">
        <v>30.50986</v>
      </c>
      <c r="L227" s="5">
        <v>11.352510000000001</v>
      </c>
      <c r="M227" s="6">
        <f t="shared" si="15"/>
        <v>-0.6279068471635072</v>
      </c>
    </row>
    <row r="228" spans="1:13" x14ac:dyDescent="0.2">
      <c r="A228" s="1" t="s">
        <v>21</v>
      </c>
      <c r="B228" s="1" t="s">
        <v>39</v>
      </c>
      <c r="C228" s="5">
        <v>0</v>
      </c>
      <c r="D228" s="5">
        <v>51.714100000000002</v>
      </c>
      <c r="E228" s="6" t="str">
        <f t="shared" si="12"/>
        <v/>
      </c>
      <c r="F228" s="5">
        <v>717.85391000000004</v>
      </c>
      <c r="G228" s="5">
        <v>616.97581000000002</v>
      </c>
      <c r="H228" s="6">
        <f t="shared" si="13"/>
        <v>-0.14052733933008743</v>
      </c>
      <c r="I228" s="5">
        <v>459.79766999999998</v>
      </c>
      <c r="J228" s="6">
        <f t="shared" si="14"/>
        <v>0.34184196714176496</v>
      </c>
      <c r="K228" s="5">
        <v>1895.34203</v>
      </c>
      <c r="L228" s="5">
        <v>3392.1201999999998</v>
      </c>
      <c r="M228" s="6">
        <f t="shared" si="15"/>
        <v>0.78971401800233365</v>
      </c>
    </row>
    <row r="229" spans="1:13" x14ac:dyDescent="0.2">
      <c r="A229" s="1" t="s">
        <v>22</v>
      </c>
      <c r="B229" s="1" t="s">
        <v>39</v>
      </c>
      <c r="C229" s="5">
        <v>0</v>
      </c>
      <c r="D229" s="5">
        <v>0</v>
      </c>
      <c r="E229" s="6" t="str">
        <f t="shared" si="12"/>
        <v/>
      </c>
      <c r="F229" s="5">
        <v>0.24465999999999999</v>
      </c>
      <c r="G229" s="5">
        <v>0</v>
      </c>
      <c r="H229" s="6">
        <f t="shared" si="13"/>
        <v>-1</v>
      </c>
      <c r="I229" s="5">
        <v>0</v>
      </c>
      <c r="J229" s="6" t="str">
        <f t="shared" si="14"/>
        <v/>
      </c>
      <c r="K229" s="5">
        <v>0.24465999999999999</v>
      </c>
      <c r="L229" s="5">
        <v>1.5428299999999999</v>
      </c>
      <c r="M229" s="6">
        <f t="shared" si="15"/>
        <v>5.3060165127115182</v>
      </c>
    </row>
    <row r="230" spans="1:13" x14ac:dyDescent="0.2">
      <c r="A230" s="1" t="s">
        <v>23</v>
      </c>
      <c r="B230" s="1" t="s">
        <v>39</v>
      </c>
      <c r="C230" s="5">
        <v>0</v>
      </c>
      <c r="D230" s="5">
        <v>14.224880000000001</v>
      </c>
      <c r="E230" s="6" t="str">
        <f t="shared" si="12"/>
        <v/>
      </c>
      <c r="F230" s="5">
        <v>519.44074999999998</v>
      </c>
      <c r="G230" s="5">
        <v>134.17142999999999</v>
      </c>
      <c r="H230" s="6">
        <f t="shared" si="13"/>
        <v>-0.74170022278768077</v>
      </c>
      <c r="I230" s="5">
        <v>68.955860000000001</v>
      </c>
      <c r="J230" s="6">
        <f t="shared" si="14"/>
        <v>0.94575819952067874</v>
      </c>
      <c r="K230" s="5">
        <v>1294.90993</v>
      </c>
      <c r="L230" s="5">
        <v>1216.7550200000001</v>
      </c>
      <c r="M230" s="6">
        <f t="shared" si="15"/>
        <v>-6.0355479705063275E-2</v>
      </c>
    </row>
    <row r="231" spans="1:13" x14ac:dyDescent="0.2">
      <c r="A231" s="1" t="s">
        <v>24</v>
      </c>
      <c r="B231" s="1" t="s">
        <v>39</v>
      </c>
      <c r="C231" s="5">
        <v>0</v>
      </c>
      <c r="D231" s="5">
        <v>0</v>
      </c>
      <c r="E231" s="6" t="str">
        <f t="shared" si="12"/>
        <v/>
      </c>
      <c r="F231" s="5">
        <v>36.143749999999997</v>
      </c>
      <c r="G231" s="5">
        <v>66.1875</v>
      </c>
      <c r="H231" s="6">
        <f t="shared" si="13"/>
        <v>0.83122946567525524</v>
      </c>
      <c r="I231" s="5">
        <v>138.70464000000001</v>
      </c>
      <c r="J231" s="6">
        <f t="shared" si="14"/>
        <v>-0.52281697281359873</v>
      </c>
      <c r="K231" s="5">
        <v>834.11595999999997</v>
      </c>
      <c r="L231" s="5">
        <v>695.09853999999996</v>
      </c>
      <c r="M231" s="6">
        <f t="shared" si="15"/>
        <v>-0.16666438081343038</v>
      </c>
    </row>
    <row r="232" spans="1:13" x14ac:dyDescent="0.2">
      <c r="A232" s="1" t="s">
        <v>25</v>
      </c>
      <c r="B232" s="1" t="s">
        <v>39</v>
      </c>
      <c r="C232" s="5">
        <v>0</v>
      </c>
      <c r="D232" s="5">
        <v>0</v>
      </c>
      <c r="E232" s="6" t="str">
        <f t="shared" si="12"/>
        <v/>
      </c>
      <c r="F232" s="5">
        <v>2.2563499999999999</v>
      </c>
      <c r="G232" s="5">
        <v>9.1379999999999999</v>
      </c>
      <c r="H232" s="6">
        <f t="shared" si="13"/>
        <v>3.0499036053803712</v>
      </c>
      <c r="I232" s="5">
        <v>0</v>
      </c>
      <c r="J232" s="6" t="str">
        <f t="shared" si="14"/>
        <v/>
      </c>
      <c r="K232" s="5">
        <v>174.78989999999999</v>
      </c>
      <c r="L232" s="5">
        <v>73.162300000000002</v>
      </c>
      <c r="M232" s="6">
        <f t="shared" si="15"/>
        <v>-0.58142718772652191</v>
      </c>
    </row>
    <row r="233" spans="1:13" x14ac:dyDescent="0.2">
      <c r="A233" s="1" t="s">
        <v>26</v>
      </c>
      <c r="B233" s="1" t="s">
        <v>39</v>
      </c>
      <c r="C233" s="5">
        <v>0</v>
      </c>
      <c r="D233" s="5">
        <v>0</v>
      </c>
      <c r="E233" s="6" t="str">
        <f t="shared" si="12"/>
        <v/>
      </c>
      <c r="F233" s="5">
        <v>27.345749999999999</v>
      </c>
      <c r="G233" s="5">
        <v>8.5585299999999993</v>
      </c>
      <c r="H233" s="6">
        <f t="shared" si="13"/>
        <v>-0.68702522329795301</v>
      </c>
      <c r="I233" s="5">
        <v>1.1045700000000001</v>
      </c>
      <c r="J233" s="6">
        <f t="shared" si="14"/>
        <v>6.748291190236924</v>
      </c>
      <c r="K233" s="5">
        <v>186.77101999999999</v>
      </c>
      <c r="L233" s="5">
        <v>98.211309999999997</v>
      </c>
      <c r="M233" s="6">
        <f t="shared" si="15"/>
        <v>-0.47416194439587045</v>
      </c>
    </row>
    <row r="234" spans="1:13" x14ac:dyDescent="0.2">
      <c r="A234" s="1" t="s">
        <v>28</v>
      </c>
      <c r="B234" s="1" t="s">
        <v>39</v>
      </c>
      <c r="C234" s="5">
        <v>0</v>
      </c>
      <c r="D234" s="5">
        <v>3.34463</v>
      </c>
      <c r="E234" s="6" t="str">
        <f t="shared" si="12"/>
        <v/>
      </c>
      <c r="F234" s="5">
        <v>242.47913</v>
      </c>
      <c r="G234" s="5">
        <v>164.03424999999999</v>
      </c>
      <c r="H234" s="6">
        <f t="shared" si="13"/>
        <v>-0.32351188327011904</v>
      </c>
      <c r="I234" s="5">
        <v>496.74299999999999</v>
      </c>
      <c r="J234" s="6">
        <f t="shared" si="14"/>
        <v>-0.66978044985032503</v>
      </c>
      <c r="K234" s="5">
        <v>8966.44542</v>
      </c>
      <c r="L234" s="5">
        <v>6000.9107299999996</v>
      </c>
      <c r="M234" s="6">
        <f t="shared" si="15"/>
        <v>-0.33073693655517733</v>
      </c>
    </row>
    <row r="235" spans="1:13" x14ac:dyDescent="0.2">
      <c r="A235" s="1" t="s">
        <v>29</v>
      </c>
      <c r="B235" s="1" t="s">
        <v>39</v>
      </c>
      <c r="C235" s="5">
        <v>0</v>
      </c>
      <c r="D235" s="5">
        <v>0</v>
      </c>
      <c r="E235" s="6" t="str">
        <f t="shared" si="12"/>
        <v/>
      </c>
      <c r="F235" s="5">
        <v>3.8258000000000001</v>
      </c>
      <c r="G235" s="5">
        <v>0</v>
      </c>
      <c r="H235" s="6">
        <f t="shared" si="13"/>
        <v>-1</v>
      </c>
      <c r="I235" s="5">
        <v>0.80993999999999999</v>
      </c>
      <c r="J235" s="6">
        <f t="shared" si="14"/>
        <v>-1</v>
      </c>
      <c r="K235" s="5">
        <v>16.43591</v>
      </c>
      <c r="L235" s="5">
        <v>2.3023699999999998</v>
      </c>
      <c r="M235" s="6">
        <f t="shared" si="15"/>
        <v>-0.859918313010962</v>
      </c>
    </row>
    <row r="236" spans="1:13" x14ac:dyDescent="0.2">
      <c r="A236" s="2" t="s">
        <v>30</v>
      </c>
      <c r="B236" s="2" t="s">
        <v>39</v>
      </c>
      <c r="C236" s="7">
        <v>0</v>
      </c>
      <c r="D236" s="7">
        <v>400.06389000000001</v>
      </c>
      <c r="E236" s="8" t="str">
        <f t="shared" si="12"/>
        <v/>
      </c>
      <c r="F236" s="7">
        <v>5135.4044100000001</v>
      </c>
      <c r="G236" s="7">
        <v>4045.6578500000001</v>
      </c>
      <c r="H236" s="8">
        <f t="shared" si="13"/>
        <v>-0.21220267636137347</v>
      </c>
      <c r="I236" s="7">
        <v>3789.6904399999999</v>
      </c>
      <c r="J236" s="8">
        <f t="shared" si="14"/>
        <v>6.7543091989328952E-2</v>
      </c>
      <c r="K236" s="7">
        <v>40375.386449999998</v>
      </c>
      <c r="L236" s="7">
        <v>33495.988649999999</v>
      </c>
      <c r="M236" s="8">
        <f t="shared" si="15"/>
        <v>-0.17038593075806951</v>
      </c>
    </row>
    <row r="237" spans="1:13" x14ac:dyDescent="0.2">
      <c r="A237" s="1" t="s">
        <v>3</v>
      </c>
      <c r="B237" s="1" t="s">
        <v>40</v>
      </c>
      <c r="C237" s="5">
        <v>0</v>
      </c>
      <c r="D237" s="5">
        <v>103.78453</v>
      </c>
      <c r="E237" s="6" t="str">
        <f t="shared" si="12"/>
        <v/>
      </c>
      <c r="F237" s="5">
        <v>90.048919999999995</v>
      </c>
      <c r="G237" s="5">
        <v>441.55646999999999</v>
      </c>
      <c r="H237" s="6">
        <f t="shared" si="13"/>
        <v>3.9035176657310275</v>
      </c>
      <c r="I237" s="5">
        <v>2427.6061300000001</v>
      </c>
      <c r="J237" s="6">
        <f t="shared" si="14"/>
        <v>-0.81811033324421534</v>
      </c>
      <c r="K237" s="5">
        <v>4121.3725000000004</v>
      </c>
      <c r="L237" s="5">
        <v>4260.7965599999998</v>
      </c>
      <c r="M237" s="6">
        <f t="shared" si="15"/>
        <v>3.3829521597477319E-2</v>
      </c>
    </row>
    <row r="238" spans="1:13" x14ac:dyDescent="0.2">
      <c r="A238" s="1" t="s">
        <v>5</v>
      </c>
      <c r="B238" s="1" t="s">
        <v>40</v>
      </c>
      <c r="C238" s="5">
        <v>0</v>
      </c>
      <c r="D238" s="5">
        <v>0</v>
      </c>
      <c r="E238" s="6" t="str">
        <f t="shared" si="12"/>
        <v/>
      </c>
      <c r="F238" s="5">
        <v>3284.1858900000002</v>
      </c>
      <c r="G238" s="5">
        <v>489.89398999999997</v>
      </c>
      <c r="H238" s="6">
        <f t="shared" si="13"/>
        <v>-0.85083244176534722</v>
      </c>
      <c r="I238" s="5">
        <v>399.37828000000002</v>
      </c>
      <c r="J238" s="6">
        <f t="shared" si="14"/>
        <v>0.22664154395176417</v>
      </c>
      <c r="K238" s="5">
        <v>32051.64633</v>
      </c>
      <c r="L238" s="5">
        <v>3697.91716</v>
      </c>
      <c r="M238" s="6">
        <f t="shared" si="15"/>
        <v>-0.88462629588737263</v>
      </c>
    </row>
    <row r="239" spans="1:13" x14ac:dyDescent="0.2">
      <c r="A239" s="1" t="s">
        <v>6</v>
      </c>
      <c r="B239" s="1" t="s">
        <v>40</v>
      </c>
      <c r="C239" s="5">
        <v>0</v>
      </c>
      <c r="D239" s="5">
        <v>0.13569999999999999</v>
      </c>
      <c r="E239" s="6" t="str">
        <f t="shared" si="12"/>
        <v/>
      </c>
      <c r="F239" s="5">
        <v>867.51409999999998</v>
      </c>
      <c r="G239" s="5">
        <v>922.66736000000003</v>
      </c>
      <c r="H239" s="6">
        <f t="shared" si="13"/>
        <v>6.3576211614312816E-2</v>
      </c>
      <c r="I239" s="5">
        <v>1187.6761300000001</v>
      </c>
      <c r="J239" s="6">
        <f t="shared" si="14"/>
        <v>-0.22313218503431576</v>
      </c>
      <c r="K239" s="5">
        <v>9250.5636799999993</v>
      </c>
      <c r="L239" s="5">
        <v>11541.73942</v>
      </c>
      <c r="M239" s="6">
        <f t="shared" si="15"/>
        <v>0.24767958140254653</v>
      </c>
    </row>
    <row r="240" spans="1:13" x14ac:dyDescent="0.2">
      <c r="A240" s="1" t="s">
        <v>7</v>
      </c>
      <c r="B240" s="1" t="s">
        <v>40</v>
      </c>
      <c r="C240" s="5">
        <v>0</v>
      </c>
      <c r="D240" s="5">
        <v>0</v>
      </c>
      <c r="E240" s="6" t="str">
        <f t="shared" si="12"/>
        <v/>
      </c>
      <c r="F240" s="5">
        <v>28.986450000000001</v>
      </c>
      <c r="G240" s="5">
        <v>9.2437900000000006</v>
      </c>
      <c r="H240" s="6">
        <f t="shared" si="13"/>
        <v>-0.68109961723494949</v>
      </c>
      <c r="I240" s="5">
        <v>1.2482200000000001</v>
      </c>
      <c r="J240" s="6">
        <f t="shared" si="14"/>
        <v>6.4055775424204064</v>
      </c>
      <c r="K240" s="5">
        <v>276.77737000000002</v>
      </c>
      <c r="L240" s="5">
        <v>131.85399000000001</v>
      </c>
      <c r="M240" s="6">
        <f t="shared" si="15"/>
        <v>-0.52360993241607867</v>
      </c>
    </row>
    <row r="241" spans="1:13" x14ac:dyDescent="0.2">
      <c r="A241" s="1" t="s">
        <v>8</v>
      </c>
      <c r="B241" s="1" t="s">
        <v>40</v>
      </c>
      <c r="C241" s="5">
        <v>0</v>
      </c>
      <c r="D241" s="5">
        <v>0</v>
      </c>
      <c r="E241" s="6" t="str">
        <f t="shared" si="12"/>
        <v/>
      </c>
      <c r="F241" s="5">
        <v>0</v>
      </c>
      <c r="G241" s="5">
        <v>1.0999399999999999</v>
      </c>
      <c r="H241" s="6" t="str">
        <f t="shared" si="13"/>
        <v/>
      </c>
      <c r="I241" s="5">
        <v>0.71982999999999997</v>
      </c>
      <c r="J241" s="6">
        <f t="shared" si="14"/>
        <v>0.52805523526388165</v>
      </c>
      <c r="K241" s="5">
        <v>0.75627</v>
      </c>
      <c r="L241" s="5">
        <v>23.344280000000001</v>
      </c>
      <c r="M241" s="6">
        <f t="shared" si="15"/>
        <v>29.867653086860514</v>
      </c>
    </row>
    <row r="242" spans="1:13" x14ac:dyDescent="0.2">
      <c r="A242" s="1" t="s">
        <v>9</v>
      </c>
      <c r="B242" s="1" t="s">
        <v>40</v>
      </c>
      <c r="C242" s="5">
        <v>0</v>
      </c>
      <c r="D242" s="5">
        <v>0</v>
      </c>
      <c r="E242" s="6" t="str">
        <f t="shared" si="12"/>
        <v/>
      </c>
      <c r="F242" s="5">
        <v>201.67574999999999</v>
      </c>
      <c r="G242" s="5">
        <v>100.22169</v>
      </c>
      <c r="H242" s="6">
        <f t="shared" si="13"/>
        <v>-0.50305532519403051</v>
      </c>
      <c r="I242" s="5">
        <v>241.05113</v>
      </c>
      <c r="J242" s="6">
        <f t="shared" si="14"/>
        <v>-0.5842305738205833</v>
      </c>
      <c r="K242" s="5">
        <v>2608.5093200000001</v>
      </c>
      <c r="L242" s="5">
        <v>3656.57834</v>
      </c>
      <c r="M242" s="6">
        <f t="shared" si="15"/>
        <v>0.40178848968038183</v>
      </c>
    </row>
    <row r="243" spans="1:13" x14ac:dyDescent="0.2">
      <c r="A243" s="1" t="s">
        <v>10</v>
      </c>
      <c r="B243" s="1" t="s">
        <v>40</v>
      </c>
      <c r="C243" s="5">
        <v>0</v>
      </c>
      <c r="D243" s="5">
        <v>196.49</v>
      </c>
      <c r="E243" s="6" t="str">
        <f t="shared" si="12"/>
        <v/>
      </c>
      <c r="F243" s="5">
        <v>319.78575000000001</v>
      </c>
      <c r="G243" s="5">
        <v>614.15949999999998</v>
      </c>
      <c r="H243" s="6">
        <f t="shared" si="13"/>
        <v>0.92053429522735142</v>
      </c>
      <c r="I243" s="5">
        <v>0</v>
      </c>
      <c r="J243" s="6" t="str">
        <f t="shared" si="14"/>
        <v/>
      </c>
      <c r="K243" s="5">
        <v>1451.2890400000001</v>
      </c>
      <c r="L243" s="5">
        <v>1550.5972200000001</v>
      </c>
      <c r="M243" s="6">
        <f t="shared" si="15"/>
        <v>6.8427568363639057E-2</v>
      </c>
    </row>
    <row r="244" spans="1:13" x14ac:dyDescent="0.2">
      <c r="A244" s="1" t="s">
        <v>11</v>
      </c>
      <c r="B244" s="1" t="s">
        <v>40</v>
      </c>
      <c r="C244" s="5">
        <v>0</v>
      </c>
      <c r="D244" s="5">
        <v>0</v>
      </c>
      <c r="E244" s="6" t="str">
        <f t="shared" si="12"/>
        <v/>
      </c>
      <c r="F244" s="5">
        <v>0</v>
      </c>
      <c r="G244" s="5">
        <v>0</v>
      </c>
      <c r="H244" s="6" t="str">
        <f t="shared" si="13"/>
        <v/>
      </c>
      <c r="I244" s="5">
        <v>0</v>
      </c>
      <c r="J244" s="6" t="str">
        <f t="shared" si="14"/>
        <v/>
      </c>
      <c r="K244" s="5">
        <v>0</v>
      </c>
      <c r="L244" s="5">
        <v>0</v>
      </c>
      <c r="M244" s="6" t="str">
        <f t="shared" si="15"/>
        <v/>
      </c>
    </row>
    <row r="245" spans="1:13" x14ac:dyDescent="0.2">
      <c r="A245" s="1" t="s">
        <v>12</v>
      </c>
      <c r="B245" s="1" t="s">
        <v>40</v>
      </c>
      <c r="C245" s="5">
        <v>0</v>
      </c>
      <c r="D245" s="5">
        <v>0</v>
      </c>
      <c r="E245" s="6" t="str">
        <f t="shared" si="12"/>
        <v/>
      </c>
      <c r="F245" s="5">
        <v>103.58213000000001</v>
      </c>
      <c r="G245" s="5">
        <v>170.52735000000001</v>
      </c>
      <c r="H245" s="6">
        <f t="shared" si="13"/>
        <v>0.64630086289980726</v>
      </c>
      <c r="I245" s="5">
        <v>97.082909999999998</v>
      </c>
      <c r="J245" s="6">
        <f t="shared" si="14"/>
        <v>0.7565125520032312</v>
      </c>
      <c r="K245" s="5">
        <v>663.25131999999996</v>
      </c>
      <c r="L245" s="5">
        <v>1088.6123399999999</v>
      </c>
      <c r="M245" s="6">
        <f t="shared" si="15"/>
        <v>0.64132706136189821</v>
      </c>
    </row>
    <row r="246" spans="1:13" x14ac:dyDescent="0.2">
      <c r="A246" s="1" t="s">
        <v>13</v>
      </c>
      <c r="B246" s="1" t="s">
        <v>40</v>
      </c>
      <c r="C246" s="5">
        <v>0</v>
      </c>
      <c r="D246" s="5">
        <v>0.39337</v>
      </c>
      <c r="E246" s="6" t="str">
        <f t="shared" si="12"/>
        <v/>
      </c>
      <c r="F246" s="5">
        <v>628.34616000000005</v>
      </c>
      <c r="G246" s="5">
        <v>230.95016000000001</v>
      </c>
      <c r="H246" s="6">
        <f t="shared" si="13"/>
        <v>-0.63244756679980352</v>
      </c>
      <c r="I246" s="5">
        <v>304.42352</v>
      </c>
      <c r="J246" s="6">
        <f t="shared" si="14"/>
        <v>-0.24135244215033047</v>
      </c>
      <c r="K246" s="5">
        <v>3175.2968900000001</v>
      </c>
      <c r="L246" s="5">
        <v>2898.7581300000002</v>
      </c>
      <c r="M246" s="6">
        <f t="shared" si="15"/>
        <v>-8.7090678314492909E-2</v>
      </c>
    </row>
    <row r="247" spans="1:13" x14ac:dyDescent="0.2">
      <c r="A247" s="1" t="s">
        <v>14</v>
      </c>
      <c r="B247" s="1" t="s">
        <v>40</v>
      </c>
      <c r="C247" s="5">
        <v>0</v>
      </c>
      <c r="D247" s="5">
        <v>33.208860000000001</v>
      </c>
      <c r="E247" s="6" t="str">
        <f t="shared" si="12"/>
        <v/>
      </c>
      <c r="F247" s="5">
        <v>135.52303000000001</v>
      </c>
      <c r="G247" s="5">
        <v>103.48963999999999</v>
      </c>
      <c r="H247" s="6">
        <f t="shared" si="13"/>
        <v>-0.23636860834649287</v>
      </c>
      <c r="I247" s="5">
        <v>37.255679999999998</v>
      </c>
      <c r="J247" s="6">
        <f t="shared" si="14"/>
        <v>1.7778217979110837</v>
      </c>
      <c r="K247" s="5">
        <v>1182.6559400000001</v>
      </c>
      <c r="L247" s="5">
        <v>1084.41191</v>
      </c>
      <c r="M247" s="6">
        <f t="shared" si="15"/>
        <v>-8.3070677343403898E-2</v>
      </c>
    </row>
    <row r="248" spans="1:13" x14ac:dyDescent="0.2">
      <c r="A248" s="1" t="s">
        <v>15</v>
      </c>
      <c r="B248" s="1" t="s">
        <v>40</v>
      </c>
      <c r="C248" s="5">
        <v>0</v>
      </c>
      <c r="D248" s="5">
        <v>68.618260000000006</v>
      </c>
      <c r="E248" s="6" t="str">
        <f t="shared" si="12"/>
        <v/>
      </c>
      <c r="F248" s="5">
        <v>2583.1330800000001</v>
      </c>
      <c r="G248" s="5">
        <v>2897.2714099999998</v>
      </c>
      <c r="H248" s="6">
        <f t="shared" si="13"/>
        <v>0.1216113611924321</v>
      </c>
      <c r="I248" s="5">
        <v>3103.4562799999999</v>
      </c>
      <c r="J248" s="6">
        <f t="shared" si="14"/>
        <v>-6.6437175651142155E-2</v>
      </c>
      <c r="K248" s="5">
        <v>15819.861150000001</v>
      </c>
      <c r="L248" s="5">
        <v>19415.332119999999</v>
      </c>
      <c r="M248" s="6">
        <f t="shared" si="15"/>
        <v>0.22727576025532925</v>
      </c>
    </row>
    <row r="249" spans="1:13" x14ac:dyDescent="0.2">
      <c r="A249" s="1" t="s">
        <v>16</v>
      </c>
      <c r="B249" s="1" t="s">
        <v>40</v>
      </c>
      <c r="C249" s="5">
        <v>0</v>
      </c>
      <c r="D249" s="5">
        <v>121.86503999999999</v>
      </c>
      <c r="E249" s="6" t="str">
        <f t="shared" si="12"/>
        <v/>
      </c>
      <c r="F249" s="5">
        <v>3546.8864600000002</v>
      </c>
      <c r="G249" s="5">
        <v>3838.7035000000001</v>
      </c>
      <c r="H249" s="6">
        <f t="shared" si="13"/>
        <v>8.2274141924464139E-2</v>
      </c>
      <c r="I249" s="5">
        <v>4202.2946400000001</v>
      </c>
      <c r="J249" s="6">
        <f t="shared" si="14"/>
        <v>-8.6522048344520597E-2</v>
      </c>
      <c r="K249" s="5">
        <v>30162.36131</v>
      </c>
      <c r="L249" s="5">
        <v>32286.74494</v>
      </c>
      <c r="M249" s="6">
        <f t="shared" si="15"/>
        <v>7.0431608724734751E-2</v>
      </c>
    </row>
    <row r="250" spans="1:13" x14ac:dyDescent="0.2">
      <c r="A250" s="1" t="s">
        <v>17</v>
      </c>
      <c r="B250" s="1" t="s">
        <v>40</v>
      </c>
      <c r="C250" s="5">
        <v>0</v>
      </c>
      <c r="D250" s="5">
        <v>905.43926999999996</v>
      </c>
      <c r="E250" s="6" t="str">
        <f t="shared" si="12"/>
        <v/>
      </c>
      <c r="F250" s="5">
        <v>15788.02288</v>
      </c>
      <c r="G250" s="5">
        <v>19200.282759999998</v>
      </c>
      <c r="H250" s="6">
        <f t="shared" si="13"/>
        <v>0.21612965131451589</v>
      </c>
      <c r="I250" s="5">
        <v>3790.3910500000002</v>
      </c>
      <c r="J250" s="6">
        <f t="shared" si="14"/>
        <v>4.0655150106477791</v>
      </c>
      <c r="K250" s="5">
        <v>77728.468609999996</v>
      </c>
      <c r="L250" s="5">
        <v>70843.20465</v>
      </c>
      <c r="M250" s="6">
        <f t="shared" si="15"/>
        <v>-8.8580980471216764E-2</v>
      </c>
    </row>
    <row r="251" spans="1:13" x14ac:dyDescent="0.2">
      <c r="A251" s="1" t="s">
        <v>18</v>
      </c>
      <c r="B251" s="1" t="s">
        <v>40</v>
      </c>
      <c r="C251" s="5">
        <v>0</v>
      </c>
      <c r="D251" s="5">
        <v>1143.2053599999999</v>
      </c>
      <c r="E251" s="6" t="str">
        <f t="shared" si="12"/>
        <v/>
      </c>
      <c r="F251" s="5">
        <v>11339.75697</v>
      </c>
      <c r="G251" s="5">
        <v>14031.65799</v>
      </c>
      <c r="H251" s="6">
        <f t="shared" si="13"/>
        <v>0.23738612980168661</v>
      </c>
      <c r="I251" s="5">
        <v>12673.812250000001</v>
      </c>
      <c r="J251" s="6">
        <f t="shared" si="14"/>
        <v>0.10713790872197904</v>
      </c>
      <c r="K251" s="5">
        <v>116425.77041</v>
      </c>
      <c r="L251" s="5">
        <v>122263.36212999999</v>
      </c>
      <c r="M251" s="6">
        <f t="shared" si="15"/>
        <v>5.0140030849206152E-2</v>
      </c>
    </row>
    <row r="252" spans="1:13" x14ac:dyDescent="0.2">
      <c r="A252" s="1" t="s">
        <v>19</v>
      </c>
      <c r="B252" s="1" t="s">
        <v>40</v>
      </c>
      <c r="C252" s="5">
        <v>0</v>
      </c>
      <c r="D252" s="5">
        <v>1.0714300000000001</v>
      </c>
      <c r="E252" s="6" t="str">
        <f t="shared" si="12"/>
        <v/>
      </c>
      <c r="F252" s="5">
        <v>3762.66347</v>
      </c>
      <c r="G252" s="5">
        <v>6336.5972599999996</v>
      </c>
      <c r="H252" s="6">
        <f t="shared" si="13"/>
        <v>0.684072282977781</v>
      </c>
      <c r="I252" s="5">
        <v>4389.5894099999996</v>
      </c>
      <c r="J252" s="6">
        <f t="shared" si="14"/>
        <v>0.44355124549109037</v>
      </c>
      <c r="K252" s="5">
        <v>40130.357680000001</v>
      </c>
      <c r="L252" s="5">
        <v>43219.010199999997</v>
      </c>
      <c r="M252" s="6">
        <f t="shared" si="15"/>
        <v>7.6965486942053962E-2</v>
      </c>
    </row>
    <row r="253" spans="1:13" x14ac:dyDescent="0.2">
      <c r="A253" s="1" t="s">
        <v>20</v>
      </c>
      <c r="B253" s="1" t="s">
        <v>40</v>
      </c>
      <c r="C253" s="5">
        <v>0</v>
      </c>
      <c r="D253" s="5">
        <v>80.730990000000006</v>
      </c>
      <c r="E253" s="6" t="str">
        <f t="shared" ref="E253:E314" si="16">IF(C253=0,"",(D253/C253-1))</f>
        <v/>
      </c>
      <c r="F253" s="5">
        <v>3325.7849799999999</v>
      </c>
      <c r="G253" s="5">
        <v>3017.4839499999998</v>
      </c>
      <c r="H253" s="6">
        <f t="shared" ref="H253:H314" si="17">IF(F253=0,"",(G253/F253-1))</f>
        <v>-9.2700229225282094E-2</v>
      </c>
      <c r="I253" s="5">
        <v>2887.74631</v>
      </c>
      <c r="J253" s="6">
        <f t="shared" ref="J253:J314" si="18">IF(I253=0,"",(G253/I253-1))</f>
        <v>4.492695204933006E-2</v>
      </c>
      <c r="K253" s="5">
        <v>23626.64574</v>
      </c>
      <c r="L253" s="5">
        <v>23808.23749</v>
      </c>
      <c r="M253" s="6">
        <f t="shared" ref="M253:M314" si="19">IF(K253=0,"",(L253/K253-1))</f>
        <v>7.6858878741541403E-3</v>
      </c>
    </row>
    <row r="254" spans="1:13" x14ac:dyDescent="0.2">
      <c r="A254" s="1" t="s">
        <v>21</v>
      </c>
      <c r="B254" s="1" t="s">
        <v>40</v>
      </c>
      <c r="C254" s="5">
        <v>0</v>
      </c>
      <c r="D254" s="5">
        <v>0</v>
      </c>
      <c r="E254" s="6" t="str">
        <f t="shared" si="16"/>
        <v/>
      </c>
      <c r="F254" s="5">
        <v>138.21482</v>
      </c>
      <c r="G254" s="5">
        <v>94.973029999999994</v>
      </c>
      <c r="H254" s="6">
        <f t="shared" si="17"/>
        <v>-0.31285928672482455</v>
      </c>
      <c r="I254" s="5">
        <v>152.48822999999999</v>
      </c>
      <c r="J254" s="6">
        <f t="shared" si="18"/>
        <v>-0.37717796317787933</v>
      </c>
      <c r="K254" s="5">
        <v>4399.7892899999997</v>
      </c>
      <c r="L254" s="5">
        <v>1428.73164</v>
      </c>
      <c r="M254" s="6">
        <f t="shared" si="19"/>
        <v>-0.67527271288939383</v>
      </c>
    </row>
    <row r="255" spans="1:13" x14ac:dyDescent="0.2">
      <c r="A255" s="1" t="s">
        <v>22</v>
      </c>
      <c r="B255" s="1" t="s">
        <v>40</v>
      </c>
      <c r="C255" s="5">
        <v>0</v>
      </c>
      <c r="D255" s="5">
        <v>0</v>
      </c>
      <c r="E255" s="6" t="str">
        <f t="shared" si="16"/>
        <v/>
      </c>
      <c r="F255" s="5">
        <v>0.38901000000000002</v>
      </c>
      <c r="G255" s="5">
        <v>0</v>
      </c>
      <c r="H255" s="6">
        <f t="shared" si="17"/>
        <v>-1</v>
      </c>
      <c r="I255" s="5">
        <v>0</v>
      </c>
      <c r="J255" s="6" t="str">
        <f t="shared" si="18"/>
        <v/>
      </c>
      <c r="K255" s="5">
        <v>723.59807999999998</v>
      </c>
      <c r="L255" s="5">
        <v>2.52976</v>
      </c>
      <c r="M255" s="6">
        <f t="shared" si="19"/>
        <v>-0.99650391554383344</v>
      </c>
    </row>
    <row r="256" spans="1:13" x14ac:dyDescent="0.2">
      <c r="A256" s="1" t="s">
        <v>23</v>
      </c>
      <c r="B256" s="1" t="s">
        <v>40</v>
      </c>
      <c r="C256" s="5">
        <v>0</v>
      </c>
      <c r="D256" s="5">
        <v>268.91698000000002</v>
      </c>
      <c r="E256" s="6" t="str">
        <f t="shared" si="16"/>
        <v/>
      </c>
      <c r="F256" s="5">
        <v>5865.3117599999996</v>
      </c>
      <c r="G256" s="5">
        <v>6480.2499200000002</v>
      </c>
      <c r="H256" s="6">
        <f t="shared" si="17"/>
        <v>0.10484321808667185</v>
      </c>
      <c r="I256" s="5">
        <v>7119.1594100000002</v>
      </c>
      <c r="J256" s="6">
        <f t="shared" si="18"/>
        <v>-8.9745074271345704E-2</v>
      </c>
      <c r="K256" s="5">
        <v>54756.608189999999</v>
      </c>
      <c r="L256" s="5">
        <v>58262.109550000001</v>
      </c>
      <c r="M256" s="6">
        <f t="shared" si="19"/>
        <v>6.4019695081117156E-2</v>
      </c>
    </row>
    <row r="257" spans="1:13" x14ac:dyDescent="0.2">
      <c r="A257" s="1" t="s">
        <v>24</v>
      </c>
      <c r="B257" s="1" t="s">
        <v>40</v>
      </c>
      <c r="C257" s="5">
        <v>0</v>
      </c>
      <c r="D257" s="5">
        <v>0</v>
      </c>
      <c r="E257" s="6" t="str">
        <f t="shared" si="16"/>
        <v/>
      </c>
      <c r="F257" s="5">
        <v>207.7466</v>
      </c>
      <c r="G257" s="5">
        <v>6.5229999999999997</v>
      </c>
      <c r="H257" s="6">
        <f t="shared" si="17"/>
        <v>-0.96860117084948683</v>
      </c>
      <c r="I257" s="5">
        <v>11.944290000000001</v>
      </c>
      <c r="J257" s="6">
        <f t="shared" si="18"/>
        <v>-0.45388131065136572</v>
      </c>
      <c r="K257" s="5">
        <v>1692.1576</v>
      </c>
      <c r="L257" s="5">
        <v>966.34312</v>
      </c>
      <c r="M257" s="6">
        <f t="shared" si="19"/>
        <v>-0.42892841659665748</v>
      </c>
    </row>
    <row r="258" spans="1:13" x14ac:dyDescent="0.2">
      <c r="A258" s="1" t="s">
        <v>25</v>
      </c>
      <c r="B258" s="1" t="s">
        <v>40</v>
      </c>
      <c r="C258" s="5">
        <v>0</v>
      </c>
      <c r="D258" s="5">
        <v>0</v>
      </c>
      <c r="E258" s="6" t="str">
        <f t="shared" si="16"/>
        <v/>
      </c>
      <c r="F258" s="5">
        <v>0</v>
      </c>
      <c r="G258" s="5">
        <v>0</v>
      </c>
      <c r="H258" s="6" t="str">
        <f t="shared" si="17"/>
        <v/>
      </c>
      <c r="I258" s="5">
        <v>0</v>
      </c>
      <c r="J258" s="6" t="str">
        <f t="shared" si="18"/>
        <v/>
      </c>
      <c r="K258" s="5">
        <v>39.621099999999998</v>
      </c>
      <c r="L258" s="5">
        <v>0</v>
      </c>
      <c r="M258" s="6">
        <f t="shared" si="19"/>
        <v>-1</v>
      </c>
    </row>
    <row r="259" spans="1:13" x14ac:dyDescent="0.2">
      <c r="A259" s="1" t="s">
        <v>26</v>
      </c>
      <c r="B259" s="1" t="s">
        <v>40</v>
      </c>
      <c r="C259" s="5">
        <v>0</v>
      </c>
      <c r="D259" s="5">
        <v>112.13495</v>
      </c>
      <c r="E259" s="6" t="str">
        <f t="shared" si="16"/>
        <v/>
      </c>
      <c r="F259" s="5">
        <v>1249.2221500000001</v>
      </c>
      <c r="G259" s="5">
        <v>2399.05467</v>
      </c>
      <c r="H259" s="6">
        <f t="shared" si="17"/>
        <v>0.92043878664815537</v>
      </c>
      <c r="I259" s="5">
        <v>1166.87483</v>
      </c>
      <c r="J259" s="6">
        <f t="shared" si="18"/>
        <v>1.0559657371305198</v>
      </c>
      <c r="K259" s="5">
        <v>15580.131960000001</v>
      </c>
      <c r="L259" s="5">
        <v>19334.52075</v>
      </c>
      <c r="M259" s="6">
        <f t="shared" si="19"/>
        <v>0.24097284924408302</v>
      </c>
    </row>
    <row r="260" spans="1:13" x14ac:dyDescent="0.2">
      <c r="A260" s="1" t="s">
        <v>28</v>
      </c>
      <c r="B260" s="1" t="s">
        <v>40</v>
      </c>
      <c r="C260" s="5">
        <v>0</v>
      </c>
      <c r="D260" s="5">
        <v>20.649100000000001</v>
      </c>
      <c r="E260" s="6" t="str">
        <f t="shared" si="16"/>
        <v/>
      </c>
      <c r="F260" s="5">
        <v>147.00131999999999</v>
      </c>
      <c r="G260" s="5">
        <v>281.31229999999999</v>
      </c>
      <c r="H260" s="6">
        <f t="shared" si="17"/>
        <v>0.91367193165340299</v>
      </c>
      <c r="I260" s="5">
        <v>286.41511000000003</v>
      </c>
      <c r="J260" s="6">
        <f t="shared" si="18"/>
        <v>-1.7816134071977019E-2</v>
      </c>
      <c r="K260" s="5">
        <v>7137.9056799999998</v>
      </c>
      <c r="L260" s="5">
        <v>6104.6153199999999</v>
      </c>
      <c r="M260" s="6">
        <f t="shared" si="19"/>
        <v>-0.14476099941965048</v>
      </c>
    </row>
    <row r="261" spans="1:13" x14ac:dyDescent="0.2">
      <c r="A261" s="1" t="s">
        <v>29</v>
      </c>
      <c r="B261" s="1" t="s">
        <v>40</v>
      </c>
      <c r="C261" s="5">
        <v>0</v>
      </c>
      <c r="D261" s="5">
        <v>51.861820000000002</v>
      </c>
      <c r="E261" s="6" t="str">
        <f t="shared" si="16"/>
        <v/>
      </c>
      <c r="F261" s="5">
        <v>1973.93932</v>
      </c>
      <c r="G261" s="5">
        <v>2299.2259399999998</v>
      </c>
      <c r="H261" s="6">
        <f t="shared" si="17"/>
        <v>0.16479058738239227</v>
      </c>
      <c r="I261" s="5">
        <v>1528.4989399999999</v>
      </c>
      <c r="J261" s="6">
        <f t="shared" si="18"/>
        <v>0.5042378374171459</v>
      </c>
      <c r="K261" s="5">
        <v>19197.553090000001</v>
      </c>
      <c r="L261" s="5">
        <v>19910.67511</v>
      </c>
      <c r="M261" s="6">
        <f t="shared" si="19"/>
        <v>3.7146505945669928E-2</v>
      </c>
    </row>
    <row r="262" spans="1:13" x14ac:dyDescent="0.2">
      <c r="A262" s="2" t="s">
        <v>30</v>
      </c>
      <c r="B262" s="2" t="s">
        <v>40</v>
      </c>
      <c r="C262" s="7">
        <v>0</v>
      </c>
      <c r="D262" s="7">
        <v>3108.5056599999998</v>
      </c>
      <c r="E262" s="8" t="str">
        <f t="shared" si="16"/>
        <v/>
      </c>
      <c r="F262" s="7">
        <v>55587.720999999998</v>
      </c>
      <c r="G262" s="7">
        <v>63967.145620000003</v>
      </c>
      <c r="H262" s="8">
        <f t="shared" si="17"/>
        <v>0.15074236664604412</v>
      </c>
      <c r="I262" s="7">
        <v>46023.681060000003</v>
      </c>
      <c r="J262" s="8">
        <f t="shared" si="18"/>
        <v>0.38987460687048303</v>
      </c>
      <c r="K262" s="7">
        <v>462622.94854999997</v>
      </c>
      <c r="L262" s="7">
        <v>447935.83276000002</v>
      </c>
      <c r="M262" s="8">
        <f t="shared" si="19"/>
        <v>-3.1747486448810647E-2</v>
      </c>
    </row>
    <row r="263" spans="1:13" x14ac:dyDescent="0.2">
      <c r="A263" s="1" t="s">
        <v>3</v>
      </c>
      <c r="B263" s="1" t="s">
        <v>41</v>
      </c>
      <c r="C263" s="5">
        <v>0</v>
      </c>
      <c r="D263" s="5">
        <v>92.773499999999999</v>
      </c>
      <c r="E263" s="6" t="str">
        <f t="shared" si="16"/>
        <v/>
      </c>
      <c r="F263" s="5">
        <v>1469.29278</v>
      </c>
      <c r="G263" s="5">
        <v>2319.2763199999999</v>
      </c>
      <c r="H263" s="6">
        <f t="shared" si="17"/>
        <v>0.57849841200471963</v>
      </c>
      <c r="I263" s="5">
        <v>1474.6341500000001</v>
      </c>
      <c r="J263" s="6">
        <f t="shared" si="18"/>
        <v>0.57278082838377231</v>
      </c>
      <c r="K263" s="5">
        <v>16494.912619999999</v>
      </c>
      <c r="L263" s="5">
        <v>16462.734489999999</v>
      </c>
      <c r="M263" s="6">
        <f t="shared" si="19"/>
        <v>-1.9507911767282504E-3</v>
      </c>
    </row>
    <row r="264" spans="1:13" x14ac:dyDescent="0.2">
      <c r="A264" s="1" t="s">
        <v>5</v>
      </c>
      <c r="B264" s="1" t="s">
        <v>41</v>
      </c>
      <c r="C264" s="5">
        <v>0</v>
      </c>
      <c r="D264" s="5">
        <v>18.181799999999999</v>
      </c>
      <c r="E264" s="6" t="str">
        <f t="shared" si="16"/>
        <v/>
      </c>
      <c r="F264" s="5">
        <v>126.74566</v>
      </c>
      <c r="G264" s="5">
        <v>406.62142999999998</v>
      </c>
      <c r="H264" s="6">
        <f t="shared" si="17"/>
        <v>2.208168469042648</v>
      </c>
      <c r="I264" s="5">
        <v>149.11393000000001</v>
      </c>
      <c r="J264" s="6">
        <f t="shared" si="18"/>
        <v>1.7269178003691534</v>
      </c>
      <c r="K264" s="5">
        <v>2224.5685400000002</v>
      </c>
      <c r="L264" s="5">
        <v>3428.4185600000001</v>
      </c>
      <c r="M264" s="6">
        <f t="shared" si="19"/>
        <v>0.54116112781132819</v>
      </c>
    </row>
    <row r="265" spans="1:13" x14ac:dyDescent="0.2">
      <c r="A265" s="1" t="s">
        <v>6</v>
      </c>
      <c r="B265" s="1" t="s">
        <v>41</v>
      </c>
      <c r="C265" s="5">
        <v>0</v>
      </c>
      <c r="D265" s="5">
        <v>94.293340000000001</v>
      </c>
      <c r="E265" s="6" t="str">
        <f t="shared" si="16"/>
        <v/>
      </c>
      <c r="F265" s="5">
        <v>2276.3649300000002</v>
      </c>
      <c r="G265" s="5">
        <v>2101.7801100000001</v>
      </c>
      <c r="H265" s="6">
        <f t="shared" si="17"/>
        <v>-7.6694565840108919E-2</v>
      </c>
      <c r="I265" s="5">
        <v>1820.6625100000001</v>
      </c>
      <c r="J265" s="6">
        <f t="shared" si="18"/>
        <v>0.15440401417393934</v>
      </c>
      <c r="K265" s="5">
        <v>21475.314559999999</v>
      </c>
      <c r="L265" s="5">
        <v>20609.380389999998</v>
      </c>
      <c r="M265" s="6">
        <f t="shared" si="19"/>
        <v>-4.0322304363955341E-2</v>
      </c>
    </row>
    <row r="266" spans="1:13" x14ac:dyDescent="0.2">
      <c r="A266" s="1" t="s">
        <v>7</v>
      </c>
      <c r="B266" s="1" t="s">
        <v>41</v>
      </c>
      <c r="C266" s="5">
        <v>0</v>
      </c>
      <c r="D266" s="5">
        <v>34.305639999999997</v>
      </c>
      <c r="E266" s="6" t="str">
        <f t="shared" si="16"/>
        <v/>
      </c>
      <c r="F266" s="5">
        <v>271.77996000000002</v>
      </c>
      <c r="G266" s="5">
        <v>313.82360999999997</v>
      </c>
      <c r="H266" s="6">
        <f t="shared" si="17"/>
        <v>0.1546973882842575</v>
      </c>
      <c r="I266" s="5">
        <v>118.14326</v>
      </c>
      <c r="J266" s="6">
        <f t="shared" si="18"/>
        <v>1.6562971937628941</v>
      </c>
      <c r="K266" s="5">
        <v>2083.9324900000001</v>
      </c>
      <c r="L266" s="5">
        <v>3154.73144</v>
      </c>
      <c r="M266" s="6">
        <f t="shared" si="19"/>
        <v>0.51383571931353678</v>
      </c>
    </row>
    <row r="267" spans="1:13" x14ac:dyDescent="0.2">
      <c r="A267" s="1" t="s">
        <v>8</v>
      </c>
      <c r="B267" s="1" t="s">
        <v>41</v>
      </c>
      <c r="C267" s="5">
        <v>0</v>
      </c>
      <c r="D267" s="5">
        <v>0</v>
      </c>
      <c r="E267" s="6" t="str">
        <f t="shared" si="16"/>
        <v/>
      </c>
      <c r="F267" s="5">
        <v>0</v>
      </c>
      <c r="G267" s="5">
        <v>3.7416</v>
      </c>
      <c r="H267" s="6" t="str">
        <f t="shared" si="17"/>
        <v/>
      </c>
      <c r="I267" s="5">
        <v>7.4465199999999996</v>
      </c>
      <c r="J267" s="6">
        <f t="shared" si="18"/>
        <v>-0.49753710458039457</v>
      </c>
      <c r="K267" s="5">
        <v>49.698230000000002</v>
      </c>
      <c r="L267" s="5">
        <v>164.06200999999999</v>
      </c>
      <c r="M267" s="6">
        <f t="shared" si="19"/>
        <v>2.3011640454800899</v>
      </c>
    </row>
    <row r="268" spans="1:13" x14ac:dyDescent="0.2">
      <c r="A268" s="1" t="s">
        <v>9</v>
      </c>
      <c r="B268" s="1" t="s">
        <v>41</v>
      </c>
      <c r="C268" s="5">
        <v>0</v>
      </c>
      <c r="D268" s="5">
        <v>0</v>
      </c>
      <c r="E268" s="6" t="str">
        <f t="shared" si="16"/>
        <v/>
      </c>
      <c r="F268" s="5">
        <v>9925.0310499999996</v>
      </c>
      <c r="G268" s="5">
        <v>6869.6706800000002</v>
      </c>
      <c r="H268" s="6">
        <f t="shared" si="17"/>
        <v>-0.30784391047320703</v>
      </c>
      <c r="I268" s="5">
        <v>3766.1217799999999</v>
      </c>
      <c r="J268" s="6">
        <f t="shared" si="18"/>
        <v>0.82407024554580399</v>
      </c>
      <c r="K268" s="5">
        <v>50190.234980000001</v>
      </c>
      <c r="L268" s="5">
        <v>56676.332699999999</v>
      </c>
      <c r="M268" s="6">
        <f t="shared" si="19"/>
        <v>0.12923027203567794</v>
      </c>
    </row>
    <row r="269" spans="1:13" x14ac:dyDescent="0.2">
      <c r="A269" s="1" t="s">
        <v>10</v>
      </c>
      <c r="B269" s="1" t="s">
        <v>41</v>
      </c>
      <c r="C269" s="5">
        <v>0</v>
      </c>
      <c r="D269" s="5">
        <v>0</v>
      </c>
      <c r="E269" s="6" t="str">
        <f t="shared" si="16"/>
        <v/>
      </c>
      <c r="F269" s="5">
        <v>0</v>
      </c>
      <c r="G269" s="5">
        <v>0</v>
      </c>
      <c r="H269" s="6" t="str">
        <f t="shared" si="17"/>
        <v/>
      </c>
      <c r="I269" s="5">
        <v>0</v>
      </c>
      <c r="J269" s="6" t="str">
        <f t="shared" si="18"/>
        <v/>
      </c>
      <c r="K269" s="5">
        <v>4.5458100000000004</v>
      </c>
      <c r="L269" s="5">
        <v>0</v>
      </c>
      <c r="M269" s="6">
        <f t="shared" si="19"/>
        <v>-1</v>
      </c>
    </row>
    <row r="270" spans="1:13" x14ac:dyDescent="0.2">
      <c r="A270" s="1" t="s">
        <v>11</v>
      </c>
      <c r="B270" s="1" t="s">
        <v>41</v>
      </c>
      <c r="C270" s="5">
        <v>0</v>
      </c>
      <c r="D270" s="5">
        <v>0</v>
      </c>
      <c r="E270" s="6" t="str">
        <f t="shared" si="16"/>
        <v/>
      </c>
      <c r="F270" s="5">
        <v>0</v>
      </c>
      <c r="G270" s="5">
        <v>0</v>
      </c>
      <c r="H270" s="6" t="str">
        <f t="shared" si="17"/>
        <v/>
      </c>
      <c r="I270" s="5">
        <v>10.257759999999999</v>
      </c>
      <c r="J270" s="6">
        <f t="shared" si="18"/>
        <v>-1</v>
      </c>
      <c r="K270" s="5">
        <v>405.31608</v>
      </c>
      <c r="L270" s="5">
        <v>35.039270000000002</v>
      </c>
      <c r="M270" s="6">
        <f t="shared" si="19"/>
        <v>-0.91355075278533238</v>
      </c>
    </row>
    <row r="271" spans="1:13" x14ac:dyDescent="0.2">
      <c r="A271" s="1" t="s">
        <v>12</v>
      </c>
      <c r="B271" s="1" t="s">
        <v>41</v>
      </c>
      <c r="C271" s="5">
        <v>0</v>
      </c>
      <c r="D271" s="5">
        <v>1.4850000000000001</v>
      </c>
      <c r="E271" s="6" t="str">
        <f t="shared" si="16"/>
        <v/>
      </c>
      <c r="F271" s="5">
        <v>2.8355000000000001</v>
      </c>
      <c r="G271" s="5">
        <v>15.42295</v>
      </c>
      <c r="H271" s="6">
        <f t="shared" si="17"/>
        <v>4.4392347028742725</v>
      </c>
      <c r="I271" s="5">
        <v>0.83277000000000001</v>
      </c>
      <c r="J271" s="6">
        <f t="shared" si="18"/>
        <v>17.520059560262737</v>
      </c>
      <c r="K271" s="5">
        <v>41.013730000000002</v>
      </c>
      <c r="L271" s="5">
        <v>82.039559999999994</v>
      </c>
      <c r="M271" s="6">
        <f t="shared" si="19"/>
        <v>1.000295023154441</v>
      </c>
    </row>
    <row r="272" spans="1:13" x14ac:dyDescent="0.2">
      <c r="A272" s="1" t="s">
        <v>13</v>
      </c>
      <c r="B272" s="1" t="s">
        <v>41</v>
      </c>
      <c r="C272" s="5">
        <v>0</v>
      </c>
      <c r="D272" s="5">
        <v>94.519459999999995</v>
      </c>
      <c r="E272" s="6" t="str">
        <f t="shared" si="16"/>
        <v/>
      </c>
      <c r="F272" s="5">
        <v>4684.7165699999996</v>
      </c>
      <c r="G272" s="5">
        <v>3093.7985399999998</v>
      </c>
      <c r="H272" s="6">
        <f t="shared" si="17"/>
        <v>-0.33959749885146195</v>
      </c>
      <c r="I272" s="5">
        <v>3534.4046800000001</v>
      </c>
      <c r="J272" s="6">
        <f t="shared" si="18"/>
        <v>-0.12466205199796199</v>
      </c>
      <c r="K272" s="5">
        <v>44915.878230000002</v>
      </c>
      <c r="L272" s="5">
        <v>36160.969660000002</v>
      </c>
      <c r="M272" s="6">
        <f t="shared" si="19"/>
        <v>-0.19491789796848413</v>
      </c>
    </row>
    <row r="273" spans="1:13" x14ac:dyDescent="0.2">
      <c r="A273" s="1" t="s">
        <v>14</v>
      </c>
      <c r="B273" s="1" t="s">
        <v>41</v>
      </c>
      <c r="C273" s="5">
        <v>0</v>
      </c>
      <c r="D273" s="5">
        <v>11.131729999999999</v>
      </c>
      <c r="E273" s="6" t="str">
        <f t="shared" si="16"/>
        <v/>
      </c>
      <c r="F273" s="5">
        <v>852.05629999999996</v>
      </c>
      <c r="G273" s="5">
        <v>881.71514000000002</v>
      </c>
      <c r="H273" s="6">
        <f t="shared" si="17"/>
        <v>3.4808544928310647E-2</v>
      </c>
      <c r="I273" s="5">
        <v>721.26800000000003</v>
      </c>
      <c r="J273" s="6">
        <f t="shared" si="18"/>
        <v>0.22245148821242577</v>
      </c>
      <c r="K273" s="5">
        <v>4930.9867299999996</v>
      </c>
      <c r="L273" s="5">
        <v>7888.5834800000002</v>
      </c>
      <c r="M273" s="6">
        <f t="shared" si="19"/>
        <v>0.59979815642294398</v>
      </c>
    </row>
    <row r="274" spans="1:13" x14ac:dyDescent="0.2">
      <c r="A274" s="1" t="s">
        <v>15</v>
      </c>
      <c r="B274" s="1" t="s">
        <v>41</v>
      </c>
      <c r="C274" s="5">
        <v>0</v>
      </c>
      <c r="D274" s="5">
        <v>0.49979000000000001</v>
      </c>
      <c r="E274" s="6" t="str">
        <f t="shared" si="16"/>
        <v/>
      </c>
      <c r="F274" s="5">
        <v>366.73548</v>
      </c>
      <c r="G274" s="5">
        <v>149.74847</v>
      </c>
      <c r="H274" s="6">
        <f t="shared" si="17"/>
        <v>-0.59167171390125661</v>
      </c>
      <c r="I274" s="5">
        <v>244.31252000000001</v>
      </c>
      <c r="J274" s="6">
        <f t="shared" si="18"/>
        <v>-0.38706182556669633</v>
      </c>
      <c r="K274" s="5">
        <v>1904.34178</v>
      </c>
      <c r="L274" s="5">
        <v>2022.0599199999999</v>
      </c>
      <c r="M274" s="6">
        <f t="shared" si="19"/>
        <v>6.1815657901492793E-2</v>
      </c>
    </row>
    <row r="275" spans="1:13" x14ac:dyDescent="0.2">
      <c r="A275" s="1" t="s">
        <v>16</v>
      </c>
      <c r="B275" s="1" t="s">
        <v>41</v>
      </c>
      <c r="C275" s="5">
        <v>0</v>
      </c>
      <c r="D275" s="5">
        <v>148.83299</v>
      </c>
      <c r="E275" s="6" t="str">
        <f t="shared" si="16"/>
        <v/>
      </c>
      <c r="F275" s="5">
        <v>2590.1646799999999</v>
      </c>
      <c r="G275" s="5">
        <v>2764.3931899999998</v>
      </c>
      <c r="H275" s="6">
        <f t="shared" si="17"/>
        <v>6.7265418042840475E-2</v>
      </c>
      <c r="I275" s="5">
        <v>1738.56765</v>
      </c>
      <c r="J275" s="6">
        <f t="shared" si="18"/>
        <v>0.59004062338327756</v>
      </c>
      <c r="K275" s="5">
        <v>26216.9565</v>
      </c>
      <c r="L275" s="5">
        <v>21216.07288</v>
      </c>
      <c r="M275" s="6">
        <f t="shared" si="19"/>
        <v>-0.19074996825050994</v>
      </c>
    </row>
    <row r="276" spans="1:13" x14ac:dyDescent="0.2">
      <c r="A276" s="1" t="s">
        <v>17</v>
      </c>
      <c r="B276" s="1" t="s">
        <v>41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0.37506</v>
      </c>
      <c r="H276" s="6" t="str">
        <f t="shared" si="17"/>
        <v/>
      </c>
      <c r="I276" s="5">
        <v>3.8770099999999998</v>
      </c>
      <c r="J276" s="6">
        <f t="shared" si="18"/>
        <v>-0.90326050229429378</v>
      </c>
      <c r="K276" s="5">
        <v>27.817360000000001</v>
      </c>
      <c r="L276" s="5">
        <v>17.409520000000001</v>
      </c>
      <c r="M276" s="6">
        <f t="shared" si="19"/>
        <v>-0.37414909250913819</v>
      </c>
    </row>
    <row r="277" spans="1:13" x14ac:dyDescent="0.2">
      <c r="A277" s="1" t="s">
        <v>18</v>
      </c>
      <c r="B277" s="1" t="s">
        <v>41</v>
      </c>
      <c r="C277" s="5">
        <v>0</v>
      </c>
      <c r="D277" s="5">
        <v>116.36805</v>
      </c>
      <c r="E277" s="6" t="str">
        <f t="shared" si="16"/>
        <v/>
      </c>
      <c r="F277" s="5">
        <v>2548.2831700000002</v>
      </c>
      <c r="G277" s="5">
        <v>2625.5291699999998</v>
      </c>
      <c r="H277" s="6">
        <f t="shared" si="17"/>
        <v>3.0312957723610978E-2</v>
      </c>
      <c r="I277" s="5">
        <v>2027.2174399999999</v>
      </c>
      <c r="J277" s="6">
        <f t="shared" si="18"/>
        <v>0.29513939560425251</v>
      </c>
      <c r="K277" s="5">
        <v>25105.868289999999</v>
      </c>
      <c r="L277" s="5">
        <v>21626.846989999998</v>
      </c>
      <c r="M277" s="6">
        <f t="shared" si="19"/>
        <v>-0.13857402818391029</v>
      </c>
    </row>
    <row r="278" spans="1:13" x14ac:dyDescent="0.2">
      <c r="A278" s="1" t="s">
        <v>19</v>
      </c>
      <c r="B278" s="1" t="s">
        <v>41</v>
      </c>
      <c r="C278" s="5">
        <v>0</v>
      </c>
      <c r="D278" s="5">
        <v>50.33052</v>
      </c>
      <c r="E278" s="6" t="str">
        <f t="shared" si="16"/>
        <v/>
      </c>
      <c r="F278" s="5">
        <v>1934.9011399999999</v>
      </c>
      <c r="G278" s="5">
        <v>2180.8706299999999</v>
      </c>
      <c r="H278" s="6">
        <f t="shared" si="17"/>
        <v>0.12712251024876653</v>
      </c>
      <c r="I278" s="5">
        <v>1344.9254599999999</v>
      </c>
      <c r="J278" s="6">
        <f t="shared" si="18"/>
        <v>0.62155501911607791</v>
      </c>
      <c r="K278" s="5">
        <v>21258.872579999999</v>
      </c>
      <c r="L278" s="5">
        <v>21158.945680000001</v>
      </c>
      <c r="M278" s="6">
        <f t="shared" si="19"/>
        <v>-4.7004797467015136E-3</v>
      </c>
    </row>
    <row r="279" spans="1:13" x14ac:dyDescent="0.2">
      <c r="A279" s="1" t="s">
        <v>20</v>
      </c>
      <c r="B279" s="1" t="s">
        <v>41</v>
      </c>
      <c r="C279" s="5">
        <v>0</v>
      </c>
      <c r="D279" s="5">
        <v>26.495999999999999</v>
      </c>
      <c r="E279" s="6" t="str">
        <f t="shared" si="16"/>
        <v/>
      </c>
      <c r="F279" s="5">
        <v>1502.8111100000001</v>
      </c>
      <c r="G279" s="5">
        <v>2575.0379699999999</v>
      </c>
      <c r="H279" s="6">
        <f t="shared" si="17"/>
        <v>0.71348079134176734</v>
      </c>
      <c r="I279" s="5">
        <v>1168.8648000000001</v>
      </c>
      <c r="J279" s="6">
        <f t="shared" si="18"/>
        <v>1.2030246526373278</v>
      </c>
      <c r="K279" s="5">
        <v>11876.685659999999</v>
      </c>
      <c r="L279" s="5">
        <v>11961.276239999999</v>
      </c>
      <c r="M279" s="6">
        <f t="shared" si="19"/>
        <v>7.122406235343659E-3</v>
      </c>
    </row>
    <row r="280" spans="1:13" x14ac:dyDescent="0.2">
      <c r="A280" s="1" t="s">
        <v>21</v>
      </c>
      <c r="B280" s="1" t="s">
        <v>41</v>
      </c>
      <c r="C280" s="5">
        <v>0</v>
      </c>
      <c r="D280" s="5">
        <v>10.72175</v>
      </c>
      <c r="E280" s="6" t="str">
        <f t="shared" si="16"/>
        <v/>
      </c>
      <c r="F280" s="5">
        <v>1347.90966</v>
      </c>
      <c r="G280" s="5">
        <v>1179.8521800000001</v>
      </c>
      <c r="H280" s="6">
        <f t="shared" si="17"/>
        <v>-0.12468007685322169</v>
      </c>
      <c r="I280" s="5">
        <v>1143.17145</v>
      </c>
      <c r="J280" s="6">
        <f t="shared" si="18"/>
        <v>3.2086814274446818E-2</v>
      </c>
      <c r="K280" s="5">
        <v>11956.2937</v>
      </c>
      <c r="L280" s="5">
        <v>11982.947050000001</v>
      </c>
      <c r="M280" s="6">
        <f t="shared" si="19"/>
        <v>2.2292317894465619E-3</v>
      </c>
    </row>
    <row r="281" spans="1:13" x14ac:dyDescent="0.2">
      <c r="A281" s="1" t="s">
        <v>22</v>
      </c>
      <c r="B281" s="1" t="s">
        <v>41</v>
      </c>
      <c r="C281" s="5">
        <v>0</v>
      </c>
      <c r="D281" s="5">
        <v>0</v>
      </c>
      <c r="E281" s="6" t="str">
        <f t="shared" si="16"/>
        <v/>
      </c>
      <c r="F281" s="5">
        <v>0</v>
      </c>
      <c r="G281" s="5">
        <v>4.1812899999999997</v>
      </c>
      <c r="H281" s="6" t="str">
        <f t="shared" si="17"/>
        <v/>
      </c>
      <c r="I281" s="5">
        <v>0</v>
      </c>
      <c r="J281" s="6" t="str">
        <f t="shared" si="18"/>
        <v/>
      </c>
      <c r="K281" s="5">
        <v>194.65543</v>
      </c>
      <c r="L281" s="5">
        <v>139.95299</v>
      </c>
      <c r="M281" s="6">
        <f t="shared" si="19"/>
        <v>-0.28102190624736234</v>
      </c>
    </row>
    <row r="282" spans="1:13" x14ac:dyDescent="0.2">
      <c r="A282" s="1" t="s">
        <v>23</v>
      </c>
      <c r="B282" s="1" t="s">
        <v>41</v>
      </c>
      <c r="C282" s="5">
        <v>0</v>
      </c>
      <c r="D282" s="5">
        <v>143.04555999999999</v>
      </c>
      <c r="E282" s="6" t="str">
        <f t="shared" si="16"/>
        <v/>
      </c>
      <c r="F282" s="5">
        <v>3653.9013</v>
      </c>
      <c r="G282" s="5">
        <v>3667.6583999999998</v>
      </c>
      <c r="H282" s="6">
        <f t="shared" si="17"/>
        <v>3.7650442282060048E-3</v>
      </c>
      <c r="I282" s="5">
        <v>3133.0980599999998</v>
      </c>
      <c r="J282" s="6">
        <f t="shared" si="18"/>
        <v>0.17061717500153817</v>
      </c>
      <c r="K282" s="5">
        <v>38441.337650000001</v>
      </c>
      <c r="L282" s="5">
        <v>41661.281739999999</v>
      </c>
      <c r="M282" s="6">
        <f t="shared" si="19"/>
        <v>8.3762540193499158E-2</v>
      </c>
    </row>
    <row r="283" spans="1:13" x14ac:dyDescent="0.2">
      <c r="A283" s="1" t="s">
        <v>24</v>
      </c>
      <c r="B283" s="1" t="s">
        <v>41</v>
      </c>
      <c r="C283" s="5">
        <v>0</v>
      </c>
      <c r="D283" s="5">
        <v>227.15138999999999</v>
      </c>
      <c r="E283" s="6" t="str">
        <f t="shared" si="16"/>
        <v/>
      </c>
      <c r="F283" s="5">
        <v>13491.98921</v>
      </c>
      <c r="G283" s="5">
        <v>13578.369559999999</v>
      </c>
      <c r="H283" s="6">
        <f t="shared" si="17"/>
        <v>6.4023435429354514E-3</v>
      </c>
      <c r="I283" s="5">
        <v>9401.9150800000007</v>
      </c>
      <c r="J283" s="6">
        <f t="shared" si="18"/>
        <v>0.44421316768583252</v>
      </c>
      <c r="K283" s="5">
        <v>140291.39923000001</v>
      </c>
      <c r="L283" s="5">
        <v>134341.91678999999</v>
      </c>
      <c r="M283" s="6">
        <f t="shared" si="19"/>
        <v>-4.2408034082304424E-2</v>
      </c>
    </row>
    <row r="284" spans="1:13" x14ac:dyDescent="0.2">
      <c r="A284" s="1" t="s">
        <v>25</v>
      </c>
      <c r="B284" s="1" t="s">
        <v>41</v>
      </c>
      <c r="C284" s="5">
        <v>0</v>
      </c>
      <c r="D284" s="5">
        <v>0</v>
      </c>
      <c r="E284" s="6" t="str">
        <f t="shared" si="16"/>
        <v/>
      </c>
      <c r="F284" s="5">
        <v>0</v>
      </c>
      <c r="G284" s="5">
        <v>195.68029999999999</v>
      </c>
      <c r="H284" s="6" t="str">
        <f t="shared" si="17"/>
        <v/>
      </c>
      <c r="I284" s="5">
        <v>206.39854</v>
      </c>
      <c r="J284" s="6">
        <f t="shared" si="18"/>
        <v>-5.1929824697403371E-2</v>
      </c>
      <c r="K284" s="5">
        <v>3888.0224400000002</v>
      </c>
      <c r="L284" s="5">
        <v>3997.0315700000001</v>
      </c>
      <c r="M284" s="6">
        <f t="shared" si="19"/>
        <v>2.8037165855452129E-2</v>
      </c>
    </row>
    <row r="285" spans="1:13" x14ac:dyDescent="0.2">
      <c r="A285" s="1" t="s">
        <v>26</v>
      </c>
      <c r="B285" s="1" t="s">
        <v>41</v>
      </c>
      <c r="C285" s="5">
        <v>0</v>
      </c>
      <c r="D285" s="5">
        <v>39.606369999999998</v>
      </c>
      <c r="E285" s="6" t="str">
        <f t="shared" si="16"/>
        <v/>
      </c>
      <c r="F285" s="5">
        <v>148.42836</v>
      </c>
      <c r="G285" s="5">
        <v>219.00754000000001</v>
      </c>
      <c r="H285" s="6">
        <f t="shared" si="17"/>
        <v>0.47551007098643416</v>
      </c>
      <c r="I285" s="5">
        <v>452.90298000000001</v>
      </c>
      <c r="J285" s="6">
        <f t="shared" si="18"/>
        <v>-0.51643608085775905</v>
      </c>
      <c r="K285" s="5">
        <v>1062.76116</v>
      </c>
      <c r="L285" s="5">
        <v>2263.4153999999999</v>
      </c>
      <c r="M285" s="6">
        <f t="shared" si="19"/>
        <v>1.1297498301499838</v>
      </c>
    </row>
    <row r="286" spans="1:13" x14ac:dyDescent="0.2">
      <c r="A286" s="1" t="s">
        <v>28</v>
      </c>
      <c r="B286" s="1" t="s">
        <v>41</v>
      </c>
      <c r="C286" s="5">
        <v>0</v>
      </c>
      <c r="D286" s="5">
        <v>0</v>
      </c>
      <c r="E286" s="6" t="str">
        <f t="shared" si="16"/>
        <v/>
      </c>
      <c r="F286" s="5">
        <v>119.32818</v>
      </c>
      <c r="G286" s="5">
        <v>11.07385</v>
      </c>
      <c r="H286" s="6">
        <f t="shared" si="17"/>
        <v>-0.9071983667227641</v>
      </c>
      <c r="I286" s="5">
        <v>0</v>
      </c>
      <c r="J286" s="6" t="str">
        <f t="shared" si="18"/>
        <v/>
      </c>
      <c r="K286" s="5">
        <v>181.92437000000001</v>
      </c>
      <c r="L286" s="5">
        <v>11.07385</v>
      </c>
      <c r="M286" s="6">
        <f t="shared" si="19"/>
        <v>-0.93912937557513598</v>
      </c>
    </row>
    <row r="287" spans="1:13" x14ac:dyDescent="0.2">
      <c r="A287" s="1" t="s">
        <v>29</v>
      </c>
      <c r="B287" s="1" t="s">
        <v>41</v>
      </c>
      <c r="C287" s="5">
        <v>0</v>
      </c>
      <c r="D287" s="5">
        <v>0</v>
      </c>
      <c r="E287" s="6" t="str">
        <f t="shared" si="16"/>
        <v/>
      </c>
      <c r="F287" s="5">
        <v>44.893970000000003</v>
      </c>
      <c r="G287" s="5">
        <v>0</v>
      </c>
      <c r="H287" s="6">
        <f t="shared" si="17"/>
        <v>-1</v>
      </c>
      <c r="I287" s="5">
        <v>5.3913599999999997</v>
      </c>
      <c r="J287" s="6">
        <f t="shared" si="18"/>
        <v>-1</v>
      </c>
      <c r="K287" s="5">
        <v>10865.65681</v>
      </c>
      <c r="L287" s="5">
        <v>828.69462999999996</v>
      </c>
      <c r="M287" s="6">
        <f t="shared" si="19"/>
        <v>-0.92373267033086059</v>
      </c>
    </row>
    <row r="288" spans="1:13" x14ac:dyDescent="0.2">
      <c r="A288" s="2" t="s">
        <v>30</v>
      </c>
      <c r="B288" s="2" t="s">
        <v>41</v>
      </c>
      <c r="C288" s="7">
        <v>0</v>
      </c>
      <c r="D288" s="7">
        <v>1109.74289</v>
      </c>
      <c r="E288" s="8" t="str">
        <f t="shared" si="16"/>
        <v/>
      </c>
      <c r="F288" s="7">
        <v>47728.825449999997</v>
      </c>
      <c r="G288" s="7">
        <v>45680.991110000003</v>
      </c>
      <c r="H288" s="8">
        <f t="shared" si="17"/>
        <v>-4.2905609360642583E-2</v>
      </c>
      <c r="I288" s="7">
        <v>33415.374089999998</v>
      </c>
      <c r="J288" s="8">
        <f t="shared" si="18"/>
        <v>0.36706508168857099</v>
      </c>
      <c r="K288" s="7">
        <v>440128.53976999997</v>
      </c>
      <c r="L288" s="7">
        <v>423678.16613999999</v>
      </c>
      <c r="M288" s="8">
        <f t="shared" si="19"/>
        <v>-3.7376293840423402E-2</v>
      </c>
    </row>
    <row r="289" spans="1:13" x14ac:dyDescent="0.2">
      <c r="A289" s="1" t="s">
        <v>3</v>
      </c>
      <c r="B289" s="1" t="s">
        <v>42</v>
      </c>
      <c r="C289" s="5">
        <v>0</v>
      </c>
      <c r="D289" s="5">
        <v>0</v>
      </c>
      <c r="E289" s="6" t="str">
        <f t="shared" si="16"/>
        <v/>
      </c>
      <c r="F289" s="5">
        <v>25.709800000000001</v>
      </c>
      <c r="G289" s="5">
        <v>0</v>
      </c>
      <c r="H289" s="6">
        <f t="shared" si="17"/>
        <v>-1</v>
      </c>
      <c r="I289" s="5">
        <v>0</v>
      </c>
      <c r="J289" s="6" t="str">
        <f t="shared" si="18"/>
        <v/>
      </c>
      <c r="K289" s="5">
        <v>43.399769999999997</v>
      </c>
      <c r="L289" s="5">
        <v>209.67067</v>
      </c>
      <c r="M289" s="6">
        <f t="shared" si="19"/>
        <v>3.8311470314243605</v>
      </c>
    </row>
    <row r="290" spans="1:13" x14ac:dyDescent="0.2">
      <c r="A290" s="1" t="s">
        <v>5</v>
      </c>
      <c r="B290" s="1" t="s">
        <v>42</v>
      </c>
      <c r="C290" s="5">
        <v>0</v>
      </c>
      <c r="D290" s="5">
        <v>30.750959999999999</v>
      </c>
      <c r="E290" s="6" t="str">
        <f t="shared" si="16"/>
        <v/>
      </c>
      <c r="F290" s="5">
        <v>112.33813000000001</v>
      </c>
      <c r="G290" s="5">
        <v>125.38124999999999</v>
      </c>
      <c r="H290" s="6">
        <f t="shared" si="17"/>
        <v>0.11610590277762323</v>
      </c>
      <c r="I290" s="5">
        <v>125.57989000000001</v>
      </c>
      <c r="J290" s="6">
        <f t="shared" si="18"/>
        <v>-1.5817819238415076E-3</v>
      </c>
      <c r="K290" s="5">
        <v>785.51047000000005</v>
      </c>
      <c r="L290" s="5">
        <v>1685.3616199999999</v>
      </c>
      <c r="M290" s="6">
        <f t="shared" si="19"/>
        <v>1.1455622609333265</v>
      </c>
    </row>
    <row r="291" spans="1:13" x14ac:dyDescent="0.2">
      <c r="A291" s="1" t="s">
        <v>6</v>
      </c>
      <c r="B291" s="1" t="s">
        <v>42</v>
      </c>
      <c r="C291" s="5">
        <v>0</v>
      </c>
      <c r="D291" s="5">
        <v>34.774909999999998</v>
      </c>
      <c r="E291" s="6" t="str">
        <f t="shared" si="16"/>
        <v/>
      </c>
      <c r="F291" s="5">
        <v>680.01880000000006</v>
      </c>
      <c r="G291" s="5">
        <v>420.63377000000003</v>
      </c>
      <c r="H291" s="6">
        <f t="shared" si="17"/>
        <v>-0.38143802788981718</v>
      </c>
      <c r="I291" s="5">
        <v>345.78654999999998</v>
      </c>
      <c r="J291" s="6">
        <f t="shared" si="18"/>
        <v>0.21645497778904366</v>
      </c>
      <c r="K291" s="5">
        <v>4044.3028899999999</v>
      </c>
      <c r="L291" s="5">
        <v>4426.0352199999998</v>
      </c>
      <c r="M291" s="6">
        <f t="shared" si="19"/>
        <v>9.4387670850241356E-2</v>
      </c>
    </row>
    <row r="292" spans="1:13" x14ac:dyDescent="0.2">
      <c r="A292" s="1" t="s">
        <v>7</v>
      </c>
      <c r="B292" s="1" t="s">
        <v>42</v>
      </c>
      <c r="C292" s="5">
        <v>0</v>
      </c>
      <c r="D292" s="5">
        <v>0</v>
      </c>
      <c r="E292" s="6" t="str">
        <f t="shared" si="16"/>
        <v/>
      </c>
      <c r="F292" s="5">
        <v>1405.0251699999999</v>
      </c>
      <c r="G292" s="5">
        <v>752.52094</v>
      </c>
      <c r="H292" s="6">
        <f t="shared" si="17"/>
        <v>-0.46440750239371154</v>
      </c>
      <c r="I292" s="5">
        <v>511.78832</v>
      </c>
      <c r="J292" s="6">
        <f t="shared" si="18"/>
        <v>0.47037536925422607</v>
      </c>
      <c r="K292" s="5">
        <v>8656.5304599999999</v>
      </c>
      <c r="L292" s="5">
        <v>5918.5412999999999</v>
      </c>
      <c r="M292" s="6">
        <f t="shared" si="19"/>
        <v>-0.31629174906178292</v>
      </c>
    </row>
    <row r="293" spans="1:13" x14ac:dyDescent="0.2">
      <c r="A293" s="1" t="s">
        <v>8</v>
      </c>
      <c r="B293" s="1" t="s">
        <v>42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0</v>
      </c>
      <c r="H293" s="6" t="str">
        <f t="shared" si="17"/>
        <v/>
      </c>
      <c r="I293" s="5">
        <v>0</v>
      </c>
      <c r="J293" s="6" t="str">
        <f t="shared" si="18"/>
        <v/>
      </c>
      <c r="K293" s="5">
        <v>0</v>
      </c>
      <c r="L293" s="5">
        <v>43.295000000000002</v>
      </c>
      <c r="M293" s="6" t="str">
        <f t="shared" si="19"/>
        <v/>
      </c>
    </row>
    <row r="294" spans="1:13" x14ac:dyDescent="0.2">
      <c r="A294" s="1" t="s">
        <v>9</v>
      </c>
      <c r="B294" s="1" t="s">
        <v>42</v>
      </c>
      <c r="C294" s="5">
        <v>0</v>
      </c>
      <c r="D294" s="5">
        <v>0</v>
      </c>
      <c r="E294" s="6" t="str">
        <f t="shared" si="16"/>
        <v/>
      </c>
      <c r="F294" s="5">
        <v>34.863810000000001</v>
      </c>
      <c r="G294" s="5">
        <v>0</v>
      </c>
      <c r="H294" s="6">
        <f t="shared" si="17"/>
        <v>-1</v>
      </c>
      <c r="I294" s="5">
        <v>0</v>
      </c>
      <c r="J294" s="6" t="str">
        <f t="shared" si="18"/>
        <v/>
      </c>
      <c r="K294" s="5">
        <v>36.550330000000002</v>
      </c>
      <c r="L294" s="5">
        <v>2.4649399999999999</v>
      </c>
      <c r="M294" s="6">
        <f t="shared" si="19"/>
        <v>-0.93256039001563051</v>
      </c>
    </row>
    <row r="295" spans="1:13" x14ac:dyDescent="0.2">
      <c r="A295" s="1" t="s">
        <v>11</v>
      </c>
      <c r="B295" s="1" t="s">
        <v>42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</v>
      </c>
      <c r="H295" s="6" t="str">
        <f t="shared" si="17"/>
        <v/>
      </c>
      <c r="I295" s="5">
        <v>0</v>
      </c>
      <c r="J295" s="6" t="str">
        <f t="shared" si="18"/>
        <v/>
      </c>
      <c r="K295" s="5">
        <v>0</v>
      </c>
      <c r="L295" s="5">
        <v>652.68568000000005</v>
      </c>
      <c r="M295" s="6" t="str">
        <f t="shared" si="19"/>
        <v/>
      </c>
    </row>
    <row r="296" spans="1:13" x14ac:dyDescent="0.2">
      <c r="A296" s="1" t="s">
        <v>12</v>
      </c>
      <c r="B296" s="1" t="s">
        <v>42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0.21711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6.1935900000000004</v>
      </c>
      <c r="L296" s="5">
        <v>4.9345299999999996</v>
      </c>
      <c r="M296" s="6">
        <f t="shared" si="19"/>
        <v>-0.20328436334985056</v>
      </c>
    </row>
    <row r="297" spans="1:13" x14ac:dyDescent="0.2">
      <c r="A297" s="1" t="s">
        <v>13</v>
      </c>
      <c r="B297" s="1" t="s">
        <v>42</v>
      </c>
      <c r="C297" s="5">
        <v>0</v>
      </c>
      <c r="D297" s="5">
        <v>0</v>
      </c>
      <c r="E297" s="6" t="str">
        <f t="shared" si="16"/>
        <v/>
      </c>
      <c r="F297" s="5">
        <v>4.8937799999999996</v>
      </c>
      <c r="G297" s="5">
        <v>0.11309</v>
      </c>
      <c r="H297" s="6">
        <f t="shared" si="17"/>
        <v>-0.97689107397553632</v>
      </c>
      <c r="I297" s="5">
        <v>0</v>
      </c>
      <c r="J297" s="6" t="str">
        <f t="shared" si="18"/>
        <v/>
      </c>
      <c r="K297" s="5">
        <v>39.195720000000001</v>
      </c>
      <c r="L297" s="5">
        <v>9.4389599999999998</v>
      </c>
      <c r="M297" s="6">
        <f t="shared" si="19"/>
        <v>-0.75918391089639381</v>
      </c>
    </row>
    <row r="298" spans="1:13" x14ac:dyDescent="0.2">
      <c r="A298" s="1" t="s">
        <v>14</v>
      </c>
      <c r="B298" s="1" t="s">
        <v>42</v>
      </c>
      <c r="C298" s="5">
        <v>0</v>
      </c>
      <c r="D298" s="5">
        <v>0</v>
      </c>
      <c r="E298" s="6" t="str">
        <f t="shared" si="16"/>
        <v/>
      </c>
      <c r="F298" s="5">
        <v>1.95099</v>
      </c>
      <c r="G298" s="5">
        <v>8.4218799999999998</v>
      </c>
      <c r="H298" s="6">
        <f t="shared" si="17"/>
        <v>3.3167212543375415</v>
      </c>
      <c r="I298" s="5">
        <v>7.2845800000000001</v>
      </c>
      <c r="J298" s="6">
        <f t="shared" si="18"/>
        <v>0.15612430641162556</v>
      </c>
      <c r="K298" s="5">
        <v>32.866950000000003</v>
      </c>
      <c r="L298" s="5">
        <v>106.39527</v>
      </c>
      <c r="M298" s="6">
        <f t="shared" si="19"/>
        <v>2.2371506939341796</v>
      </c>
    </row>
    <row r="299" spans="1:13" x14ac:dyDescent="0.2">
      <c r="A299" s="1" t="s">
        <v>15</v>
      </c>
      <c r="B299" s="1" t="s">
        <v>42</v>
      </c>
      <c r="C299" s="5">
        <v>0</v>
      </c>
      <c r="D299" s="5">
        <v>0</v>
      </c>
      <c r="E299" s="6" t="str">
        <f t="shared" si="16"/>
        <v/>
      </c>
      <c r="F299" s="5">
        <v>13.22579</v>
      </c>
      <c r="G299" s="5">
        <v>11.410500000000001</v>
      </c>
      <c r="H299" s="6">
        <f t="shared" si="17"/>
        <v>-0.13725380487668404</v>
      </c>
      <c r="I299" s="5">
        <v>2.7233499999999999</v>
      </c>
      <c r="J299" s="6">
        <f t="shared" si="18"/>
        <v>3.1898764389446823</v>
      </c>
      <c r="K299" s="5">
        <v>90.782550000000001</v>
      </c>
      <c r="L299" s="5">
        <v>69.889099999999999</v>
      </c>
      <c r="M299" s="6">
        <f t="shared" si="19"/>
        <v>-0.23014830493305161</v>
      </c>
    </row>
    <row r="300" spans="1:13" x14ac:dyDescent="0.2">
      <c r="A300" s="1" t="s">
        <v>16</v>
      </c>
      <c r="B300" s="1" t="s">
        <v>42</v>
      </c>
      <c r="C300" s="5">
        <v>0</v>
      </c>
      <c r="D300" s="5">
        <v>0</v>
      </c>
      <c r="E300" s="6" t="str">
        <f t="shared" si="16"/>
        <v/>
      </c>
      <c r="F300" s="5">
        <v>113.35628</v>
      </c>
      <c r="G300" s="5">
        <v>110.19754</v>
      </c>
      <c r="H300" s="6">
        <f t="shared" si="17"/>
        <v>-2.7865593331044325E-2</v>
      </c>
      <c r="I300" s="5">
        <v>107.28926</v>
      </c>
      <c r="J300" s="6">
        <f t="shared" si="18"/>
        <v>2.7106907066000829E-2</v>
      </c>
      <c r="K300" s="5">
        <v>641.66867999999999</v>
      </c>
      <c r="L300" s="5">
        <v>770.90476999999998</v>
      </c>
      <c r="M300" s="6">
        <f t="shared" si="19"/>
        <v>0.20140626156165209</v>
      </c>
    </row>
    <row r="301" spans="1:13" x14ac:dyDescent="0.2">
      <c r="A301" s="1" t="s">
        <v>17</v>
      </c>
      <c r="B301" s="1" t="s">
        <v>42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0</v>
      </c>
      <c r="H301" s="6" t="str">
        <f t="shared" si="17"/>
        <v/>
      </c>
      <c r="I301" s="5">
        <v>0</v>
      </c>
      <c r="J301" s="6" t="str">
        <f t="shared" si="18"/>
        <v/>
      </c>
      <c r="K301" s="5">
        <v>0.60794000000000004</v>
      </c>
      <c r="L301" s="5">
        <v>0</v>
      </c>
      <c r="M301" s="6">
        <f t="shared" si="19"/>
        <v>-1</v>
      </c>
    </row>
    <row r="302" spans="1:13" x14ac:dyDescent="0.2">
      <c r="A302" s="1" t="s">
        <v>18</v>
      </c>
      <c r="B302" s="1" t="s">
        <v>42</v>
      </c>
      <c r="C302" s="5">
        <v>0</v>
      </c>
      <c r="D302" s="5">
        <v>0</v>
      </c>
      <c r="E302" s="6" t="str">
        <f t="shared" si="16"/>
        <v/>
      </c>
      <c r="F302" s="5">
        <v>0</v>
      </c>
      <c r="G302" s="5">
        <v>0</v>
      </c>
      <c r="H302" s="6" t="str">
        <f t="shared" si="17"/>
        <v/>
      </c>
      <c r="I302" s="5">
        <v>0</v>
      </c>
      <c r="J302" s="6" t="str">
        <f t="shared" si="18"/>
        <v/>
      </c>
      <c r="K302" s="5">
        <v>1.5580799999999999</v>
      </c>
      <c r="L302" s="5">
        <v>0</v>
      </c>
      <c r="M302" s="6">
        <f t="shared" si="19"/>
        <v>-1</v>
      </c>
    </row>
    <row r="303" spans="1:13" x14ac:dyDescent="0.2">
      <c r="A303" s="1" t="s">
        <v>19</v>
      </c>
      <c r="B303" s="1" t="s">
        <v>42</v>
      </c>
      <c r="C303" s="5">
        <v>0</v>
      </c>
      <c r="D303" s="5">
        <v>0</v>
      </c>
      <c r="E303" s="6" t="str">
        <f t="shared" si="16"/>
        <v/>
      </c>
      <c r="F303" s="5">
        <v>32.619169999999997</v>
      </c>
      <c r="G303" s="5">
        <v>0</v>
      </c>
      <c r="H303" s="6">
        <f t="shared" si="17"/>
        <v>-1</v>
      </c>
      <c r="I303" s="5">
        <v>43.577260000000003</v>
      </c>
      <c r="J303" s="6">
        <f t="shared" si="18"/>
        <v>-1</v>
      </c>
      <c r="K303" s="5">
        <v>80.841660000000005</v>
      </c>
      <c r="L303" s="5">
        <v>75.559470000000005</v>
      </c>
      <c r="M303" s="6">
        <f t="shared" si="19"/>
        <v>-6.5339949723941859E-2</v>
      </c>
    </row>
    <row r="304" spans="1:13" x14ac:dyDescent="0.2">
      <c r="A304" s="1" t="s">
        <v>20</v>
      </c>
      <c r="B304" s="1" t="s">
        <v>42</v>
      </c>
      <c r="C304" s="5">
        <v>0</v>
      </c>
      <c r="D304" s="5">
        <v>0</v>
      </c>
      <c r="E304" s="6" t="str">
        <f t="shared" si="16"/>
        <v/>
      </c>
      <c r="F304" s="5">
        <v>6.8999999999999999E-3</v>
      </c>
      <c r="G304" s="5">
        <v>0.38535999999999998</v>
      </c>
      <c r="H304" s="6">
        <f t="shared" si="17"/>
        <v>54.849275362318842</v>
      </c>
      <c r="I304" s="5">
        <v>0.17810000000000001</v>
      </c>
      <c r="J304" s="6">
        <f t="shared" si="18"/>
        <v>1.1637282425603592</v>
      </c>
      <c r="K304" s="5">
        <v>1.36578</v>
      </c>
      <c r="L304" s="5">
        <v>9.2040400000000009</v>
      </c>
      <c r="M304" s="6">
        <f t="shared" si="19"/>
        <v>5.7390355694182089</v>
      </c>
    </row>
    <row r="305" spans="1:13" x14ac:dyDescent="0.2">
      <c r="A305" s="1" t="s">
        <v>21</v>
      </c>
      <c r="B305" s="1" t="s">
        <v>42</v>
      </c>
      <c r="C305" s="5">
        <v>0</v>
      </c>
      <c r="D305" s="5">
        <v>12.6934</v>
      </c>
      <c r="E305" s="6" t="str">
        <f t="shared" si="16"/>
        <v/>
      </c>
      <c r="F305" s="5">
        <v>465.46553</v>
      </c>
      <c r="G305" s="5">
        <v>526.10932000000003</v>
      </c>
      <c r="H305" s="6">
        <f t="shared" si="17"/>
        <v>0.13028631787191647</v>
      </c>
      <c r="I305" s="5">
        <v>214.87735000000001</v>
      </c>
      <c r="J305" s="6">
        <f t="shared" si="18"/>
        <v>1.4484168294145476</v>
      </c>
      <c r="K305" s="5">
        <v>5024.3061399999997</v>
      </c>
      <c r="L305" s="5">
        <v>6025.4213600000003</v>
      </c>
      <c r="M305" s="6">
        <f t="shared" si="19"/>
        <v>0.19925442282066053</v>
      </c>
    </row>
    <row r="306" spans="1:13" x14ac:dyDescent="0.2">
      <c r="A306" s="1" t="s">
        <v>23</v>
      </c>
      <c r="B306" s="1" t="s">
        <v>42</v>
      </c>
      <c r="C306" s="5">
        <v>0</v>
      </c>
      <c r="D306" s="5">
        <v>3.1687799999999999</v>
      </c>
      <c r="E306" s="6" t="str">
        <f t="shared" si="16"/>
        <v/>
      </c>
      <c r="F306" s="5">
        <v>21.060669999999998</v>
      </c>
      <c r="G306" s="5">
        <v>25.182950000000002</v>
      </c>
      <c r="H306" s="6">
        <f t="shared" si="17"/>
        <v>0.19573356403191378</v>
      </c>
      <c r="I306" s="5">
        <v>9.9473800000000008</v>
      </c>
      <c r="J306" s="6">
        <f t="shared" si="18"/>
        <v>1.5316163653142838</v>
      </c>
      <c r="K306" s="5">
        <v>211.14122</v>
      </c>
      <c r="L306" s="5">
        <v>142.21446</v>
      </c>
      <c r="M306" s="6">
        <f t="shared" si="19"/>
        <v>-0.32644862050148238</v>
      </c>
    </row>
    <row r="307" spans="1:13" x14ac:dyDescent="0.2">
      <c r="A307" s="1" t="s">
        <v>24</v>
      </c>
      <c r="B307" s="1" t="s">
        <v>42</v>
      </c>
      <c r="C307" s="5">
        <v>0</v>
      </c>
      <c r="D307" s="5">
        <v>0</v>
      </c>
      <c r="E307" s="6" t="str">
        <f t="shared" si="16"/>
        <v/>
      </c>
      <c r="F307" s="5">
        <v>0.34705000000000003</v>
      </c>
      <c r="G307" s="5">
        <v>0</v>
      </c>
      <c r="H307" s="6">
        <f t="shared" si="17"/>
        <v>-1</v>
      </c>
      <c r="I307" s="5">
        <v>0</v>
      </c>
      <c r="J307" s="6" t="str">
        <f t="shared" si="18"/>
        <v/>
      </c>
      <c r="K307" s="5">
        <v>0.34705000000000003</v>
      </c>
      <c r="L307" s="5">
        <v>2.5765500000000001</v>
      </c>
      <c r="M307" s="6">
        <f t="shared" si="19"/>
        <v>6.4241463766027946</v>
      </c>
    </row>
    <row r="308" spans="1:13" x14ac:dyDescent="0.2">
      <c r="A308" s="1" t="s">
        <v>25</v>
      </c>
      <c r="B308" s="1" t="s">
        <v>42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</v>
      </c>
      <c r="J308" s="6" t="str">
        <f t="shared" si="18"/>
        <v/>
      </c>
      <c r="K308" s="5">
        <v>0.76751000000000003</v>
      </c>
      <c r="L308" s="5">
        <v>0.78900000000000003</v>
      </c>
      <c r="M308" s="6">
        <f t="shared" si="19"/>
        <v>2.7999635183906468E-2</v>
      </c>
    </row>
    <row r="309" spans="1:13" x14ac:dyDescent="0.2">
      <c r="A309" s="1" t="s">
        <v>26</v>
      </c>
      <c r="B309" s="1" t="s">
        <v>42</v>
      </c>
      <c r="C309" s="5">
        <v>0</v>
      </c>
      <c r="D309" s="5">
        <v>0</v>
      </c>
      <c r="E309" s="6" t="str">
        <f t="shared" si="16"/>
        <v/>
      </c>
      <c r="F309" s="5">
        <v>2.8116400000000001</v>
      </c>
      <c r="G309" s="5">
        <v>0.68789999999999996</v>
      </c>
      <c r="H309" s="6">
        <f t="shared" si="17"/>
        <v>-0.75533852129006562</v>
      </c>
      <c r="I309" s="5">
        <v>1.6017300000000001</v>
      </c>
      <c r="J309" s="6">
        <f t="shared" si="18"/>
        <v>-0.57052686782416517</v>
      </c>
      <c r="K309" s="5">
        <v>10.309380000000001</v>
      </c>
      <c r="L309" s="5">
        <v>18.60417</v>
      </c>
      <c r="M309" s="6">
        <f t="shared" si="19"/>
        <v>0.80458669677516959</v>
      </c>
    </row>
    <row r="310" spans="1:13" x14ac:dyDescent="0.2">
      <c r="A310" s="1" t="s">
        <v>29</v>
      </c>
      <c r="B310" s="1" t="s">
        <v>42</v>
      </c>
      <c r="C310" s="5">
        <v>0</v>
      </c>
      <c r="D310" s="5">
        <v>0</v>
      </c>
      <c r="E310" s="6" t="str">
        <f t="shared" si="16"/>
        <v/>
      </c>
      <c r="F310" s="5">
        <v>0</v>
      </c>
      <c r="G310" s="5">
        <v>0.38712000000000002</v>
      </c>
      <c r="H310" s="6" t="str">
        <f t="shared" si="17"/>
        <v/>
      </c>
      <c r="I310" s="5">
        <v>9.5899999999999999E-2</v>
      </c>
      <c r="J310" s="6">
        <f t="shared" si="18"/>
        <v>3.0367049009384779</v>
      </c>
      <c r="K310" s="5">
        <v>0</v>
      </c>
      <c r="L310" s="5">
        <v>11.46589</v>
      </c>
      <c r="M310" s="6" t="str">
        <f t="shared" si="19"/>
        <v/>
      </c>
    </row>
    <row r="311" spans="1:13" x14ac:dyDescent="0.2">
      <c r="A311" s="2" t="s">
        <v>30</v>
      </c>
      <c r="B311" s="2" t="s">
        <v>42</v>
      </c>
      <c r="C311" s="7">
        <v>0</v>
      </c>
      <c r="D311" s="7">
        <v>81.388050000000007</v>
      </c>
      <c r="E311" s="8" t="str">
        <f t="shared" si="16"/>
        <v/>
      </c>
      <c r="F311" s="7">
        <v>2913.6935100000001</v>
      </c>
      <c r="G311" s="7">
        <v>1981.6487299999999</v>
      </c>
      <c r="H311" s="8">
        <f t="shared" si="17"/>
        <v>-0.31988429009473962</v>
      </c>
      <c r="I311" s="7">
        <v>1370.7296699999999</v>
      </c>
      <c r="J311" s="8">
        <f t="shared" si="18"/>
        <v>0.44568894463340825</v>
      </c>
      <c r="K311" s="7">
        <v>19708.246169999999</v>
      </c>
      <c r="L311" s="7">
        <v>20185.452000000001</v>
      </c>
      <c r="M311" s="8">
        <f t="shared" si="19"/>
        <v>2.4213510724582221E-2</v>
      </c>
    </row>
    <row r="312" spans="1:13" x14ac:dyDescent="0.2">
      <c r="A312" s="1" t="s">
        <v>3</v>
      </c>
      <c r="B312" s="1" t="s">
        <v>43</v>
      </c>
      <c r="C312" s="5">
        <v>0</v>
      </c>
      <c r="D312" s="5">
        <v>0</v>
      </c>
      <c r="E312" s="6" t="str">
        <f t="shared" si="16"/>
        <v/>
      </c>
      <c r="F312" s="5">
        <v>37.250439999999998</v>
      </c>
      <c r="G312" s="5">
        <v>0</v>
      </c>
      <c r="H312" s="6">
        <f t="shared" si="17"/>
        <v>-1</v>
      </c>
      <c r="I312" s="5">
        <v>4.1711999999999998</v>
      </c>
      <c r="J312" s="6">
        <f t="shared" si="18"/>
        <v>-1</v>
      </c>
      <c r="K312" s="5">
        <v>482.93536999999998</v>
      </c>
      <c r="L312" s="5">
        <v>23.728649999999998</v>
      </c>
      <c r="M312" s="6">
        <f t="shared" si="19"/>
        <v>-0.95086578562261859</v>
      </c>
    </row>
    <row r="313" spans="1:13" x14ac:dyDescent="0.2">
      <c r="A313" s="1" t="s">
        <v>5</v>
      </c>
      <c r="B313" s="1" t="s">
        <v>43</v>
      </c>
      <c r="C313" s="5">
        <v>0</v>
      </c>
      <c r="D313" s="5">
        <v>0</v>
      </c>
      <c r="E313" s="6" t="str">
        <f t="shared" si="16"/>
        <v/>
      </c>
      <c r="F313" s="5">
        <v>0</v>
      </c>
      <c r="G313" s="5">
        <v>1.9052199999999999</v>
      </c>
      <c r="H313" s="6" t="str">
        <f t="shared" si="17"/>
        <v/>
      </c>
      <c r="I313" s="5">
        <v>58.387819999999998</v>
      </c>
      <c r="J313" s="6">
        <f t="shared" si="18"/>
        <v>-0.96736956440572708</v>
      </c>
      <c r="K313" s="5">
        <v>69.242890000000003</v>
      </c>
      <c r="L313" s="5">
        <v>217.48475999999999</v>
      </c>
      <c r="M313" s="6">
        <f t="shared" si="19"/>
        <v>2.1408966321307501</v>
      </c>
    </row>
    <row r="314" spans="1:13" x14ac:dyDescent="0.2">
      <c r="A314" s="1" t="s">
        <v>6</v>
      </c>
      <c r="B314" s="1" t="s">
        <v>43</v>
      </c>
      <c r="C314" s="5">
        <v>0</v>
      </c>
      <c r="D314" s="5">
        <v>0</v>
      </c>
      <c r="E314" s="6" t="str">
        <f t="shared" si="16"/>
        <v/>
      </c>
      <c r="F314" s="5">
        <v>292.26274000000001</v>
      </c>
      <c r="G314" s="5">
        <v>129.94463999999999</v>
      </c>
      <c r="H314" s="6">
        <f t="shared" si="17"/>
        <v>-0.55538417247439753</v>
      </c>
      <c r="I314" s="5">
        <v>74.158469999999994</v>
      </c>
      <c r="J314" s="6">
        <f t="shared" si="18"/>
        <v>0.75225621564198941</v>
      </c>
      <c r="K314" s="5">
        <v>632.70646999999997</v>
      </c>
      <c r="L314" s="5">
        <v>468.17316</v>
      </c>
      <c r="M314" s="6">
        <f t="shared" si="19"/>
        <v>-0.26004682708555193</v>
      </c>
    </row>
    <row r="315" spans="1:13" x14ac:dyDescent="0.2">
      <c r="A315" s="1" t="s">
        <v>7</v>
      </c>
      <c r="B315" s="1" t="s">
        <v>43</v>
      </c>
      <c r="C315" s="5">
        <v>0</v>
      </c>
      <c r="D315" s="5">
        <v>0</v>
      </c>
      <c r="E315" s="6" t="str">
        <f t="shared" ref="E315:E377" si="20">IF(C315=0,"",(D315/C315-1))</f>
        <v/>
      </c>
      <c r="F315" s="5">
        <v>0</v>
      </c>
      <c r="G315" s="5">
        <v>9.5880000000000007E-2</v>
      </c>
      <c r="H315" s="6" t="str">
        <f t="shared" ref="H315:H377" si="21">IF(F315=0,"",(G315/F315-1))</f>
        <v/>
      </c>
      <c r="I315" s="5">
        <v>0</v>
      </c>
      <c r="J315" s="6" t="str">
        <f t="shared" ref="J315:J377" si="22">IF(I315=0,"",(G315/I315-1))</f>
        <v/>
      </c>
      <c r="K315" s="5">
        <v>10.42981</v>
      </c>
      <c r="L315" s="5">
        <v>4.5136399999999997</v>
      </c>
      <c r="M315" s="6">
        <f t="shared" ref="M315:M377" si="23">IF(K315=0,"",(L315/K315-1))</f>
        <v>-0.56723660354311345</v>
      </c>
    </row>
    <row r="316" spans="1:13" x14ac:dyDescent="0.2">
      <c r="A316" s="1" t="s">
        <v>8</v>
      </c>
      <c r="B316" s="1" t="s">
        <v>43</v>
      </c>
      <c r="C316" s="5">
        <v>0</v>
      </c>
      <c r="D316" s="5">
        <v>0</v>
      </c>
      <c r="E316" s="6" t="str">
        <f t="shared" si="20"/>
        <v/>
      </c>
      <c r="F316" s="5">
        <v>0</v>
      </c>
      <c r="G316" s="5">
        <v>0</v>
      </c>
      <c r="H316" s="6" t="str">
        <f t="shared" si="21"/>
        <v/>
      </c>
      <c r="I316" s="5">
        <v>0</v>
      </c>
      <c r="J316" s="6" t="str">
        <f t="shared" si="22"/>
        <v/>
      </c>
      <c r="K316" s="5">
        <v>1.034E-2</v>
      </c>
      <c r="L316" s="5">
        <v>0</v>
      </c>
      <c r="M316" s="6">
        <f t="shared" si="23"/>
        <v>-1</v>
      </c>
    </row>
    <row r="317" spans="1:13" x14ac:dyDescent="0.2">
      <c r="A317" s="1" t="s">
        <v>9</v>
      </c>
      <c r="B317" s="1" t="s">
        <v>43</v>
      </c>
      <c r="C317" s="5">
        <v>0</v>
      </c>
      <c r="D317" s="5">
        <v>0</v>
      </c>
      <c r="E317" s="6" t="str">
        <f t="shared" si="20"/>
        <v/>
      </c>
      <c r="F317" s="5">
        <v>0.3</v>
      </c>
      <c r="G317" s="5">
        <v>0</v>
      </c>
      <c r="H317" s="6">
        <f t="shared" si="21"/>
        <v>-1</v>
      </c>
      <c r="I317" s="5">
        <v>0</v>
      </c>
      <c r="J317" s="6" t="str">
        <f t="shared" si="22"/>
        <v/>
      </c>
      <c r="K317" s="5">
        <v>104.52097999999999</v>
      </c>
      <c r="L317" s="5">
        <v>210.64153999999999</v>
      </c>
      <c r="M317" s="6">
        <f t="shared" si="23"/>
        <v>1.0153039131473891</v>
      </c>
    </row>
    <row r="318" spans="1:13" x14ac:dyDescent="0.2">
      <c r="A318" s="1" t="s">
        <v>10</v>
      </c>
      <c r="B318" s="1" t="s">
        <v>43</v>
      </c>
      <c r="C318" s="5">
        <v>0</v>
      </c>
      <c r="D318" s="5">
        <v>0</v>
      </c>
      <c r="E318" s="6" t="str">
        <f t="shared" si="20"/>
        <v/>
      </c>
      <c r="F318" s="5">
        <v>0</v>
      </c>
      <c r="G318" s="5">
        <v>0</v>
      </c>
      <c r="H318" s="6" t="str">
        <f t="shared" si="21"/>
        <v/>
      </c>
      <c r="I318" s="5">
        <v>0</v>
      </c>
      <c r="J318" s="6" t="str">
        <f t="shared" si="22"/>
        <v/>
      </c>
      <c r="K318" s="5">
        <v>0</v>
      </c>
      <c r="L318" s="5">
        <v>0</v>
      </c>
      <c r="M318" s="6" t="str">
        <f t="shared" si="23"/>
        <v/>
      </c>
    </row>
    <row r="319" spans="1:13" x14ac:dyDescent="0.2">
      <c r="A319" s="1" t="s">
        <v>11</v>
      </c>
      <c r="B319" s="1" t="s">
        <v>43</v>
      </c>
      <c r="C319" s="5">
        <v>0</v>
      </c>
      <c r="D319" s="5">
        <v>0</v>
      </c>
      <c r="E319" s="6" t="str">
        <f t="shared" si="20"/>
        <v/>
      </c>
      <c r="F319" s="5">
        <v>0</v>
      </c>
      <c r="G319" s="5">
        <v>0</v>
      </c>
      <c r="H319" s="6" t="str">
        <f t="shared" si="21"/>
        <v/>
      </c>
      <c r="I319" s="5">
        <v>0</v>
      </c>
      <c r="J319" s="6" t="str">
        <f t="shared" si="22"/>
        <v/>
      </c>
      <c r="K319" s="5">
        <v>0</v>
      </c>
      <c r="L319" s="5">
        <v>0</v>
      </c>
      <c r="M319" s="6" t="str">
        <f t="shared" si="23"/>
        <v/>
      </c>
    </row>
    <row r="320" spans="1:13" x14ac:dyDescent="0.2">
      <c r="A320" s="1" t="s">
        <v>12</v>
      </c>
      <c r="B320" s="1" t="s">
        <v>43</v>
      </c>
      <c r="C320" s="5">
        <v>0</v>
      </c>
      <c r="D320" s="5">
        <v>0</v>
      </c>
      <c r="E320" s="6" t="str">
        <f t="shared" si="20"/>
        <v/>
      </c>
      <c r="F320" s="5">
        <v>0</v>
      </c>
      <c r="G320" s="5">
        <v>0</v>
      </c>
      <c r="H320" s="6" t="str">
        <f t="shared" si="21"/>
        <v/>
      </c>
      <c r="I320" s="5">
        <v>0</v>
      </c>
      <c r="J320" s="6" t="str">
        <f t="shared" si="22"/>
        <v/>
      </c>
      <c r="K320" s="5">
        <v>8.1804000000000006</v>
      </c>
      <c r="L320" s="5">
        <v>1.04915</v>
      </c>
      <c r="M320" s="6">
        <f t="shared" si="23"/>
        <v>-0.87174832526526824</v>
      </c>
    </row>
    <row r="321" spans="1:13" x14ac:dyDescent="0.2">
      <c r="A321" s="1" t="s">
        <v>13</v>
      </c>
      <c r="B321" s="1" t="s">
        <v>43</v>
      </c>
      <c r="C321" s="5">
        <v>0</v>
      </c>
      <c r="D321" s="5">
        <v>0</v>
      </c>
      <c r="E321" s="6" t="str">
        <f t="shared" si="20"/>
        <v/>
      </c>
      <c r="F321" s="5">
        <v>2.4</v>
      </c>
      <c r="G321" s="5">
        <v>25.340599999999998</v>
      </c>
      <c r="H321" s="6">
        <f t="shared" si="21"/>
        <v>9.558583333333333</v>
      </c>
      <c r="I321" s="5">
        <v>427.37738999999999</v>
      </c>
      <c r="J321" s="6">
        <f t="shared" si="22"/>
        <v>-0.94070673696612728</v>
      </c>
      <c r="K321" s="5">
        <v>843.96092999999996</v>
      </c>
      <c r="L321" s="5">
        <v>2348.3586399999999</v>
      </c>
      <c r="M321" s="6">
        <f t="shared" si="23"/>
        <v>1.7825442582987816</v>
      </c>
    </row>
    <row r="322" spans="1:13" x14ac:dyDescent="0.2">
      <c r="A322" s="1" t="s">
        <v>14</v>
      </c>
      <c r="B322" s="1" t="s">
        <v>43</v>
      </c>
      <c r="C322" s="5">
        <v>0</v>
      </c>
      <c r="D322" s="5">
        <v>0</v>
      </c>
      <c r="E322" s="6" t="str">
        <f t="shared" si="20"/>
        <v/>
      </c>
      <c r="F322" s="5">
        <v>356.66192999999998</v>
      </c>
      <c r="G322" s="5">
        <v>213.47444999999999</v>
      </c>
      <c r="H322" s="6">
        <f t="shared" si="21"/>
        <v>-0.4014655559117285</v>
      </c>
      <c r="I322" s="5">
        <v>259.76215000000002</v>
      </c>
      <c r="J322" s="6">
        <f t="shared" si="22"/>
        <v>-0.17819262737084685</v>
      </c>
      <c r="K322" s="5">
        <v>4067.0811100000001</v>
      </c>
      <c r="L322" s="5">
        <v>1510.6620800000001</v>
      </c>
      <c r="M322" s="6">
        <f t="shared" si="23"/>
        <v>-0.62856357197164425</v>
      </c>
    </row>
    <row r="323" spans="1:13" x14ac:dyDescent="0.2">
      <c r="A323" s="1" t="s">
        <v>15</v>
      </c>
      <c r="B323" s="1" t="s">
        <v>43</v>
      </c>
      <c r="C323" s="5">
        <v>0</v>
      </c>
      <c r="D323" s="5">
        <v>14.35432</v>
      </c>
      <c r="E323" s="6" t="str">
        <f t="shared" si="20"/>
        <v/>
      </c>
      <c r="F323" s="5">
        <v>25.470140000000001</v>
      </c>
      <c r="G323" s="5">
        <v>59.253320000000002</v>
      </c>
      <c r="H323" s="6">
        <f t="shared" si="21"/>
        <v>1.3263837576079283</v>
      </c>
      <c r="I323" s="5">
        <v>46.603650000000002</v>
      </c>
      <c r="J323" s="6">
        <f t="shared" si="22"/>
        <v>0.27143088577825991</v>
      </c>
      <c r="K323" s="5">
        <v>316.54356999999999</v>
      </c>
      <c r="L323" s="5">
        <v>332.50686000000002</v>
      </c>
      <c r="M323" s="6">
        <f t="shared" si="23"/>
        <v>5.0429992939044821E-2</v>
      </c>
    </row>
    <row r="324" spans="1:13" x14ac:dyDescent="0.2">
      <c r="A324" s="1" t="s">
        <v>16</v>
      </c>
      <c r="B324" s="1" t="s">
        <v>43</v>
      </c>
      <c r="C324" s="5">
        <v>0</v>
      </c>
      <c r="D324" s="5">
        <v>0</v>
      </c>
      <c r="E324" s="6" t="str">
        <f t="shared" si="20"/>
        <v/>
      </c>
      <c r="F324" s="5">
        <v>284.39015999999998</v>
      </c>
      <c r="G324" s="5">
        <v>665.81116999999995</v>
      </c>
      <c r="H324" s="6">
        <f t="shared" si="21"/>
        <v>1.3411891958568467</v>
      </c>
      <c r="I324" s="5">
        <v>658.02455999999995</v>
      </c>
      <c r="J324" s="6">
        <f t="shared" si="22"/>
        <v>1.1833312118319617E-2</v>
      </c>
      <c r="K324" s="5">
        <v>3779.7743099999998</v>
      </c>
      <c r="L324" s="5">
        <v>3821.9847300000001</v>
      </c>
      <c r="M324" s="6">
        <f t="shared" si="23"/>
        <v>1.116744454512153E-2</v>
      </c>
    </row>
    <row r="325" spans="1:13" x14ac:dyDescent="0.2">
      <c r="A325" s="1" t="s">
        <v>17</v>
      </c>
      <c r="B325" s="1" t="s">
        <v>43</v>
      </c>
      <c r="C325" s="5">
        <v>0</v>
      </c>
      <c r="D325" s="5">
        <v>0</v>
      </c>
      <c r="E325" s="6" t="str">
        <f t="shared" si="20"/>
        <v/>
      </c>
      <c r="F325" s="5">
        <v>31.95065</v>
      </c>
      <c r="G325" s="5">
        <v>22.62922</v>
      </c>
      <c r="H325" s="6">
        <f t="shared" si="21"/>
        <v>-0.29174461239442706</v>
      </c>
      <c r="I325" s="5">
        <v>0</v>
      </c>
      <c r="J325" s="6" t="str">
        <f t="shared" si="22"/>
        <v/>
      </c>
      <c r="K325" s="5">
        <v>31.95065</v>
      </c>
      <c r="L325" s="5">
        <v>50.35031</v>
      </c>
      <c r="M325" s="6">
        <f t="shared" si="23"/>
        <v>0.57587748606053402</v>
      </c>
    </row>
    <row r="326" spans="1:13" x14ac:dyDescent="0.2">
      <c r="A326" s="1" t="s">
        <v>18</v>
      </c>
      <c r="B326" s="1" t="s">
        <v>43</v>
      </c>
      <c r="C326" s="5">
        <v>0</v>
      </c>
      <c r="D326" s="5">
        <v>31.656269999999999</v>
      </c>
      <c r="E326" s="6" t="str">
        <f t="shared" si="20"/>
        <v/>
      </c>
      <c r="F326" s="5">
        <v>421.01719000000003</v>
      </c>
      <c r="G326" s="5">
        <v>425.4948</v>
      </c>
      <c r="H326" s="6">
        <f t="shared" si="21"/>
        <v>1.0635218956261516E-2</v>
      </c>
      <c r="I326" s="5">
        <v>324.92667999999998</v>
      </c>
      <c r="J326" s="6">
        <f t="shared" si="22"/>
        <v>0.30951019473070063</v>
      </c>
      <c r="K326" s="5">
        <v>3034.4369099999999</v>
      </c>
      <c r="L326" s="5">
        <v>2888.3761599999998</v>
      </c>
      <c r="M326" s="6">
        <f t="shared" si="23"/>
        <v>-4.8134383522246305E-2</v>
      </c>
    </row>
    <row r="327" spans="1:13" x14ac:dyDescent="0.2">
      <c r="A327" s="1" t="s">
        <v>19</v>
      </c>
      <c r="B327" s="1" t="s">
        <v>43</v>
      </c>
      <c r="C327" s="5">
        <v>0</v>
      </c>
      <c r="D327" s="5">
        <v>0</v>
      </c>
      <c r="E327" s="6" t="str">
        <f t="shared" si="20"/>
        <v/>
      </c>
      <c r="F327" s="5">
        <v>152.25485</v>
      </c>
      <c r="G327" s="5">
        <v>41.10904</v>
      </c>
      <c r="H327" s="6">
        <f t="shared" si="21"/>
        <v>-0.72999848609091922</v>
      </c>
      <c r="I327" s="5">
        <v>126.38673</v>
      </c>
      <c r="J327" s="6">
        <f t="shared" si="22"/>
        <v>-0.67473610560222586</v>
      </c>
      <c r="K327" s="5">
        <v>1087.94002</v>
      </c>
      <c r="L327" s="5">
        <v>1547.2484400000001</v>
      </c>
      <c r="M327" s="6">
        <f t="shared" si="23"/>
        <v>0.42218174858573554</v>
      </c>
    </row>
    <row r="328" spans="1:13" x14ac:dyDescent="0.2">
      <c r="A328" s="1" t="s">
        <v>20</v>
      </c>
      <c r="B328" s="1" t="s">
        <v>43</v>
      </c>
      <c r="C328" s="5">
        <v>0</v>
      </c>
      <c r="D328" s="5">
        <v>10.772729999999999</v>
      </c>
      <c r="E328" s="6" t="str">
        <f t="shared" si="20"/>
        <v/>
      </c>
      <c r="F328" s="5">
        <v>38.165439999999997</v>
      </c>
      <c r="G328" s="5">
        <v>78.189729999999997</v>
      </c>
      <c r="H328" s="6">
        <f t="shared" si="21"/>
        <v>1.0487050588176112</v>
      </c>
      <c r="I328" s="5">
        <v>13.298999999999999</v>
      </c>
      <c r="J328" s="6">
        <f t="shared" si="22"/>
        <v>4.8793691254981582</v>
      </c>
      <c r="K328" s="5">
        <v>756.53598999999997</v>
      </c>
      <c r="L328" s="5">
        <v>717.65625999999997</v>
      </c>
      <c r="M328" s="6">
        <f t="shared" si="23"/>
        <v>-5.1391778466481131E-2</v>
      </c>
    </row>
    <row r="329" spans="1:13" x14ac:dyDescent="0.2">
      <c r="A329" s="1" t="s">
        <v>21</v>
      </c>
      <c r="B329" s="1" t="s">
        <v>43</v>
      </c>
      <c r="C329" s="5">
        <v>0</v>
      </c>
      <c r="D329" s="5">
        <v>0</v>
      </c>
      <c r="E329" s="6" t="str">
        <f t="shared" si="20"/>
        <v/>
      </c>
      <c r="F329" s="5">
        <v>269.65681000000001</v>
      </c>
      <c r="G329" s="5">
        <v>978.55255</v>
      </c>
      <c r="H329" s="6">
        <f t="shared" si="21"/>
        <v>2.6288812806173891</v>
      </c>
      <c r="I329" s="5">
        <v>1092.63068</v>
      </c>
      <c r="J329" s="6">
        <f t="shared" si="22"/>
        <v>-0.10440685227692859</v>
      </c>
      <c r="K329" s="5">
        <v>2107.36618</v>
      </c>
      <c r="L329" s="5">
        <v>5061.3164699999998</v>
      </c>
      <c r="M329" s="6">
        <f t="shared" si="23"/>
        <v>1.4017261537337569</v>
      </c>
    </row>
    <row r="330" spans="1:13" x14ac:dyDescent="0.2">
      <c r="A330" s="1" t="s">
        <v>22</v>
      </c>
      <c r="B330" s="1" t="s">
        <v>43</v>
      </c>
      <c r="C330" s="5">
        <v>0</v>
      </c>
      <c r="D330" s="5">
        <v>0</v>
      </c>
      <c r="E330" s="6" t="str">
        <f t="shared" si="20"/>
        <v/>
      </c>
      <c r="F330" s="5">
        <v>568.11288000000002</v>
      </c>
      <c r="G330" s="5">
        <v>0</v>
      </c>
      <c r="H330" s="6">
        <f t="shared" si="21"/>
        <v>-1</v>
      </c>
      <c r="I330" s="5">
        <v>0</v>
      </c>
      <c r="J330" s="6" t="str">
        <f t="shared" si="22"/>
        <v/>
      </c>
      <c r="K330" s="5">
        <v>1294.16778</v>
      </c>
      <c r="L330" s="5">
        <v>856.32201999999995</v>
      </c>
      <c r="M330" s="6">
        <f t="shared" si="23"/>
        <v>-0.33832225370345725</v>
      </c>
    </row>
    <row r="331" spans="1:13" x14ac:dyDescent="0.2">
      <c r="A331" s="1" t="s">
        <v>23</v>
      </c>
      <c r="B331" s="1" t="s">
        <v>43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10.5588</v>
      </c>
      <c r="L331" s="5">
        <v>3.70797</v>
      </c>
      <c r="M331" s="6">
        <f t="shared" si="23"/>
        <v>-0.64882657120127285</v>
      </c>
    </row>
    <row r="332" spans="1:13" x14ac:dyDescent="0.2">
      <c r="A332" s="1" t="s">
        <v>24</v>
      </c>
      <c r="B332" s="1" t="s">
        <v>43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</v>
      </c>
      <c r="L332" s="5">
        <v>23.829370000000001</v>
      </c>
      <c r="M332" s="6" t="str">
        <f t="shared" si="23"/>
        <v/>
      </c>
    </row>
    <row r="333" spans="1:13" x14ac:dyDescent="0.2">
      <c r="A333" s="1" t="s">
        <v>26</v>
      </c>
      <c r="B333" s="1" t="s">
        <v>43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171.4402</v>
      </c>
      <c r="H333" s="6" t="str">
        <f t="shared" si="21"/>
        <v/>
      </c>
      <c r="I333" s="5">
        <v>22.389150000000001</v>
      </c>
      <c r="J333" s="6">
        <f t="shared" si="22"/>
        <v>6.6572893566749967</v>
      </c>
      <c r="K333" s="5">
        <v>3.5733899999999998</v>
      </c>
      <c r="L333" s="5">
        <v>253.13166000000001</v>
      </c>
      <c r="M333" s="6">
        <f t="shared" si="23"/>
        <v>69.837960592042862</v>
      </c>
    </row>
    <row r="334" spans="1:13" x14ac:dyDescent="0.2">
      <c r="A334" s="1" t="s">
        <v>28</v>
      </c>
      <c r="B334" s="1" t="s">
        <v>43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5.0279999999999996</v>
      </c>
      <c r="J334" s="6">
        <f t="shared" si="22"/>
        <v>-1</v>
      </c>
      <c r="K334" s="5">
        <v>35.15</v>
      </c>
      <c r="L334" s="5">
        <v>13.7</v>
      </c>
      <c r="M334" s="6">
        <f t="shared" si="23"/>
        <v>-0.6102418207681366</v>
      </c>
    </row>
    <row r="335" spans="1:13" x14ac:dyDescent="0.2">
      <c r="A335" s="1" t="s">
        <v>29</v>
      </c>
      <c r="B335" s="1" t="s">
        <v>43</v>
      </c>
      <c r="C335" s="5">
        <v>0</v>
      </c>
      <c r="D335" s="5">
        <v>26.352</v>
      </c>
      <c r="E335" s="6" t="str">
        <f t="shared" si="20"/>
        <v/>
      </c>
      <c r="F335" s="5">
        <v>186.75519</v>
      </c>
      <c r="G335" s="5">
        <v>220.56280000000001</v>
      </c>
      <c r="H335" s="6">
        <f t="shared" si="21"/>
        <v>0.18102634791568573</v>
      </c>
      <c r="I335" s="5">
        <v>130.67479</v>
      </c>
      <c r="J335" s="6">
        <f t="shared" si="22"/>
        <v>0.68787567976960218</v>
      </c>
      <c r="K335" s="5">
        <v>1535.22586</v>
      </c>
      <c r="L335" s="5">
        <v>1422.0584100000001</v>
      </c>
      <c r="M335" s="6">
        <f t="shared" si="23"/>
        <v>-7.3713876862392058E-2</v>
      </c>
    </row>
    <row r="336" spans="1:13" x14ac:dyDescent="0.2">
      <c r="A336" s="2" t="s">
        <v>30</v>
      </c>
      <c r="B336" s="2" t="s">
        <v>43</v>
      </c>
      <c r="C336" s="7">
        <v>0</v>
      </c>
      <c r="D336" s="7">
        <v>83.135319999999993</v>
      </c>
      <c r="E336" s="8" t="str">
        <f t="shared" si="20"/>
        <v/>
      </c>
      <c r="F336" s="7">
        <v>2666.64842</v>
      </c>
      <c r="G336" s="7">
        <v>3033.8036200000001</v>
      </c>
      <c r="H336" s="8">
        <f t="shared" si="21"/>
        <v>0.13768414210374247</v>
      </c>
      <c r="I336" s="7">
        <v>3243.8202700000002</v>
      </c>
      <c r="J336" s="8">
        <f t="shared" si="22"/>
        <v>-6.4743614787264425E-2</v>
      </c>
      <c r="K336" s="7">
        <v>20213.627690000001</v>
      </c>
      <c r="L336" s="7">
        <v>21776.800279999999</v>
      </c>
      <c r="M336" s="8">
        <f t="shared" si="23"/>
        <v>7.733261015652948E-2</v>
      </c>
    </row>
    <row r="337" spans="1:13" x14ac:dyDescent="0.2">
      <c r="A337" s="1" t="s">
        <v>18</v>
      </c>
      <c r="B337" s="1" t="s">
        <v>44</v>
      </c>
      <c r="C337" s="5">
        <v>0</v>
      </c>
      <c r="D337" s="5">
        <v>0</v>
      </c>
      <c r="E337" s="6" t="str">
        <f t="shared" si="20"/>
        <v/>
      </c>
      <c r="F337" s="5">
        <v>18.560199999999998</v>
      </c>
      <c r="G337" s="5">
        <v>0</v>
      </c>
      <c r="H337" s="6">
        <f t="shared" si="21"/>
        <v>-1</v>
      </c>
      <c r="I337" s="5">
        <v>0</v>
      </c>
      <c r="J337" s="6" t="str">
        <f t="shared" si="22"/>
        <v/>
      </c>
      <c r="K337" s="5">
        <v>32.40401</v>
      </c>
      <c r="L337" s="5">
        <v>9.5717400000000001</v>
      </c>
      <c r="M337" s="6">
        <f t="shared" si="23"/>
        <v>-0.70461248468939486</v>
      </c>
    </row>
    <row r="338" spans="1:13" x14ac:dyDescent="0.2">
      <c r="A338" s="1" t="s">
        <v>23</v>
      </c>
      <c r="B338" s="1" t="s">
        <v>44</v>
      </c>
      <c r="C338" s="5">
        <v>0</v>
      </c>
      <c r="D338" s="5">
        <v>0</v>
      </c>
      <c r="E338" s="6" t="str">
        <f t="shared" si="20"/>
        <v/>
      </c>
      <c r="F338" s="5">
        <v>71.100899999999996</v>
      </c>
      <c r="G338" s="5">
        <v>0</v>
      </c>
      <c r="H338" s="6">
        <f t="shared" si="21"/>
        <v>-1</v>
      </c>
      <c r="I338" s="5">
        <v>0</v>
      </c>
      <c r="J338" s="6" t="str">
        <f t="shared" si="22"/>
        <v/>
      </c>
      <c r="K338" s="5">
        <v>810.45650000000001</v>
      </c>
      <c r="L338" s="5">
        <v>290.78480000000002</v>
      </c>
      <c r="M338" s="6">
        <f t="shared" si="23"/>
        <v>-0.64120862748339968</v>
      </c>
    </row>
    <row r="339" spans="1:13" x14ac:dyDescent="0.2">
      <c r="A339" s="2" t="s">
        <v>30</v>
      </c>
      <c r="B339" s="2" t="s">
        <v>44</v>
      </c>
      <c r="C339" s="7">
        <v>0</v>
      </c>
      <c r="D339" s="7">
        <v>0</v>
      </c>
      <c r="E339" s="8" t="str">
        <f t="shared" si="20"/>
        <v/>
      </c>
      <c r="F339" s="7">
        <v>89.661100000000005</v>
      </c>
      <c r="G339" s="7">
        <v>0</v>
      </c>
      <c r="H339" s="8">
        <f t="shared" si="21"/>
        <v>-1</v>
      </c>
      <c r="I339" s="7">
        <v>0</v>
      </c>
      <c r="J339" s="8" t="str">
        <f t="shared" si="22"/>
        <v/>
      </c>
      <c r="K339" s="7">
        <v>842.86050999999998</v>
      </c>
      <c r="L339" s="7">
        <v>300.35654</v>
      </c>
      <c r="M339" s="8">
        <f t="shared" si="23"/>
        <v>-0.64364620665405248</v>
      </c>
    </row>
    <row r="340" spans="1:13" x14ac:dyDescent="0.2">
      <c r="A340" s="1" t="s">
        <v>3</v>
      </c>
      <c r="B340" s="1" t="s">
        <v>45</v>
      </c>
      <c r="C340" s="5">
        <v>0</v>
      </c>
      <c r="D340" s="5">
        <v>0</v>
      </c>
      <c r="E340" s="6" t="str">
        <f t="shared" si="20"/>
        <v/>
      </c>
      <c r="F340" s="5">
        <v>26.715</v>
      </c>
      <c r="G340" s="5">
        <v>0</v>
      </c>
      <c r="H340" s="6">
        <f t="shared" si="21"/>
        <v>-1</v>
      </c>
      <c r="I340" s="5">
        <v>8.8270000000000001E-2</v>
      </c>
      <c r="J340" s="6">
        <f t="shared" si="22"/>
        <v>-1</v>
      </c>
      <c r="K340" s="5">
        <v>101.27893</v>
      </c>
      <c r="L340" s="5">
        <v>3.62514</v>
      </c>
      <c r="M340" s="6">
        <f t="shared" si="23"/>
        <v>-0.96420637540305765</v>
      </c>
    </row>
    <row r="341" spans="1:13" x14ac:dyDescent="0.2">
      <c r="A341" s="1" t="s">
        <v>5</v>
      </c>
      <c r="B341" s="1" t="s">
        <v>45</v>
      </c>
      <c r="C341" s="5">
        <v>0</v>
      </c>
      <c r="D341" s="5">
        <v>108.60507</v>
      </c>
      <c r="E341" s="6" t="str">
        <f t="shared" si="20"/>
        <v/>
      </c>
      <c r="F341" s="5">
        <v>2697.5068000000001</v>
      </c>
      <c r="G341" s="5">
        <v>3046.5138200000001</v>
      </c>
      <c r="H341" s="6">
        <f t="shared" si="21"/>
        <v>0.12938133093862825</v>
      </c>
      <c r="I341" s="5">
        <v>2360.9703399999999</v>
      </c>
      <c r="J341" s="6">
        <f t="shared" si="22"/>
        <v>0.29036513859805635</v>
      </c>
      <c r="K341" s="5">
        <v>23657.719140000001</v>
      </c>
      <c r="L341" s="5">
        <v>25071.565640000001</v>
      </c>
      <c r="M341" s="6">
        <f t="shared" si="23"/>
        <v>5.9762587070766982E-2</v>
      </c>
    </row>
    <row r="342" spans="1:13" x14ac:dyDescent="0.2">
      <c r="A342" s="1" t="s">
        <v>6</v>
      </c>
      <c r="B342" s="1" t="s">
        <v>45</v>
      </c>
      <c r="C342" s="5">
        <v>0</v>
      </c>
      <c r="D342" s="5">
        <v>0</v>
      </c>
      <c r="E342" s="6" t="str">
        <f t="shared" si="20"/>
        <v/>
      </c>
      <c r="F342" s="5">
        <v>4592.0335999999998</v>
      </c>
      <c r="G342" s="5">
        <v>252.15634</v>
      </c>
      <c r="H342" s="6">
        <f t="shared" si="21"/>
        <v>-0.94508830684514156</v>
      </c>
      <c r="I342" s="5">
        <v>214.46636000000001</v>
      </c>
      <c r="J342" s="6">
        <f t="shared" si="22"/>
        <v>0.17573842349914459</v>
      </c>
      <c r="K342" s="5">
        <v>29282.179029999999</v>
      </c>
      <c r="L342" s="5">
        <v>9110.0636200000008</v>
      </c>
      <c r="M342" s="6">
        <f t="shared" si="23"/>
        <v>-0.68888710055810343</v>
      </c>
    </row>
    <row r="343" spans="1:13" x14ac:dyDescent="0.2">
      <c r="A343" s="1" t="s">
        <v>7</v>
      </c>
      <c r="B343" s="1" t="s">
        <v>45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8.9880000000000002E-2</v>
      </c>
      <c r="L343" s="5">
        <v>0.39</v>
      </c>
      <c r="M343" s="6">
        <f t="shared" si="23"/>
        <v>3.339118825100134</v>
      </c>
    </row>
    <row r="344" spans="1:13" x14ac:dyDescent="0.2">
      <c r="A344" s="1" t="s">
        <v>8</v>
      </c>
      <c r="B344" s="1" t="s">
        <v>45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0</v>
      </c>
      <c r="L344" s="5">
        <v>0.96860999999999997</v>
      </c>
      <c r="M344" s="6" t="str">
        <f t="shared" si="23"/>
        <v/>
      </c>
    </row>
    <row r="345" spans="1:13" x14ac:dyDescent="0.2">
      <c r="A345" s="1" t="s">
        <v>9</v>
      </c>
      <c r="B345" s="1" t="s">
        <v>45</v>
      </c>
      <c r="C345" s="5">
        <v>0</v>
      </c>
      <c r="D345" s="5">
        <v>0</v>
      </c>
      <c r="E345" s="6" t="str">
        <f t="shared" si="20"/>
        <v/>
      </c>
      <c r="F345" s="5">
        <v>1.8345400000000001</v>
      </c>
      <c r="G345" s="5">
        <v>3.5132699999999999</v>
      </c>
      <c r="H345" s="6">
        <f t="shared" si="21"/>
        <v>0.91506862755786189</v>
      </c>
      <c r="I345" s="5">
        <v>0</v>
      </c>
      <c r="J345" s="6" t="str">
        <f t="shared" si="22"/>
        <v/>
      </c>
      <c r="K345" s="5">
        <v>37.073920000000001</v>
      </c>
      <c r="L345" s="5">
        <v>16.369810000000001</v>
      </c>
      <c r="M345" s="6">
        <f t="shared" si="23"/>
        <v>-0.55845483833379372</v>
      </c>
    </row>
    <row r="346" spans="1:13" x14ac:dyDescent="0.2">
      <c r="A346" s="1" t="s">
        <v>12</v>
      </c>
      <c r="B346" s="1" t="s">
        <v>45</v>
      </c>
      <c r="C346" s="5">
        <v>0</v>
      </c>
      <c r="D346" s="5">
        <v>0</v>
      </c>
      <c r="E346" s="6" t="str">
        <f t="shared" si="20"/>
        <v/>
      </c>
      <c r="F346" s="5">
        <v>0</v>
      </c>
      <c r="G346" s="5">
        <v>0</v>
      </c>
      <c r="H346" s="6" t="str">
        <f t="shared" si="21"/>
        <v/>
      </c>
      <c r="I346" s="5">
        <v>70.306129999999996</v>
      </c>
      <c r="J346" s="6">
        <f t="shared" si="22"/>
        <v>-1</v>
      </c>
      <c r="K346" s="5">
        <v>0</v>
      </c>
      <c r="L346" s="5">
        <v>73.957220000000007</v>
      </c>
      <c r="M346" s="6" t="str">
        <f t="shared" si="23"/>
        <v/>
      </c>
    </row>
    <row r="347" spans="1:13" x14ac:dyDescent="0.2">
      <c r="A347" s="1" t="s">
        <v>13</v>
      </c>
      <c r="B347" s="1" t="s">
        <v>45</v>
      </c>
      <c r="C347" s="5">
        <v>0</v>
      </c>
      <c r="D347" s="5">
        <v>0</v>
      </c>
      <c r="E347" s="6" t="str">
        <f t="shared" si="20"/>
        <v/>
      </c>
      <c r="F347" s="5">
        <v>0.21199999999999999</v>
      </c>
      <c r="G347" s="5">
        <v>209.74952999999999</v>
      </c>
      <c r="H347" s="6">
        <f t="shared" si="21"/>
        <v>988.3845754716981</v>
      </c>
      <c r="I347" s="5">
        <v>242.52248</v>
      </c>
      <c r="J347" s="6">
        <f t="shared" si="22"/>
        <v>-0.13513365853755088</v>
      </c>
      <c r="K347" s="5">
        <v>0.22148000000000001</v>
      </c>
      <c r="L347" s="5">
        <v>900.86425999999994</v>
      </c>
      <c r="M347" s="6">
        <f t="shared" si="23"/>
        <v>4066.4745349467216</v>
      </c>
    </row>
    <row r="348" spans="1:13" x14ac:dyDescent="0.2">
      <c r="A348" s="1" t="s">
        <v>14</v>
      </c>
      <c r="B348" s="1" t="s">
        <v>45</v>
      </c>
      <c r="C348" s="5">
        <v>0</v>
      </c>
      <c r="D348" s="5">
        <v>0</v>
      </c>
      <c r="E348" s="6" t="str">
        <f t="shared" si="20"/>
        <v/>
      </c>
      <c r="F348" s="5">
        <v>47.40437</v>
      </c>
      <c r="G348" s="5">
        <v>0</v>
      </c>
      <c r="H348" s="6">
        <f t="shared" si="21"/>
        <v>-1</v>
      </c>
      <c r="I348" s="5">
        <v>0</v>
      </c>
      <c r="J348" s="6" t="str">
        <f t="shared" si="22"/>
        <v/>
      </c>
      <c r="K348" s="5">
        <v>5773.7626700000001</v>
      </c>
      <c r="L348" s="5">
        <v>2985.9770899999999</v>
      </c>
      <c r="M348" s="6">
        <f t="shared" si="23"/>
        <v>-0.48283688459955354</v>
      </c>
    </row>
    <row r="349" spans="1:13" x14ac:dyDescent="0.2">
      <c r="A349" s="1" t="s">
        <v>15</v>
      </c>
      <c r="B349" s="1" t="s">
        <v>45</v>
      </c>
      <c r="C349" s="5">
        <v>0</v>
      </c>
      <c r="D349" s="5">
        <v>0</v>
      </c>
      <c r="E349" s="6" t="str">
        <f t="shared" si="20"/>
        <v/>
      </c>
      <c r="F349" s="5">
        <v>6.2861099999999999</v>
      </c>
      <c r="G349" s="5">
        <v>8.3755199999999999</v>
      </c>
      <c r="H349" s="6">
        <f t="shared" si="21"/>
        <v>0.33238521120374931</v>
      </c>
      <c r="I349" s="5">
        <v>8.0510300000000008</v>
      </c>
      <c r="J349" s="6">
        <f t="shared" si="22"/>
        <v>4.0304159840417908E-2</v>
      </c>
      <c r="K349" s="5">
        <v>35.701320000000003</v>
      </c>
      <c r="L349" s="5">
        <v>175.99681000000001</v>
      </c>
      <c r="M349" s="6">
        <f t="shared" si="23"/>
        <v>3.9297003584181205</v>
      </c>
    </row>
    <row r="350" spans="1:13" x14ac:dyDescent="0.2">
      <c r="A350" s="1" t="s">
        <v>16</v>
      </c>
      <c r="B350" s="1" t="s">
        <v>45</v>
      </c>
      <c r="C350" s="5">
        <v>0</v>
      </c>
      <c r="D350" s="5">
        <v>0</v>
      </c>
      <c r="E350" s="6" t="str">
        <f t="shared" si="20"/>
        <v/>
      </c>
      <c r="F350" s="5">
        <v>13.671480000000001</v>
      </c>
      <c r="G350" s="5">
        <v>8.2620500000000003</v>
      </c>
      <c r="H350" s="6">
        <f t="shared" si="21"/>
        <v>-0.39567259726086712</v>
      </c>
      <c r="I350" s="5">
        <v>15.36097</v>
      </c>
      <c r="J350" s="6">
        <f t="shared" si="22"/>
        <v>-0.46214008620549352</v>
      </c>
      <c r="K350" s="5">
        <v>127.10432</v>
      </c>
      <c r="L350" s="5">
        <v>411.09465</v>
      </c>
      <c r="M350" s="6">
        <f t="shared" si="23"/>
        <v>2.2343090305663882</v>
      </c>
    </row>
    <row r="351" spans="1:13" x14ac:dyDescent="0.2">
      <c r="A351" s="1" t="s">
        <v>17</v>
      </c>
      <c r="B351" s="1" t="s">
        <v>45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0</v>
      </c>
      <c r="J351" s="6" t="str">
        <f t="shared" si="22"/>
        <v/>
      </c>
      <c r="K351" s="5">
        <v>0</v>
      </c>
      <c r="L351" s="5">
        <v>9.7500000000000003E-2</v>
      </c>
      <c r="M351" s="6" t="str">
        <f t="shared" si="23"/>
        <v/>
      </c>
    </row>
    <row r="352" spans="1:13" x14ac:dyDescent="0.2">
      <c r="A352" s="1" t="s">
        <v>18</v>
      </c>
      <c r="B352" s="1" t="s">
        <v>45</v>
      </c>
      <c r="C352" s="5">
        <v>0</v>
      </c>
      <c r="D352" s="5">
        <v>13.206429999999999</v>
      </c>
      <c r="E352" s="6" t="str">
        <f t="shared" si="20"/>
        <v/>
      </c>
      <c r="F352" s="5">
        <v>1426.4159999999999</v>
      </c>
      <c r="G352" s="5">
        <v>1154.6488300000001</v>
      </c>
      <c r="H352" s="6">
        <f t="shared" si="21"/>
        <v>-0.19052448233895292</v>
      </c>
      <c r="I352" s="5">
        <v>1207.4004299999999</v>
      </c>
      <c r="J352" s="6">
        <f t="shared" si="22"/>
        <v>-4.36902279387128E-2</v>
      </c>
      <c r="K352" s="5">
        <v>14732.042949999999</v>
      </c>
      <c r="L352" s="5">
        <v>11241.93086</v>
      </c>
      <c r="M352" s="6">
        <f t="shared" si="23"/>
        <v>-0.23690618482754278</v>
      </c>
    </row>
    <row r="353" spans="1:13" x14ac:dyDescent="0.2">
      <c r="A353" s="1" t="s">
        <v>19</v>
      </c>
      <c r="B353" s="1" t="s">
        <v>45</v>
      </c>
      <c r="C353" s="5">
        <v>0</v>
      </c>
      <c r="D353" s="5">
        <v>0</v>
      </c>
      <c r="E353" s="6" t="str">
        <f t="shared" si="20"/>
        <v/>
      </c>
      <c r="F353" s="5">
        <v>3.4276900000000001</v>
      </c>
      <c r="G353" s="5">
        <v>221.60372000000001</v>
      </c>
      <c r="H353" s="6">
        <f t="shared" si="21"/>
        <v>63.651039037952671</v>
      </c>
      <c r="I353" s="5">
        <v>5.4664999999999999</v>
      </c>
      <c r="J353" s="6">
        <f t="shared" si="22"/>
        <v>39.538501783590966</v>
      </c>
      <c r="K353" s="5">
        <v>214.23043000000001</v>
      </c>
      <c r="L353" s="5">
        <v>552.57591000000002</v>
      </c>
      <c r="M353" s="6">
        <f t="shared" si="23"/>
        <v>1.5793530358875723</v>
      </c>
    </row>
    <row r="354" spans="1:13" x14ac:dyDescent="0.2">
      <c r="A354" s="1" t="s">
        <v>21</v>
      </c>
      <c r="B354" s="1" t="s">
        <v>45</v>
      </c>
      <c r="C354" s="5">
        <v>0</v>
      </c>
      <c r="D354" s="5">
        <v>0</v>
      </c>
      <c r="E354" s="6" t="str">
        <f t="shared" si="20"/>
        <v/>
      </c>
      <c r="F354" s="5">
        <v>180.91036</v>
      </c>
      <c r="G354" s="5">
        <v>143.57193000000001</v>
      </c>
      <c r="H354" s="6">
        <f t="shared" si="21"/>
        <v>-0.20639188380366935</v>
      </c>
      <c r="I354" s="5">
        <v>500.34017999999998</v>
      </c>
      <c r="J354" s="6">
        <f t="shared" si="22"/>
        <v>-0.71305136837101513</v>
      </c>
      <c r="K354" s="5">
        <v>2948.2295399999998</v>
      </c>
      <c r="L354" s="5">
        <v>4549.6887699999997</v>
      </c>
      <c r="M354" s="6">
        <f t="shared" si="23"/>
        <v>0.54319353641643531</v>
      </c>
    </row>
    <row r="355" spans="1:13" x14ac:dyDescent="0.2">
      <c r="A355" s="1" t="s">
        <v>23</v>
      </c>
      <c r="B355" s="1" t="s">
        <v>45</v>
      </c>
      <c r="C355" s="5">
        <v>0</v>
      </c>
      <c r="D355" s="5">
        <v>0</v>
      </c>
      <c r="E355" s="6" t="str">
        <f t="shared" si="20"/>
        <v/>
      </c>
      <c r="F355" s="5">
        <v>3.8239999999999998</v>
      </c>
      <c r="G355" s="5">
        <v>0</v>
      </c>
      <c r="H355" s="6">
        <f t="shared" si="21"/>
        <v>-1</v>
      </c>
      <c r="I355" s="5">
        <v>0</v>
      </c>
      <c r="J355" s="6" t="str">
        <f t="shared" si="22"/>
        <v/>
      </c>
      <c r="K355" s="5">
        <v>28.14546</v>
      </c>
      <c r="L355" s="5">
        <v>39.368299999999998</v>
      </c>
      <c r="M355" s="6">
        <f t="shared" si="23"/>
        <v>0.39874423796946279</v>
      </c>
    </row>
    <row r="356" spans="1:13" x14ac:dyDescent="0.2">
      <c r="A356" s="1" t="s">
        <v>24</v>
      </c>
      <c r="B356" s="1" t="s">
        <v>45</v>
      </c>
      <c r="C356" s="5">
        <v>0</v>
      </c>
      <c r="D356" s="5">
        <v>0</v>
      </c>
      <c r="E356" s="6" t="str">
        <f t="shared" si="20"/>
        <v/>
      </c>
      <c r="F356" s="5">
        <v>54.246000000000002</v>
      </c>
      <c r="G356" s="5">
        <v>0</v>
      </c>
      <c r="H356" s="6">
        <f t="shared" si="21"/>
        <v>-1</v>
      </c>
      <c r="I356" s="5">
        <v>14.8</v>
      </c>
      <c r="J356" s="6">
        <f t="shared" si="22"/>
        <v>-1</v>
      </c>
      <c r="K356" s="5">
        <v>786.29100000000005</v>
      </c>
      <c r="L356" s="5">
        <v>268.41399999999999</v>
      </c>
      <c r="M356" s="6">
        <f t="shared" si="23"/>
        <v>-0.65863274538307071</v>
      </c>
    </row>
    <row r="357" spans="1:13" x14ac:dyDescent="0.2">
      <c r="A357" s="1" t="s">
        <v>26</v>
      </c>
      <c r="B357" s="1" t="s">
        <v>45</v>
      </c>
      <c r="C357" s="5">
        <v>0</v>
      </c>
      <c r="D357" s="5">
        <v>0</v>
      </c>
      <c r="E357" s="6" t="str">
        <f t="shared" si="20"/>
        <v/>
      </c>
      <c r="F357" s="5">
        <v>17.951499999999999</v>
      </c>
      <c r="G357" s="5">
        <v>33.62435</v>
      </c>
      <c r="H357" s="6">
        <f t="shared" si="21"/>
        <v>0.8730663175779183</v>
      </c>
      <c r="I357" s="5">
        <v>0</v>
      </c>
      <c r="J357" s="6" t="str">
        <f t="shared" si="22"/>
        <v/>
      </c>
      <c r="K357" s="5">
        <v>47.348500000000001</v>
      </c>
      <c r="L357" s="5">
        <v>99.675430000000006</v>
      </c>
      <c r="M357" s="6">
        <f t="shared" si="23"/>
        <v>1.1051444079537895</v>
      </c>
    </row>
    <row r="358" spans="1:13" x14ac:dyDescent="0.2">
      <c r="A358" s="2" t="s">
        <v>30</v>
      </c>
      <c r="B358" s="2" t="s">
        <v>45</v>
      </c>
      <c r="C358" s="7">
        <v>0</v>
      </c>
      <c r="D358" s="7">
        <v>121.8115</v>
      </c>
      <c r="E358" s="8" t="str">
        <f t="shared" si="20"/>
        <v/>
      </c>
      <c r="F358" s="7">
        <v>9072.4394499999999</v>
      </c>
      <c r="G358" s="7">
        <v>5082.0193600000002</v>
      </c>
      <c r="H358" s="8">
        <f t="shared" si="21"/>
        <v>-0.43983981507862246</v>
      </c>
      <c r="I358" s="7">
        <v>4639.7726899999998</v>
      </c>
      <c r="J358" s="8">
        <f t="shared" si="22"/>
        <v>9.531645180660786E-2</v>
      </c>
      <c r="K358" s="7">
        <v>77771.418569999994</v>
      </c>
      <c r="L358" s="7">
        <v>55502.623619999998</v>
      </c>
      <c r="M358" s="8">
        <f t="shared" si="23"/>
        <v>-0.28633648915580012</v>
      </c>
    </row>
    <row r="359" spans="1:13" x14ac:dyDescent="0.2">
      <c r="A359" s="1" t="s">
        <v>3</v>
      </c>
      <c r="B359" s="1" t="s">
        <v>46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0</v>
      </c>
      <c r="L359" s="5">
        <v>1.58E-3</v>
      </c>
      <c r="M359" s="6" t="str">
        <f t="shared" si="23"/>
        <v/>
      </c>
    </row>
    <row r="360" spans="1:13" x14ac:dyDescent="0.2">
      <c r="A360" s="1" t="s">
        <v>5</v>
      </c>
      <c r="B360" s="1" t="s">
        <v>46</v>
      </c>
      <c r="C360" s="5">
        <v>0</v>
      </c>
      <c r="D360" s="5">
        <v>0</v>
      </c>
      <c r="E360" s="6" t="str">
        <f t="shared" si="20"/>
        <v/>
      </c>
      <c r="F360" s="5">
        <v>5.3530000000000001E-2</v>
      </c>
      <c r="G360" s="5">
        <v>0.36387999999999998</v>
      </c>
      <c r="H360" s="6">
        <f t="shared" si="21"/>
        <v>5.7976835419390991</v>
      </c>
      <c r="I360" s="5">
        <v>0</v>
      </c>
      <c r="J360" s="6" t="str">
        <f t="shared" si="22"/>
        <v/>
      </c>
      <c r="K360" s="5">
        <v>16.078130000000002</v>
      </c>
      <c r="L360" s="5">
        <v>2.2779500000000001</v>
      </c>
      <c r="M360" s="6">
        <f t="shared" si="23"/>
        <v>-0.85831996631449059</v>
      </c>
    </row>
    <row r="361" spans="1:13" x14ac:dyDescent="0.2">
      <c r="A361" s="1" t="s">
        <v>6</v>
      </c>
      <c r="B361" s="1" t="s">
        <v>46</v>
      </c>
      <c r="C361" s="5">
        <v>0</v>
      </c>
      <c r="D361" s="5">
        <v>0</v>
      </c>
      <c r="E361" s="6" t="str">
        <f t="shared" si="20"/>
        <v/>
      </c>
      <c r="F361" s="5">
        <v>4.734E-2</v>
      </c>
      <c r="G361" s="5">
        <v>0.32317000000000001</v>
      </c>
      <c r="H361" s="6">
        <f t="shared" si="21"/>
        <v>5.826573722010985</v>
      </c>
      <c r="I361" s="5">
        <v>0</v>
      </c>
      <c r="J361" s="6" t="str">
        <f t="shared" si="22"/>
        <v/>
      </c>
      <c r="K361" s="5">
        <v>3.1600100000000002</v>
      </c>
      <c r="L361" s="5">
        <v>14.12955</v>
      </c>
      <c r="M361" s="6">
        <f t="shared" si="23"/>
        <v>3.471362432397366</v>
      </c>
    </row>
    <row r="362" spans="1:13" x14ac:dyDescent="0.2">
      <c r="A362" s="1" t="s">
        <v>9</v>
      </c>
      <c r="B362" s="1" t="s">
        <v>46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0.37191000000000002</v>
      </c>
      <c r="L362" s="5">
        <v>0.39723000000000003</v>
      </c>
      <c r="M362" s="6">
        <f t="shared" si="23"/>
        <v>6.8080987335645826E-2</v>
      </c>
    </row>
    <row r="363" spans="1:13" x14ac:dyDescent="0.2">
      <c r="A363" s="1" t="s">
        <v>12</v>
      </c>
      <c r="B363" s="1" t="s">
        <v>46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0.64187000000000005</v>
      </c>
      <c r="J363" s="6">
        <f t="shared" si="22"/>
        <v>-1</v>
      </c>
      <c r="K363" s="5">
        <v>15.233930000000001</v>
      </c>
      <c r="L363" s="5">
        <v>0.81666000000000005</v>
      </c>
      <c r="M363" s="6">
        <f t="shared" si="23"/>
        <v>-0.94639203409757033</v>
      </c>
    </row>
    <row r="364" spans="1:13" x14ac:dyDescent="0.2">
      <c r="A364" s="1" t="s">
        <v>13</v>
      </c>
      <c r="B364" s="1" t="s">
        <v>46</v>
      </c>
      <c r="C364" s="5">
        <v>0</v>
      </c>
      <c r="D364" s="5">
        <v>0</v>
      </c>
      <c r="E364" s="6" t="str">
        <f t="shared" si="20"/>
        <v/>
      </c>
      <c r="F364" s="5">
        <v>4.1619999999999997E-2</v>
      </c>
      <c r="G364" s="5">
        <v>7.3169999999999999E-2</v>
      </c>
      <c r="H364" s="6">
        <f t="shared" si="21"/>
        <v>0.7580490148966843</v>
      </c>
      <c r="I364" s="5">
        <v>0.55511999999999995</v>
      </c>
      <c r="J364" s="6">
        <f t="shared" si="22"/>
        <v>-0.86819066147859925</v>
      </c>
      <c r="K364" s="5">
        <v>1.20956</v>
      </c>
      <c r="L364" s="5">
        <v>1.6553500000000001</v>
      </c>
      <c r="M364" s="6">
        <f t="shared" si="23"/>
        <v>0.36855550778795609</v>
      </c>
    </row>
    <row r="365" spans="1:13" x14ac:dyDescent="0.2">
      <c r="A365" s="1" t="s">
        <v>14</v>
      </c>
      <c r="B365" s="1" t="s">
        <v>46</v>
      </c>
      <c r="C365" s="5">
        <v>0</v>
      </c>
      <c r="D365" s="5">
        <v>7.8390599999999999</v>
      </c>
      <c r="E365" s="6" t="str">
        <f t="shared" si="20"/>
        <v/>
      </c>
      <c r="F365" s="5">
        <v>0</v>
      </c>
      <c r="G365" s="5">
        <v>17.148060000000001</v>
      </c>
      <c r="H365" s="6" t="str">
        <f t="shared" si="21"/>
        <v/>
      </c>
      <c r="I365" s="5">
        <v>0</v>
      </c>
      <c r="J365" s="6" t="str">
        <f t="shared" si="22"/>
        <v/>
      </c>
      <c r="K365" s="5">
        <v>0.85787000000000002</v>
      </c>
      <c r="L365" s="5">
        <v>17.148060000000001</v>
      </c>
      <c r="M365" s="6">
        <f t="shared" si="23"/>
        <v>18.98911256950354</v>
      </c>
    </row>
    <row r="366" spans="1:13" x14ac:dyDescent="0.2">
      <c r="A366" s="1" t="s">
        <v>15</v>
      </c>
      <c r="B366" s="1" t="s">
        <v>46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0</v>
      </c>
      <c r="H366" s="6" t="str">
        <f t="shared" si="21"/>
        <v/>
      </c>
      <c r="I366" s="5">
        <v>0</v>
      </c>
      <c r="J366" s="6" t="str">
        <f t="shared" si="22"/>
        <v/>
      </c>
      <c r="K366" s="5">
        <v>0</v>
      </c>
      <c r="L366" s="5">
        <v>2.7499999999999998E-3</v>
      </c>
      <c r="M366" s="6" t="str">
        <f t="shared" si="23"/>
        <v/>
      </c>
    </row>
    <row r="367" spans="1:13" x14ac:dyDescent="0.2">
      <c r="A367" s="1" t="s">
        <v>16</v>
      </c>
      <c r="B367" s="1" t="s">
        <v>46</v>
      </c>
      <c r="C367" s="5">
        <v>0</v>
      </c>
      <c r="D367" s="5">
        <v>7.9782999999999999</v>
      </c>
      <c r="E367" s="6" t="str">
        <f t="shared" si="20"/>
        <v/>
      </c>
      <c r="F367" s="5">
        <v>0</v>
      </c>
      <c r="G367" s="5">
        <v>27.88456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0.86777000000000004</v>
      </c>
      <c r="L367" s="5">
        <v>30.952829999999999</v>
      </c>
      <c r="M367" s="6">
        <f t="shared" si="23"/>
        <v>34.669393963838338</v>
      </c>
    </row>
    <row r="368" spans="1:13" x14ac:dyDescent="0.2">
      <c r="A368" s="1" t="s">
        <v>17</v>
      </c>
      <c r="B368" s="1" t="s">
        <v>46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</v>
      </c>
      <c r="H368" s="6" t="str">
        <f t="shared" si="21"/>
        <v/>
      </c>
      <c r="I368" s="5">
        <v>0</v>
      </c>
      <c r="J368" s="6" t="str">
        <f t="shared" si="22"/>
        <v/>
      </c>
      <c r="K368" s="5">
        <v>73.513999999999996</v>
      </c>
      <c r="L368" s="5">
        <v>0</v>
      </c>
      <c r="M368" s="6">
        <f t="shared" si="23"/>
        <v>-1</v>
      </c>
    </row>
    <row r="369" spans="1:13" x14ac:dyDescent="0.2">
      <c r="A369" s="1" t="s">
        <v>18</v>
      </c>
      <c r="B369" s="1" t="s">
        <v>46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2.0533600000000001</v>
      </c>
      <c r="H369" s="6" t="str">
        <f t="shared" si="21"/>
        <v/>
      </c>
      <c r="I369" s="5">
        <v>0</v>
      </c>
      <c r="J369" s="6" t="str">
        <f t="shared" si="22"/>
        <v/>
      </c>
      <c r="K369" s="5">
        <v>0</v>
      </c>
      <c r="L369" s="5">
        <v>2.0533600000000001</v>
      </c>
      <c r="M369" s="6" t="str">
        <f t="shared" si="23"/>
        <v/>
      </c>
    </row>
    <row r="370" spans="1:13" x14ac:dyDescent="0.2">
      <c r="A370" s="1" t="s">
        <v>19</v>
      </c>
      <c r="B370" s="1" t="s">
        <v>46</v>
      </c>
      <c r="C370" s="5">
        <v>0</v>
      </c>
      <c r="D370" s="5">
        <v>19.811810000000001</v>
      </c>
      <c r="E370" s="6" t="str">
        <f t="shared" si="20"/>
        <v/>
      </c>
      <c r="F370" s="5">
        <v>0</v>
      </c>
      <c r="G370" s="5">
        <v>19.811810000000001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0</v>
      </c>
      <c r="L370" s="5">
        <v>19.83691</v>
      </c>
      <c r="M370" s="6" t="str">
        <f t="shared" si="23"/>
        <v/>
      </c>
    </row>
    <row r="371" spans="1:13" x14ac:dyDescent="0.2">
      <c r="A371" s="1" t="s">
        <v>20</v>
      </c>
      <c r="B371" s="1" t="s">
        <v>46</v>
      </c>
      <c r="C371" s="5">
        <v>0</v>
      </c>
      <c r="D371" s="5">
        <v>0</v>
      </c>
      <c r="E371" s="6" t="str">
        <f t="shared" si="20"/>
        <v/>
      </c>
      <c r="F371" s="5">
        <v>9.52</v>
      </c>
      <c r="G371" s="5">
        <v>32.851640000000003</v>
      </c>
      <c r="H371" s="6">
        <f t="shared" si="21"/>
        <v>2.4508025210084039</v>
      </c>
      <c r="I371" s="5">
        <v>18.50328</v>
      </c>
      <c r="J371" s="6">
        <f t="shared" si="22"/>
        <v>0.77544954191905457</v>
      </c>
      <c r="K371" s="5">
        <v>114.3914</v>
      </c>
      <c r="L371" s="5">
        <v>119.48139999999999</v>
      </c>
      <c r="M371" s="6">
        <f t="shared" si="23"/>
        <v>4.4496351998489336E-2</v>
      </c>
    </row>
    <row r="372" spans="1:13" x14ac:dyDescent="0.2">
      <c r="A372" s="1" t="s">
        <v>21</v>
      </c>
      <c r="B372" s="1" t="s">
        <v>46</v>
      </c>
      <c r="C372" s="5">
        <v>0</v>
      </c>
      <c r="D372" s="5">
        <v>0</v>
      </c>
      <c r="E372" s="6" t="str">
        <f t="shared" si="20"/>
        <v/>
      </c>
      <c r="F372" s="5">
        <v>37.166640000000001</v>
      </c>
      <c r="G372" s="5">
        <v>48.791510000000002</v>
      </c>
      <c r="H372" s="6">
        <f t="shared" si="21"/>
        <v>0.3127769957144364</v>
      </c>
      <c r="I372" s="5">
        <v>36.372590000000002</v>
      </c>
      <c r="J372" s="6">
        <f t="shared" si="22"/>
        <v>0.34143622986430167</v>
      </c>
      <c r="K372" s="5">
        <v>371.49178999999998</v>
      </c>
      <c r="L372" s="5">
        <v>432.19024999999999</v>
      </c>
      <c r="M372" s="6">
        <f t="shared" si="23"/>
        <v>0.16339112097201403</v>
      </c>
    </row>
    <row r="373" spans="1:13" x14ac:dyDescent="0.2">
      <c r="A373" s="1" t="s">
        <v>24</v>
      </c>
      <c r="B373" s="1" t="s">
        <v>46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52.52722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9.1738499999999998</v>
      </c>
      <c r="L373" s="5">
        <v>162.62468000000001</v>
      </c>
      <c r="M373" s="6">
        <f t="shared" si="23"/>
        <v>16.726982673577616</v>
      </c>
    </row>
    <row r="374" spans="1:13" x14ac:dyDescent="0.2">
      <c r="A374" s="1" t="s">
        <v>26</v>
      </c>
      <c r="B374" s="1" t="s">
        <v>46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3.807E-2</v>
      </c>
      <c r="L374" s="5">
        <v>5.6919999999999998E-2</v>
      </c>
      <c r="M374" s="6">
        <f t="shared" si="23"/>
        <v>0.49514053060152352</v>
      </c>
    </row>
    <row r="375" spans="1:13" x14ac:dyDescent="0.2">
      <c r="A375" s="1" t="s">
        <v>28</v>
      </c>
      <c r="B375" s="1" t="s">
        <v>46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0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0</v>
      </c>
      <c r="L375" s="5">
        <v>18.328620000000001</v>
      </c>
      <c r="M375" s="6" t="str">
        <f t="shared" si="23"/>
        <v/>
      </c>
    </row>
    <row r="376" spans="1:13" x14ac:dyDescent="0.2">
      <c r="A376" s="2" t="s">
        <v>30</v>
      </c>
      <c r="B376" s="2" t="s">
        <v>46</v>
      </c>
      <c r="C376" s="7">
        <v>0</v>
      </c>
      <c r="D376" s="7">
        <v>35.629170000000002</v>
      </c>
      <c r="E376" s="8" t="str">
        <f t="shared" si="20"/>
        <v/>
      </c>
      <c r="F376" s="7">
        <v>46.829129999999999</v>
      </c>
      <c r="G376" s="7">
        <v>201.82838000000001</v>
      </c>
      <c r="H376" s="8">
        <f t="shared" si="21"/>
        <v>3.3098895922260354</v>
      </c>
      <c r="I376" s="7">
        <v>56.072859999999999</v>
      </c>
      <c r="J376" s="8">
        <f t="shared" si="22"/>
        <v>2.5993951441035827</v>
      </c>
      <c r="K376" s="7">
        <v>606.38828999999998</v>
      </c>
      <c r="L376" s="7">
        <v>821.95410000000004</v>
      </c>
      <c r="M376" s="8">
        <f t="shared" si="23"/>
        <v>0.35549137995392366</v>
      </c>
    </row>
    <row r="377" spans="1:13" x14ac:dyDescent="0.2">
      <c r="A377" s="1" t="s">
        <v>3</v>
      </c>
      <c r="B377" s="1" t="s">
        <v>47</v>
      </c>
      <c r="C377" s="5">
        <v>0</v>
      </c>
      <c r="D377" s="5">
        <v>0</v>
      </c>
      <c r="E377" s="6" t="str">
        <f t="shared" si="20"/>
        <v/>
      </c>
      <c r="F377" s="5">
        <v>0</v>
      </c>
      <c r="G377" s="5">
        <v>0</v>
      </c>
      <c r="H377" s="6" t="str">
        <f t="shared" si="21"/>
        <v/>
      </c>
      <c r="I377" s="5">
        <v>0</v>
      </c>
      <c r="J377" s="6" t="str">
        <f t="shared" si="22"/>
        <v/>
      </c>
      <c r="K377" s="5">
        <v>6.5559999999999993E-2</v>
      </c>
      <c r="L377" s="5">
        <v>0</v>
      </c>
      <c r="M377" s="6">
        <f t="shared" si="23"/>
        <v>-1</v>
      </c>
    </row>
    <row r="378" spans="1:13" x14ac:dyDescent="0.2">
      <c r="A378" s="1" t="s">
        <v>5</v>
      </c>
      <c r="B378" s="1" t="s">
        <v>47</v>
      </c>
      <c r="C378" s="5">
        <v>0</v>
      </c>
      <c r="D378" s="5">
        <v>0</v>
      </c>
      <c r="E378" s="6" t="str">
        <f t="shared" ref="E378:E439" si="24">IF(C378=0,"",(D378/C378-1))</f>
        <v/>
      </c>
      <c r="F378" s="5">
        <v>0</v>
      </c>
      <c r="G378" s="5">
        <v>0</v>
      </c>
      <c r="H378" s="6" t="str">
        <f t="shared" ref="H378:H439" si="25">IF(F378=0,"",(G378/F378-1))</f>
        <v/>
      </c>
      <c r="I378" s="5">
        <v>0</v>
      </c>
      <c r="J378" s="6" t="str">
        <f t="shared" ref="J378:J439" si="26">IF(I378=0,"",(G378/I378-1))</f>
        <v/>
      </c>
      <c r="K378" s="5">
        <v>1.84256</v>
      </c>
      <c r="L378" s="5">
        <v>0</v>
      </c>
      <c r="M378" s="6">
        <f t="shared" ref="M378:M439" si="27">IF(K378=0,"",(L378/K378-1))</f>
        <v>-1</v>
      </c>
    </row>
    <row r="379" spans="1:13" x14ac:dyDescent="0.2">
      <c r="A379" s="1" t="s">
        <v>6</v>
      </c>
      <c r="B379" s="1" t="s">
        <v>47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0</v>
      </c>
      <c r="H379" s="6" t="str">
        <f t="shared" si="25"/>
        <v/>
      </c>
      <c r="I379" s="5">
        <v>0</v>
      </c>
      <c r="J379" s="6" t="str">
        <f t="shared" si="26"/>
        <v/>
      </c>
      <c r="K379" s="5">
        <v>2.4247299999999998</v>
      </c>
      <c r="L379" s="5">
        <v>0</v>
      </c>
      <c r="M379" s="6">
        <f t="shared" si="27"/>
        <v>-1</v>
      </c>
    </row>
    <row r="380" spans="1:13" x14ac:dyDescent="0.2">
      <c r="A380" s="1" t="s">
        <v>9</v>
      </c>
      <c r="B380" s="1" t="s">
        <v>47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0</v>
      </c>
      <c r="H380" s="6" t="str">
        <f t="shared" si="25"/>
        <v/>
      </c>
      <c r="I380" s="5">
        <v>0</v>
      </c>
      <c r="J380" s="6" t="str">
        <f t="shared" si="26"/>
        <v/>
      </c>
      <c r="K380" s="5">
        <v>4.4109299999999996</v>
      </c>
      <c r="L380" s="5">
        <v>0</v>
      </c>
      <c r="M380" s="6">
        <f t="shared" si="27"/>
        <v>-1</v>
      </c>
    </row>
    <row r="381" spans="1:13" x14ac:dyDescent="0.2">
      <c r="A381" s="1" t="s">
        <v>13</v>
      </c>
      <c r="B381" s="1" t="s">
        <v>47</v>
      </c>
      <c r="C381" s="5">
        <v>0</v>
      </c>
      <c r="D381" s="5">
        <v>0</v>
      </c>
      <c r="E381" s="6" t="str">
        <f t="shared" si="24"/>
        <v/>
      </c>
      <c r="F381" s="5">
        <v>0</v>
      </c>
      <c r="G381" s="5">
        <v>0</v>
      </c>
      <c r="H381" s="6" t="str">
        <f t="shared" si="25"/>
        <v/>
      </c>
      <c r="I381" s="5">
        <v>0</v>
      </c>
      <c r="J381" s="6" t="str">
        <f t="shared" si="26"/>
        <v/>
      </c>
      <c r="K381" s="5">
        <v>524.47378000000003</v>
      </c>
      <c r="L381" s="5">
        <v>1.695E-2</v>
      </c>
      <c r="M381" s="6">
        <f t="shared" si="27"/>
        <v>-0.99996768189250562</v>
      </c>
    </row>
    <row r="382" spans="1:13" x14ac:dyDescent="0.2">
      <c r="A382" s="1" t="s">
        <v>15</v>
      </c>
      <c r="B382" s="1" t="s">
        <v>47</v>
      </c>
      <c r="C382" s="5">
        <v>0</v>
      </c>
      <c r="D382" s="5">
        <v>0</v>
      </c>
      <c r="E382" s="6" t="str">
        <f t="shared" si="24"/>
        <v/>
      </c>
      <c r="F382" s="5">
        <v>0</v>
      </c>
      <c r="G382" s="5">
        <v>0</v>
      </c>
      <c r="H382" s="6" t="str">
        <f t="shared" si="25"/>
        <v/>
      </c>
      <c r="I382" s="5">
        <v>0</v>
      </c>
      <c r="J382" s="6" t="str">
        <f t="shared" si="26"/>
        <v/>
      </c>
      <c r="K382" s="5">
        <v>0.18773999999999999</v>
      </c>
      <c r="L382" s="5">
        <v>0</v>
      </c>
      <c r="M382" s="6">
        <f t="shared" si="27"/>
        <v>-1</v>
      </c>
    </row>
    <row r="383" spans="1:13" x14ac:dyDescent="0.2">
      <c r="A383" s="1" t="s">
        <v>16</v>
      </c>
      <c r="B383" s="1" t="s">
        <v>47</v>
      </c>
      <c r="C383" s="5">
        <v>0</v>
      </c>
      <c r="D383" s="5">
        <v>0</v>
      </c>
      <c r="E383" s="6" t="str">
        <f t="shared" si="24"/>
        <v/>
      </c>
      <c r="F383" s="5">
        <v>163.58547999999999</v>
      </c>
      <c r="G383" s="5">
        <v>18.27</v>
      </c>
      <c r="H383" s="6">
        <f t="shared" si="25"/>
        <v>-0.88831527101305074</v>
      </c>
      <c r="I383" s="5">
        <v>122.1061</v>
      </c>
      <c r="J383" s="6">
        <f t="shared" si="26"/>
        <v>-0.85037602544017044</v>
      </c>
      <c r="K383" s="5">
        <v>1503.4176199999999</v>
      </c>
      <c r="L383" s="5">
        <v>886.13432</v>
      </c>
      <c r="M383" s="6">
        <f t="shared" si="27"/>
        <v>-0.41058671375688682</v>
      </c>
    </row>
    <row r="384" spans="1:13" x14ac:dyDescent="0.2">
      <c r="A384" s="1" t="s">
        <v>18</v>
      </c>
      <c r="B384" s="1" t="s">
        <v>47</v>
      </c>
      <c r="C384" s="5">
        <v>0</v>
      </c>
      <c r="D384" s="5">
        <v>0</v>
      </c>
      <c r="E384" s="6" t="str">
        <f t="shared" si="24"/>
        <v/>
      </c>
      <c r="F384" s="5">
        <v>22.964659999999999</v>
      </c>
      <c r="G384" s="5">
        <v>3.024</v>
      </c>
      <c r="H384" s="6">
        <f t="shared" si="25"/>
        <v>-0.86831940903980287</v>
      </c>
      <c r="I384" s="5">
        <v>17.057189999999999</v>
      </c>
      <c r="J384" s="6">
        <f t="shared" si="26"/>
        <v>-0.82271405782546836</v>
      </c>
      <c r="K384" s="5">
        <v>321.18522999999999</v>
      </c>
      <c r="L384" s="5">
        <v>227.90348</v>
      </c>
      <c r="M384" s="6">
        <f t="shared" si="27"/>
        <v>-0.29042976229012774</v>
      </c>
    </row>
    <row r="385" spans="1:13" x14ac:dyDescent="0.2">
      <c r="A385" s="1" t="s">
        <v>19</v>
      </c>
      <c r="B385" s="1" t="s">
        <v>47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0</v>
      </c>
      <c r="H385" s="6" t="str">
        <f t="shared" si="25"/>
        <v/>
      </c>
      <c r="I385" s="5">
        <v>42.654350000000001</v>
      </c>
      <c r="J385" s="6">
        <f t="shared" si="26"/>
        <v>-1</v>
      </c>
      <c r="K385" s="5">
        <v>1.2313400000000001</v>
      </c>
      <c r="L385" s="5">
        <v>97.853989999999996</v>
      </c>
      <c r="M385" s="6">
        <f t="shared" si="27"/>
        <v>78.469512888398</v>
      </c>
    </row>
    <row r="386" spans="1:13" x14ac:dyDescent="0.2">
      <c r="A386" s="1" t="s">
        <v>21</v>
      </c>
      <c r="B386" s="1" t="s">
        <v>47</v>
      </c>
      <c r="C386" s="5">
        <v>0</v>
      </c>
      <c r="D386" s="5">
        <v>0</v>
      </c>
      <c r="E386" s="6" t="str">
        <f t="shared" si="24"/>
        <v/>
      </c>
      <c r="F386" s="5">
        <v>0</v>
      </c>
      <c r="G386" s="5">
        <v>0</v>
      </c>
      <c r="H386" s="6" t="str">
        <f t="shared" si="25"/>
        <v/>
      </c>
      <c r="I386" s="5">
        <v>0</v>
      </c>
      <c r="J386" s="6" t="str">
        <f t="shared" si="26"/>
        <v/>
      </c>
      <c r="K386" s="5">
        <v>0</v>
      </c>
      <c r="L386" s="5">
        <v>7.3762600000000003</v>
      </c>
      <c r="M386" s="6" t="str">
        <f t="shared" si="27"/>
        <v/>
      </c>
    </row>
    <row r="387" spans="1:13" x14ac:dyDescent="0.2">
      <c r="A387" s="1" t="s">
        <v>23</v>
      </c>
      <c r="B387" s="1" t="s">
        <v>47</v>
      </c>
      <c r="C387" s="5">
        <v>0</v>
      </c>
      <c r="D387" s="5">
        <v>0</v>
      </c>
      <c r="E387" s="6" t="str">
        <f t="shared" si="24"/>
        <v/>
      </c>
      <c r="F387" s="5">
        <v>0</v>
      </c>
      <c r="G387" s="5">
        <v>0</v>
      </c>
      <c r="H387" s="6" t="str">
        <f t="shared" si="25"/>
        <v/>
      </c>
      <c r="I387" s="5">
        <v>0</v>
      </c>
      <c r="J387" s="6" t="str">
        <f t="shared" si="26"/>
        <v/>
      </c>
      <c r="K387" s="5">
        <v>2.4</v>
      </c>
      <c r="L387" s="5">
        <v>0</v>
      </c>
      <c r="M387" s="6">
        <f t="shared" si="27"/>
        <v>-1</v>
      </c>
    </row>
    <row r="388" spans="1:13" x14ac:dyDescent="0.2">
      <c r="A388" s="1" t="s">
        <v>24</v>
      </c>
      <c r="B388" s="1" t="s">
        <v>47</v>
      </c>
      <c r="C388" s="5">
        <v>0</v>
      </c>
      <c r="D388" s="5">
        <v>0</v>
      </c>
      <c r="E388" s="6" t="str">
        <f t="shared" si="24"/>
        <v/>
      </c>
      <c r="F388" s="5">
        <v>2.1860599999999999</v>
      </c>
      <c r="G388" s="5">
        <v>0</v>
      </c>
      <c r="H388" s="6">
        <f t="shared" si="25"/>
        <v>-1</v>
      </c>
      <c r="I388" s="5">
        <v>0</v>
      </c>
      <c r="J388" s="6" t="str">
        <f t="shared" si="26"/>
        <v/>
      </c>
      <c r="K388" s="5">
        <v>2.1860599999999999</v>
      </c>
      <c r="L388" s="5">
        <v>0</v>
      </c>
      <c r="M388" s="6">
        <f t="shared" si="27"/>
        <v>-1</v>
      </c>
    </row>
    <row r="389" spans="1:13" x14ac:dyDescent="0.2">
      <c r="A389" s="1" t="s">
        <v>26</v>
      </c>
      <c r="B389" s="1" t="s">
        <v>47</v>
      </c>
      <c r="C389" s="5">
        <v>0</v>
      </c>
      <c r="D389" s="5">
        <v>0</v>
      </c>
      <c r="E389" s="6" t="str">
        <f t="shared" si="24"/>
        <v/>
      </c>
      <c r="F389" s="5">
        <v>0</v>
      </c>
      <c r="G389" s="5">
        <v>12</v>
      </c>
      <c r="H389" s="6" t="str">
        <f t="shared" si="25"/>
        <v/>
      </c>
      <c r="I389" s="5">
        <v>0</v>
      </c>
      <c r="J389" s="6" t="str">
        <f t="shared" si="26"/>
        <v/>
      </c>
      <c r="K389" s="5">
        <v>0</v>
      </c>
      <c r="L389" s="5">
        <v>12</v>
      </c>
      <c r="M389" s="6" t="str">
        <f t="shared" si="27"/>
        <v/>
      </c>
    </row>
    <row r="390" spans="1:13" x14ac:dyDescent="0.2">
      <c r="A390" s="1" t="s">
        <v>28</v>
      </c>
      <c r="B390" s="1" t="s">
        <v>47</v>
      </c>
      <c r="C390" s="5">
        <v>0</v>
      </c>
      <c r="D390" s="5">
        <v>0</v>
      </c>
      <c r="E390" s="6" t="str">
        <f t="shared" si="24"/>
        <v/>
      </c>
      <c r="F390" s="5">
        <v>9.1999999999999993</v>
      </c>
      <c r="G390" s="5">
        <v>5.0512100000000002</v>
      </c>
      <c r="H390" s="6">
        <f t="shared" si="25"/>
        <v>-0.45095543478260858</v>
      </c>
      <c r="I390" s="5">
        <v>0</v>
      </c>
      <c r="J390" s="6" t="str">
        <f t="shared" si="26"/>
        <v/>
      </c>
      <c r="K390" s="5">
        <v>110.95605999999999</v>
      </c>
      <c r="L390" s="5">
        <v>78.947509999999994</v>
      </c>
      <c r="M390" s="6">
        <f t="shared" si="27"/>
        <v>-0.28847951161928431</v>
      </c>
    </row>
    <row r="391" spans="1:13" x14ac:dyDescent="0.2">
      <c r="A391" s="2" t="s">
        <v>30</v>
      </c>
      <c r="B391" s="2" t="s">
        <v>47</v>
      </c>
      <c r="C391" s="7">
        <v>0</v>
      </c>
      <c r="D391" s="7">
        <v>0</v>
      </c>
      <c r="E391" s="8" t="str">
        <f t="shared" si="24"/>
        <v/>
      </c>
      <c r="F391" s="7">
        <v>279.52352000000002</v>
      </c>
      <c r="G391" s="7">
        <v>38.345210000000002</v>
      </c>
      <c r="H391" s="8">
        <f t="shared" si="25"/>
        <v>-0.86281937920644391</v>
      </c>
      <c r="I391" s="7">
        <v>252.58842999999999</v>
      </c>
      <c r="J391" s="8">
        <f t="shared" si="26"/>
        <v>-0.84819094841359122</v>
      </c>
      <c r="K391" s="7">
        <v>4928.3193300000003</v>
      </c>
      <c r="L391" s="7">
        <v>3815.0028400000001</v>
      </c>
      <c r="M391" s="8">
        <f t="shared" si="27"/>
        <v>-0.22590185729705958</v>
      </c>
    </row>
    <row r="392" spans="1:13" x14ac:dyDescent="0.2">
      <c r="A392" s="1" t="s">
        <v>3</v>
      </c>
      <c r="B392" s="1" t="s">
        <v>48</v>
      </c>
      <c r="C392" s="5">
        <v>0</v>
      </c>
      <c r="D392" s="5">
        <v>0</v>
      </c>
      <c r="E392" s="6" t="str">
        <f t="shared" si="24"/>
        <v/>
      </c>
      <c r="F392" s="5">
        <v>10.17764</v>
      </c>
      <c r="G392" s="5">
        <v>5.0312700000000001</v>
      </c>
      <c r="H392" s="6">
        <f t="shared" si="25"/>
        <v>-0.50565455252887703</v>
      </c>
      <c r="I392" s="5">
        <v>13.50442</v>
      </c>
      <c r="J392" s="6">
        <f t="shared" si="26"/>
        <v>-0.62743531377134298</v>
      </c>
      <c r="K392" s="5">
        <v>38.286670000000001</v>
      </c>
      <c r="L392" s="5">
        <v>87.230080000000001</v>
      </c>
      <c r="M392" s="6">
        <f t="shared" si="27"/>
        <v>1.2783407384345518</v>
      </c>
    </row>
    <row r="393" spans="1:13" x14ac:dyDescent="0.2">
      <c r="A393" s="1" t="s">
        <v>5</v>
      </c>
      <c r="B393" s="1" t="s">
        <v>48</v>
      </c>
      <c r="C393" s="5">
        <v>0</v>
      </c>
      <c r="D393" s="5">
        <v>0</v>
      </c>
      <c r="E393" s="6" t="str">
        <f t="shared" si="24"/>
        <v/>
      </c>
      <c r="F393" s="5">
        <v>0.25</v>
      </c>
      <c r="G393" s="5">
        <v>24.34356</v>
      </c>
      <c r="H393" s="6">
        <f t="shared" si="25"/>
        <v>96.37424</v>
      </c>
      <c r="I393" s="5">
        <v>7.8686499999999997</v>
      </c>
      <c r="J393" s="6">
        <f t="shared" si="26"/>
        <v>2.0937403493610725</v>
      </c>
      <c r="K393" s="5">
        <v>39.840850000000003</v>
      </c>
      <c r="L393" s="5">
        <v>132.43854999999999</v>
      </c>
      <c r="M393" s="6">
        <f t="shared" si="27"/>
        <v>2.3241898704470407</v>
      </c>
    </row>
    <row r="394" spans="1:13" x14ac:dyDescent="0.2">
      <c r="A394" s="1" t="s">
        <v>6</v>
      </c>
      <c r="B394" s="1" t="s">
        <v>48</v>
      </c>
      <c r="C394" s="5">
        <v>0</v>
      </c>
      <c r="D394" s="5">
        <v>74.310370000000006</v>
      </c>
      <c r="E394" s="6" t="str">
        <f t="shared" si="24"/>
        <v/>
      </c>
      <c r="F394" s="5">
        <v>493.27408000000003</v>
      </c>
      <c r="G394" s="5">
        <v>681.19539999999995</v>
      </c>
      <c r="H394" s="6">
        <f t="shared" si="25"/>
        <v>0.38096735186247765</v>
      </c>
      <c r="I394" s="5">
        <v>547.89999</v>
      </c>
      <c r="J394" s="6">
        <f t="shared" si="26"/>
        <v>0.24328419863632411</v>
      </c>
      <c r="K394" s="5">
        <v>5046.0456199999999</v>
      </c>
      <c r="L394" s="5">
        <v>5261.9864600000001</v>
      </c>
      <c r="M394" s="6">
        <f t="shared" si="27"/>
        <v>4.2794072083716106E-2</v>
      </c>
    </row>
    <row r="395" spans="1:13" x14ac:dyDescent="0.2">
      <c r="A395" s="1" t="s">
        <v>7</v>
      </c>
      <c r="B395" s="1" t="s">
        <v>48</v>
      </c>
      <c r="C395" s="5">
        <v>0</v>
      </c>
      <c r="D395" s="5">
        <v>2.7432500000000002</v>
      </c>
      <c r="E395" s="6" t="str">
        <f t="shared" si="24"/>
        <v/>
      </c>
      <c r="F395" s="5">
        <v>831.63319000000001</v>
      </c>
      <c r="G395" s="5">
        <v>1113.8721</v>
      </c>
      <c r="H395" s="6">
        <f t="shared" si="25"/>
        <v>0.33937908370395853</v>
      </c>
      <c r="I395" s="5">
        <v>310.16282000000001</v>
      </c>
      <c r="J395" s="6">
        <f t="shared" si="26"/>
        <v>2.591249589489804</v>
      </c>
      <c r="K395" s="5">
        <v>7216.9972900000002</v>
      </c>
      <c r="L395" s="5">
        <v>6754.4947000000002</v>
      </c>
      <c r="M395" s="6">
        <f t="shared" si="27"/>
        <v>-6.4085182717312672E-2</v>
      </c>
    </row>
    <row r="396" spans="1:13" x14ac:dyDescent="0.2">
      <c r="A396" s="1" t="s">
        <v>8</v>
      </c>
      <c r="B396" s="1" t="s">
        <v>48</v>
      </c>
      <c r="C396" s="5">
        <v>0</v>
      </c>
      <c r="D396" s="5">
        <v>0</v>
      </c>
      <c r="E396" s="6" t="str">
        <f t="shared" si="24"/>
        <v/>
      </c>
      <c r="F396" s="5">
        <v>0</v>
      </c>
      <c r="G396" s="5">
        <v>0</v>
      </c>
      <c r="H396" s="6" t="str">
        <f t="shared" si="25"/>
        <v/>
      </c>
      <c r="I396" s="5">
        <v>0</v>
      </c>
      <c r="J396" s="6" t="str">
        <f t="shared" si="26"/>
        <v/>
      </c>
      <c r="K396" s="5">
        <v>4.0699999999999998E-3</v>
      </c>
      <c r="L396" s="5">
        <v>0</v>
      </c>
      <c r="M396" s="6">
        <f t="shared" si="27"/>
        <v>-1</v>
      </c>
    </row>
    <row r="397" spans="1:13" x14ac:dyDescent="0.2">
      <c r="A397" s="1" t="s">
        <v>9</v>
      </c>
      <c r="B397" s="1" t="s">
        <v>48</v>
      </c>
      <c r="C397" s="5">
        <v>0</v>
      </c>
      <c r="D397" s="5">
        <v>0</v>
      </c>
      <c r="E397" s="6" t="str">
        <f t="shared" si="24"/>
        <v/>
      </c>
      <c r="F397" s="5">
        <v>84.051419999999993</v>
      </c>
      <c r="G397" s="5">
        <v>91.810329999999993</v>
      </c>
      <c r="H397" s="6">
        <f t="shared" si="25"/>
        <v>9.231146838447235E-2</v>
      </c>
      <c r="I397" s="5">
        <v>33.192590000000003</v>
      </c>
      <c r="J397" s="6">
        <f t="shared" si="26"/>
        <v>1.7659887342325495</v>
      </c>
      <c r="K397" s="5">
        <v>1195.86319</v>
      </c>
      <c r="L397" s="5">
        <v>669.88239999999996</v>
      </c>
      <c r="M397" s="6">
        <f t="shared" si="27"/>
        <v>-0.43983358163236053</v>
      </c>
    </row>
    <row r="398" spans="1:13" x14ac:dyDescent="0.2">
      <c r="A398" s="1" t="s">
        <v>12</v>
      </c>
      <c r="B398" s="1" t="s">
        <v>48</v>
      </c>
      <c r="C398" s="5">
        <v>0</v>
      </c>
      <c r="D398" s="5">
        <v>0</v>
      </c>
      <c r="E398" s="6" t="str">
        <f t="shared" si="24"/>
        <v/>
      </c>
      <c r="F398" s="5">
        <v>0</v>
      </c>
      <c r="G398" s="5">
        <v>0</v>
      </c>
      <c r="H398" s="6" t="str">
        <f t="shared" si="25"/>
        <v/>
      </c>
      <c r="I398" s="5">
        <v>0</v>
      </c>
      <c r="J398" s="6" t="str">
        <f t="shared" si="26"/>
        <v/>
      </c>
      <c r="K398" s="5">
        <v>0</v>
      </c>
      <c r="L398" s="5">
        <v>0</v>
      </c>
      <c r="M398" s="6" t="str">
        <f t="shared" si="27"/>
        <v/>
      </c>
    </row>
    <row r="399" spans="1:13" x14ac:dyDescent="0.2">
      <c r="A399" s="1" t="s">
        <v>13</v>
      </c>
      <c r="B399" s="1" t="s">
        <v>48</v>
      </c>
      <c r="C399" s="5">
        <v>0</v>
      </c>
      <c r="D399" s="5">
        <v>0</v>
      </c>
      <c r="E399" s="6" t="str">
        <f t="shared" si="24"/>
        <v/>
      </c>
      <c r="F399" s="5">
        <v>54.111699999999999</v>
      </c>
      <c r="G399" s="5">
        <v>277.86162000000002</v>
      </c>
      <c r="H399" s="6">
        <f t="shared" si="25"/>
        <v>4.1349637878684282</v>
      </c>
      <c r="I399" s="5">
        <v>194.73383999999999</v>
      </c>
      <c r="J399" s="6">
        <f t="shared" si="26"/>
        <v>0.4268789646422011</v>
      </c>
      <c r="K399" s="5">
        <v>1711.31683</v>
      </c>
      <c r="L399" s="5">
        <v>2577.8712</v>
      </c>
      <c r="M399" s="6">
        <f t="shared" si="27"/>
        <v>0.50636700043439653</v>
      </c>
    </row>
    <row r="400" spans="1:13" x14ac:dyDescent="0.2">
      <c r="A400" s="1" t="s">
        <v>14</v>
      </c>
      <c r="B400" s="1" t="s">
        <v>48</v>
      </c>
      <c r="C400" s="5">
        <v>0</v>
      </c>
      <c r="D400" s="5">
        <v>0</v>
      </c>
      <c r="E400" s="6" t="str">
        <f t="shared" si="24"/>
        <v/>
      </c>
      <c r="F400" s="5">
        <v>225.75241</v>
      </c>
      <c r="G400" s="5">
        <v>418.91876000000002</v>
      </c>
      <c r="H400" s="6">
        <f t="shared" si="25"/>
        <v>0.85565576021979139</v>
      </c>
      <c r="I400" s="5">
        <v>194.23423</v>
      </c>
      <c r="J400" s="6">
        <f t="shared" si="26"/>
        <v>1.1567710284639325</v>
      </c>
      <c r="K400" s="5">
        <v>1701.8913600000001</v>
      </c>
      <c r="L400" s="5">
        <v>1549.2099900000001</v>
      </c>
      <c r="M400" s="6">
        <f t="shared" si="27"/>
        <v>-8.9712759338527959E-2</v>
      </c>
    </row>
    <row r="401" spans="1:13" x14ac:dyDescent="0.2">
      <c r="A401" s="1" t="s">
        <v>15</v>
      </c>
      <c r="B401" s="1" t="s">
        <v>48</v>
      </c>
      <c r="C401" s="5">
        <v>0</v>
      </c>
      <c r="D401" s="5">
        <v>0</v>
      </c>
      <c r="E401" s="6" t="str">
        <f t="shared" si="24"/>
        <v/>
      </c>
      <c r="F401" s="5">
        <v>20.72729</v>
      </c>
      <c r="G401" s="5">
        <v>13.86698</v>
      </c>
      <c r="H401" s="6">
        <f t="shared" si="25"/>
        <v>-0.33097959260472543</v>
      </c>
      <c r="I401" s="5">
        <v>31.623390000000001</v>
      </c>
      <c r="J401" s="6">
        <f t="shared" si="26"/>
        <v>-0.56149609513717536</v>
      </c>
      <c r="K401" s="5">
        <v>163.96984</v>
      </c>
      <c r="L401" s="5">
        <v>127.12365</v>
      </c>
      <c r="M401" s="6">
        <f t="shared" si="27"/>
        <v>-0.2247132155523236</v>
      </c>
    </row>
    <row r="402" spans="1:13" x14ac:dyDescent="0.2">
      <c r="A402" s="1" t="s">
        <v>16</v>
      </c>
      <c r="B402" s="1" t="s">
        <v>48</v>
      </c>
      <c r="C402" s="5">
        <v>0</v>
      </c>
      <c r="D402" s="5">
        <v>9.5752199999999998</v>
      </c>
      <c r="E402" s="6" t="str">
        <f t="shared" si="24"/>
        <v/>
      </c>
      <c r="F402" s="5">
        <v>2993.6631600000001</v>
      </c>
      <c r="G402" s="5">
        <v>2305.98461</v>
      </c>
      <c r="H402" s="6">
        <f t="shared" si="25"/>
        <v>-0.22971139812536556</v>
      </c>
      <c r="I402" s="5">
        <v>2575.5931399999999</v>
      </c>
      <c r="J402" s="6">
        <f t="shared" si="26"/>
        <v>-0.10467822957472239</v>
      </c>
      <c r="K402" s="5">
        <v>27953.004669999998</v>
      </c>
      <c r="L402" s="5">
        <v>20199.357250000001</v>
      </c>
      <c r="M402" s="6">
        <f t="shared" si="27"/>
        <v>-0.27738153774651086</v>
      </c>
    </row>
    <row r="403" spans="1:13" x14ac:dyDescent="0.2">
      <c r="A403" s="1" t="s">
        <v>17</v>
      </c>
      <c r="B403" s="1" t="s">
        <v>48</v>
      </c>
      <c r="C403" s="5">
        <v>0</v>
      </c>
      <c r="D403" s="5">
        <v>0</v>
      </c>
      <c r="E403" s="6" t="str">
        <f t="shared" si="24"/>
        <v/>
      </c>
      <c r="F403" s="5">
        <v>0.18476000000000001</v>
      </c>
      <c r="G403" s="5">
        <v>0</v>
      </c>
      <c r="H403" s="6">
        <f t="shared" si="25"/>
        <v>-1</v>
      </c>
      <c r="I403" s="5">
        <v>0</v>
      </c>
      <c r="J403" s="6" t="str">
        <f t="shared" si="26"/>
        <v/>
      </c>
      <c r="K403" s="5">
        <v>4.62608</v>
      </c>
      <c r="L403" s="5">
        <v>0</v>
      </c>
      <c r="M403" s="6">
        <f t="shared" si="27"/>
        <v>-1</v>
      </c>
    </row>
    <row r="404" spans="1:13" x14ac:dyDescent="0.2">
      <c r="A404" s="1" t="s">
        <v>18</v>
      </c>
      <c r="B404" s="1" t="s">
        <v>48</v>
      </c>
      <c r="C404" s="5">
        <v>0</v>
      </c>
      <c r="D404" s="5">
        <v>17.850999999999999</v>
      </c>
      <c r="E404" s="6" t="str">
        <f t="shared" si="24"/>
        <v/>
      </c>
      <c r="F404" s="5">
        <v>0</v>
      </c>
      <c r="G404" s="5">
        <v>65.230699999999999</v>
      </c>
      <c r="H404" s="6" t="str">
        <f t="shared" si="25"/>
        <v/>
      </c>
      <c r="I404" s="5">
        <v>55.882429999999999</v>
      </c>
      <c r="J404" s="6">
        <f t="shared" si="26"/>
        <v>0.16728460090228725</v>
      </c>
      <c r="K404" s="5">
        <v>11.782400000000001</v>
      </c>
      <c r="L404" s="5">
        <v>760.00487999999996</v>
      </c>
      <c r="M404" s="6">
        <f t="shared" si="27"/>
        <v>63.503401683867452</v>
      </c>
    </row>
    <row r="405" spans="1:13" x14ac:dyDescent="0.2">
      <c r="A405" s="1" t="s">
        <v>19</v>
      </c>
      <c r="B405" s="1" t="s">
        <v>48</v>
      </c>
      <c r="C405" s="5">
        <v>0</v>
      </c>
      <c r="D405" s="5">
        <v>32.054279999999999</v>
      </c>
      <c r="E405" s="6" t="str">
        <f t="shared" si="24"/>
        <v/>
      </c>
      <c r="F405" s="5">
        <v>58.452959999999997</v>
      </c>
      <c r="G405" s="5">
        <v>134.03673000000001</v>
      </c>
      <c r="H405" s="6">
        <f t="shared" si="25"/>
        <v>1.2930700173267531</v>
      </c>
      <c r="I405" s="5">
        <v>192.37034</v>
      </c>
      <c r="J405" s="6">
        <f t="shared" si="26"/>
        <v>-0.30323598741885049</v>
      </c>
      <c r="K405" s="5">
        <v>1251.80846</v>
      </c>
      <c r="L405" s="5">
        <v>1749.96713</v>
      </c>
      <c r="M405" s="6">
        <f t="shared" si="27"/>
        <v>0.39795119294848025</v>
      </c>
    </row>
    <row r="406" spans="1:13" x14ac:dyDescent="0.2">
      <c r="A406" s="1" t="s">
        <v>20</v>
      </c>
      <c r="B406" s="1" t="s">
        <v>48</v>
      </c>
      <c r="C406" s="5">
        <v>0</v>
      </c>
      <c r="D406" s="5">
        <v>0</v>
      </c>
      <c r="E406" s="6" t="str">
        <f t="shared" si="24"/>
        <v/>
      </c>
      <c r="F406" s="5">
        <v>48.211689999999997</v>
      </c>
      <c r="G406" s="5">
        <v>89.3476</v>
      </c>
      <c r="H406" s="6">
        <f t="shared" si="25"/>
        <v>0.8532351800984368</v>
      </c>
      <c r="I406" s="5">
        <v>38.187240000000003</v>
      </c>
      <c r="J406" s="6">
        <f t="shared" si="26"/>
        <v>1.3397239496753364</v>
      </c>
      <c r="K406" s="5">
        <v>533.44122000000004</v>
      </c>
      <c r="L406" s="5">
        <v>479.48214999999999</v>
      </c>
      <c r="M406" s="6">
        <f t="shared" si="27"/>
        <v>-0.10115279430412227</v>
      </c>
    </row>
    <row r="407" spans="1:13" x14ac:dyDescent="0.2">
      <c r="A407" s="1" t="s">
        <v>21</v>
      </c>
      <c r="B407" s="1" t="s">
        <v>48</v>
      </c>
      <c r="C407" s="5">
        <v>0</v>
      </c>
      <c r="D407" s="5">
        <v>0</v>
      </c>
      <c r="E407" s="6" t="str">
        <f t="shared" si="24"/>
        <v/>
      </c>
      <c r="F407" s="5">
        <v>62.603940000000001</v>
      </c>
      <c r="G407" s="5">
        <v>206.71772000000001</v>
      </c>
      <c r="H407" s="6">
        <f t="shared" si="25"/>
        <v>2.3019921749333987</v>
      </c>
      <c r="I407" s="5">
        <v>263.63648000000001</v>
      </c>
      <c r="J407" s="6">
        <f t="shared" si="26"/>
        <v>-0.21589864953438909</v>
      </c>
      <c r="K407" s="5">
        <v>1379.0863400000001</v>
      </c>
      <c r="L407" s="5">
        <v>1491.54763</v>
      </c>
      <c r="M407" s="6">
        <f t="shared" si="27"/>
        <v>8.1547678878466812E-2</v>
      </c>
    </row>
    <row r="408" spans="1:13" x14ac:dyDescent="0.2">
      <c r="A408" s="1" t="s">
        <v>23</v>
      </c>
      <c r="B408" s="1" t="s">
        <v>48</v>
      </c>
      <c r="C408" s="5">
        <v>0</v>
      </c>
      <c r="D408" s="5">
        <v>109.7664</v>
      </c>
      <c r="E408" s="6" t="str">
        <f t="shared" si="24"/>
        <v/>
      </c>
      <c r="F408" s="5">
        <v>722.43547000000001</v>
      </c>
      <c r="G408" s="5">
        <v>1469.2202199999999</v>
      </c>
      <c r="H408" s="6">
        <f t="shared" si="25"/>
        <v>1.033704435913148</v>
      </c>
      <c r="I408" s="5">
        <v>1062.19265</v>
      </c>
      <c r="J408" s="6">
        <f t="shared" si="26"/>
        <v>0.38319561898681931</v>
      </c>
      <c r="K408" s="5">
        <v>8217.8014399999993</v>
      </c>
      <c r="L408" s="5">
        <v>7921.7192599999998</v>
      </c>
      <c r="M408" s="6">
        <f t="shared" si="27"/>
        <v>-3.6029366511439953E-2</v>
      </c>
    </row>
    <row r="409" spans="1:13" x14ac:dyDescent="0.2">
      <c r="A409" s="1" t="s">
        <v>24</v>
      </c>
      <c r="B409" s="1" t="s">
        <v>48</v>
      </c>
      <c r="C409" s="5">
        <v>40.366</v>
      </c>
      <c r="D409" s="5">
        <v>234.52216999999999</v>
      </c>
      <c r="E409" s="6">
        <f t="shared" si="24"/>
        <v>4.8098937224396767</v>
      </c>
      <c r="F409" s="5">
        <v>6651.3198000000002</v>
      </c>
      <c r="G409" s="5">
        <v>3251.2536100000002</v>
      </c>
      <c r="H409" s="6">
        <f t="shared" si="25"/>
        <v>-0.51118669560889252</v>
      </c>
      <c r="I409" s="5">
        <v>3208.2174</v>
      </c>
      <c r="J409" s="6">
        <f t="shared" si="26"/>
        <v>1.3414368365435747E-2</v>
      </c>
      <c r="K409" s="5">
        <v>50721.126799999998</v>
      </c>
      <c r="L409" s="5">
        <v>37824.437480000001</v>
      </c>
      <c r="M409" s="6">
        <f t="shared" si="27"/>
        <v>-0.25426661696324926</v>
      </c>
    </row>
    <row r="410" spans="1:13" x14ac:dyDescent="0.2">
      <c r="A410" s="1" t="s">
        <v>26</v>
      </c>
      <c r="B410" s="1" t="s">
        <v>48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0</v>
      </c>
      <c r="H410" s="6" t="str">
        <f t="shared" si="25"/>
        <v/>
      </c>
      <c r="I410" s="5">
        <v>0</v>
      </c>
      <c r="J410" s="6" t="str">
        <f t="shared" si="26"/>
        <v/>
      </c>
      <c r="K410" s="5">
        <v>0</v>
      </c>
      <c r="L410" s="5">
        <v>0.82840000000000003</v>
      </c>
      <c r="M410" s="6" t="str">
        <f t="shared" si="27"/>
        <v/>
      </c>
    </row>
    <row r="411" spans="1:13" x14ac:dyDescent="0.2">
      <c r="A411" s="1" t="s">
        <v>28</v>
      </c>
      <c r="B411" s="1" t="s">
        <v>48</v>
      </c>
      <c r="C411" s="5">
        <v>0</v>
      </c>
      <c r="D411" s="5">
        <v>0</v>
      </c>
      <c r="E411" s="6" t="str">
        <f t="shared" si="24"/>
        <v/>
      </c>
      <c r="F411" s="5">
        <v>3.8210000000000001E-2</v>
      </c>
      <c r="G411" s="5">
        <v>0</v>
      </c>
      <c r="H411" s="6">
        <f t="shared" si="25"/>
        <v>-1</v>
      </c>
      <c r="I411" s="5">
        <v>0</v>
      </c>
      <c r="J411" s="6" t="str">
        <f t="shared" si="26"/>
        <v/>
      </c>
      <c r="K411" s="5">
        <v>0.39802999999999999</v>
      </c>
      <c r="L411" s="5">
        <v>0</v>
      </c>
      <c r="M411" s="6">
        <f t="shared" si="27"/>
        <v>-1</v>
      </c>
    </row>
    <row r="412" spans="1:13" x14ac:dyDescent="0.2">
      <c r="A412" s="1" t="s">
        <v>29</v>
      </c>
      <c r="B412" s="1" t="s">
        <v>48</v>
      </c>
      <c r="C412" s="5">
        <v>0</v>
      </c>
      <c r="D412" s="5">
        <v>0</v>
      </c>
      <c r="E412" s="6" t="str">
        <f t="shared" si="24"/>
        <v/>
      </c>
      <c r="F412" s="5">
        <v>15.231310000000001</v>
      </c>
      <c r="G412" s="5">
        <v>0</v>
      </c>
      <c r="H412" s="6">
        <f t="shared" si="25"/>
        <v>-1</v>
      </c>
      <c r="I412" s="5">
        <v>0</v>
      </c>
      <c r="J412" s="6" t="str">
        <f t="shared" si="26"/>
        <v/>
      </c>
      <c r="K412" s="5">
        <v>27.228660000000001</v>
      </c>
      <c r="L412" s="5">
        <v>10.41906</v>
      </c>
      <c r="M412" s="6">
        <f t="shared" si="27"/>
        <v>-0.61734951334366073</v>
      </c>
    </row>
    <row r="413" spans="1:13" x14ac:dyDescent="0.2">
      <c r="A413" s="2" t="s">
        <v>30</v>
      </c>
      <c r="B413" s="2" t="s">
        <v>48</v>
      </c>
      <c r="C413" s="7">
        <v>40.366</v>
      </c>
      <c r="D413" s="7">
        <v>480.82269000000002</v>
      </c>
      <c r="E413" s="8">
        <f t="shared" si="24"/>
        <v>10.911576326611506</v>
      </c>
      <c r="F413" s="7">
        <v>12272.11903</v>
      </c>
      <c r="G413" s="7">
        <v>10148.691210000001</v>
      </c>
      <c r="H413" s="8">
        <f t="shared" si="25"/>
        <v>-0.17302861998071728</v>
      </c>
      <c r="I413" s="7">
        <v>8729.29961</v>
      </c>
      <c r="J413" s="8">
        <f t="shared" si="26"/>
        <v>0.1626008572754214</v>
      </c>
      <c r="K413" s="7">
        <v>107214.51982</v>
      </c>
      <c r="L413" s="7">
        <v>87598.000270000004</v>
      </c>
      <c r="M413" s="8">
        <f t="shared" si="27"/>
        <v>-0.18296513926410085</v>
      </c>
    </row>
    <row r="414" spans="1:13" x14ac:dyDescent="0.2">
      <c r="A414" s="1" t="s">
        <v>3</v>
      </c>
      <c r="B414" s="1" t="s">
        <v>49</v>
      </c>
      <c r="C414" s="5">
        <v>0</v>
      </c>
      <c r="D414" s="5">
        <v>0</v>
      </c>
      <c r="E414" s="6" t="str">
        <f t="shared" si="24"/>
        <v/>
      </c>
      <c r="F414" s="5">
        <v>14.143079999999999</v>
      </c>
      <c r="G414" s="5">
        <v>13.4977</v>
      </c>
      <c r="H414" s="6">
        <f t="shared" si="25"/>
        <v>-4.5632210239919369E-2</v>
      </c>
      <c r="I414" s="5">
        <v>11.50633</v>
      </c>
      <c r="J414" s="6">
        <f t="shared" si="26"/>
        <v>0.17306734640845511</v>
      </c>
      <c r="K414" s="5">
        <v>159.25345999999999</v>
      </c>
      <c r="L414" s="5">
        <v>116.47926</v>
      </c>
      <c r="M414" s="6">
        <f t="shared" si="27"/>
        <v>-0.26859196654188866</v>
      </c>
    </row>
    <row r="415" spans="1:13" x14ac:dyDescent="0.2">
      <c r="A415" s="1" t="s">
        <v>5</v>
      </c>
      <c r="B415" s="1" t="s">
        <v>49</v>
      </c>
      <c r="C415" s="5">
        <v>0</v>
      </c>
      <c r="D415" s="5">
        <v>0</v>
      </c>
      <c r="E415" s="6" t="str">
        <f t="shared" si="24"/>
        <v/>
      </c>
      <c r="F415" s="5">
        <v>307.10000000000002</v>
      </c>
      <c r="G415" s="5">
        <v>58.933250000000001</v>
      </c>
      <c r="H415" s="6">
        <f t="shared" si="25"/>
        <v>-0.80809752523607947</v>
      </c>
      <c r="I415" s="5">
        <v>122.4276</v>
      </c>
      <c r="J415" s="6">
        <f t="shared" si="26"/>
        <v>-0.51862774407078138</v>
      </c>
      <c r="K415" s="5">
        <v>1973.8823199999999</v>
      </c>
      <c r="L415" s="5">
        <v>4056.2317699999999</v>
      </c>
      <c r="M415" s="6">
        <f t="shared" si="27"/>
        <v>1.0549511634513249</v>
      </c>
    </row>
    <row r="416" spans="1:13" x14ac:dyDescent="0.2">
      <c r="A416" s="1" t="s">
        <v>6</v>
      </c>
      <c r="B416" s="1" t="s">
        <v>49</v>
      </c>
      <c r="C416" s="5">
        <v>0</v>
      </c>
      <c r="D416" s="5">
        <v>0</v>
      </c>
      <c r="E416" s="6" t="str">
        <f t="shared" si="24"/>
        <v/>
      </c>
      <c r="F416" s="5">
        <v>993.22707000000003</v>
      </c>
      <c r="G416" s="5">
        <v>148.61867000000001</v>
      </c>
      <c r="H416" s="6">
        <f t="shared" si="25"/>
        <v>-0.85036788213998238</v>
      </c>
      <c r="I416" s="5">
        <v>3.8985300000000001</v>
      </c>
      <c r="J416" s="6">
        <f t="shared" si="26"/>
        <v>37.121720238141044</v>
      </c>
      <c r="K416" s="5">
        <v>6588.7933000000003</v>
      </c>
      <c r="L416" s="5">
        <v>1535.33754</v>
      </c>
      <c r="M416" s="6">
        <f t="shared" si="27"/>
        <v>-0.76697743120883755</v>
      </c>
    </row>
    <row r="417" spans="1:13" x14ac:dyDescent="0.2">
      <c r="A417" s="1" t="s">
        <v>9</v>
      </c>
      <c r="B417" s="1" t="s">
        <v>49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0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0.61299999999999999</v>
      </c>
      <c r="L417" s="5">
        <v>3.1592199999999999</v>
      </c>
      <c r="M417" s="6">
        <f t="shared" si="27"/>
        <v>4.1537030995106035</v>
      </c>
    </row>
    <row r="418" spans="1:13" x14ac:dyDescent="0.2">
      <c r="A418" s="1" t="s">
        <v>12</v>
      </c>
      <c r="B418" s="1" t="s">
        <v>49</v>
      </c>
      <c r="C418" s="5">
        <v>0</v>
      </c>
      <c r="D418" s="5">
        <v>0</v>
      </c>
      <c r="E418" s="6" t="str">
        <f t="shared" si="24"/>
        <v/>
      </c>
      <c r="F418" s="5">
        <v>0</v>
      </c>
      <c r="G418" s="5">
        <v>0</v>
      </c>
      <c r="H418" s="6" t="str">
        <f t="shared" si="25"/>
        <v/>
      </c>
      <c r="I418" s="5">
        <v>0</v>
      </c>
      <c r="J418" s="6" t="str">
        <f t="shared" si="26"/>
        <v/>
      </c>
      <c r="K418" s="5">
        <v>0</v>
      </c>
      <c r="L418" s="5">
        <v>0.74929000000000001</v>
      </c>
      <c r="M418" s="6" t="str">
        <f t="shared" si="27"/>
        <v/>
      </c>
    </row>
    <row r="419" spans="1:13" x14ac:dyDescent="0.2">
      <c r="A419" s="1" t="s">
        <v>13</v>
      </c>
      <c r="B419" s="1" t="s">
        <v>49</v>
      </c>
      <c r="C419" s="5">
        <v>0</v>
      </c>
      <c r="D419" s="5">
        <v>0</v>
      </c>
      <c r="E419" s="6" t="str">
        <f t="shared" si="24"/>
        <v/>
      </c>
      <c r="F419" s="5">
        <v>11.78941</v>
      </c>
      <c r="G419" s="5">
        <v>0</v>
      </c>
      <c r="H419" s="6">
        <f t="shared" si="25"/>
        <v>-1</v>
      </c>
      <c r="I419" s="5">
        <v>14.74095</v>
      </c>
      <c r="J419" s="6">
        <f t="shared" si="26"/>
        <v>-1</v>
      </c>
      <c r="K419" s="5">
        <v>28.266829999999999</v>
      </c>
      <c r="L419" s="5">
        <v>18.69933</v>
      </c>
      <c r="M419" s="6">
        <f t="shared" si="27"/>
        <v>-0.33847092157132586</v>
      </c>
    </row>
    <row r="420" spans="1:13" x14ac:dyDescent="0.2">
      <c r="A420" s="1" t="s">
        <v>14</v>
      </c>
      <c r="B420" s="1" t="s">
        <v>49</v>
      </c>
      <c r="C420" s="5">
        <v>0</v>
      </c>
      <c r="D420" s="5">
        <v>0</v>
      </c>
      <c r="E420" s="6" t="str">
        <f t="shared" si="24"/>
        <v/>
      </c>
      <c r="F420" s="5">
        <v>22.38222</v>
      </c>
      <c r="G420" s="5">
        <v>38.987369999999999</v>
      </c>
      <c r="H420" s="6">
        <f t="shared" si="25"/>
        <v>0.74189021464358751</v>
      </c>
      <c r="I420" s="5">
        <v>53.300620000000002</v>
      </c>
      <c r="J420" s="6">
        <f t="shared" si="26"/>
        <v>-0.26853815208903764</v>
      </c>
      <c r="K420" s="5">
        <v>164.43383</v>
      </c>
      <c r="L420" s="5">
        <v>212.48819</v>
      </c>
      <c r="M420" s="6">
        <f t="shared" si="27"/>
        <v>0.29224132284700777</v>
      </c>
    </row>
    <row r="421" spans="1:13" x14ac:dyDescent="0.2">
      <c r="A421" s="1" t="s">
        <v>15</v>
      </c>
      <c r="B421" s="1" t="s">
        <v>49</v>
      </c>
      <c r="C421" s="5">
        <v>0</v>
      </c>
      <c r="D421" s="5">
        <v>0</v>
      </c>
      <c r="E421" s="6" t="str">
        <f t="shared" si="24"/>
        <v/>
      </c>
      <c r="F421" s="5">
        <v>16.33426</v>
      </c>
      <c r="G421" s="5">
        <v>5.6077000000000004</v>
      </c>
      <c r="H421" s="6">
        <f t="shared" si="25"/>
        <v>-0.65669090610777592</v>
      </c>
      <c r="I421" s="5">
        <v>15.22049</v>
      </c>
      <c r="J421" s="6">
        <f t="shared" si="26"/>
        <v>-0.6315690230735016</v>
      </c>
      <c r="K421" s="5">
        <v>202.52923000000001</v>
      </c>
      <c r="L421" s="5">
        <v>105.15517</v>
      </c>
      <c r="M421" s="6">
        <f t="shared" si="27"/>
        <v>-0.48079015557408677</v>
      </c>
    </row>
    <row r="422" spans="1:13" x14ac:dyDescent="0.2">
      <c r="A422" s="1" t="s">
        <v>16</v>
      </c>
      <c r="B422" s="1" t="s">
        <v>49</v>
      </c>
      <c r="C422" s="5">
        <v>0</v>
      </c>
      <c r="D422" s="5">
        <v>0</v>
      </c>
      <c r="E422" s="6" t="str">
        <f t="shared" si="24"/>
        <v/>
      </c>
      <c r="F422" s="5">
        <v>31.099979999999999</v>
      </c>
      <c r="G422" s="5">
        <v>1.0499999999999999E-3</v>
      </c>
      <c r="H422" s="6">
        <f t="shared" si="25"/>
        <v>-0.99996623792041028</v>
      </c>
      <c r="I422" s="5">
        <v>58.703490000000002</v>
      </c>
      <c r="J422" s="6">
        <f t="shared" si="26"/>
        <v>-0.99998211349955513</v>
      </c>
      <c r="K422" s="5">
        <v>195.68844999999999</v>
      </c>
      <c r="L422" s="5">
        <v>378.70139999999998</v>
      </c>
      <c r="M422" s="6">
        <f t="shared" si="27"/>
        <v>0.93522612090800461</v>
      </c>
    </row>
    <row r="423" spans="1:13" x14ac:dyDescent="0.2">
      <c r="A423" s="1" t="s">
        <v>17</v>
      </c>
      <c r="B423" s="1" t="s">
        <v>49</v>
      </c>
      <c r="C423" s="5">
        <v>0</v>
      </c>
      <c r="D423" s="5">
        <v>0</v>
      </c>
      <c r="E423" s="6" t="str">
        <f t="shared" si="24"/>
        <v/>
      </c>
      <c r="F423" s="5">
        <v>0.54405999999999999</v>
      </c>
      <c r="G423" s="5">
        <v>0</v>
      </c>
      <c r="H423" s="6">
        <f t="shared" si="25"/>
        <v>-1</v>
      </c>
      <c r="I423" s="5">
        <v>0</v>
      </c>
      <c r="J423" s="6" t="str">
        <f t="shared" si="26"/>
        <v/>
      </c>
      <c r="K423" s="5">
        <v>0.54405999999999999</v>
      </c>
      <c r="L423" s="5">
        <v>0.40588000000000002</v>
      </c>
      <c r="M423" s="6">
        <f t="shared" si="27"/>
        <v>-0.25397934051391391</v>
      </c>
    </row>
    <row r="424" spans="1:13" x14ac:dyDescent="0.2">
      <c r="A424" s="1" t="s">
        <v>18</v>
      </c>
      <c r="B424" s="1" t="s">
        <v>49</v>
      </c>
      <c r="C424" s="5">
        <v>0</v>
      </c>
      <c r="D424" s="5">
        <v>1126.75432</v>
      </c>
      <c r="E424" s="6" t="str">
        <f t="shared" si="24"/>
        <v/>
      </c>
      <c r="F424" s="5">
        <v>12961.67886</v>
      </c>
      <c r="G424" s="5">
        <v>16263.453509999999</v>
      </c>
      <c r="H424" s="6">
        <f t="shared" si="25"/>
        <v>0.2547335638895778</v>
      </c>
      <c r="I424" s="5">
        <v>14372.215899999999</v>
      </c>
      <c r="J424" s="6">
        <f t="shared" si="26"/>
        <v>0.13158984134102791</v>
      </c>
      <c r="K424" s="5">
        <v>116361.20491</v>
      </c>
      <c r="L424" s="5">
        <v>117989.25937</v>
      </c>
      <c r="M424" s="6">
        <f t="shared" si="27"/>
        <v>1.3991385369885201E-2</v>
      </c>
    </row>
    <row r="425" spans="1:13" x14ac:dyDescent="0.2">
      <c r="A425" s="1" t="s">
        <v>19</v>
      </c>
      <c r="B425" s="1" t="s">
        <v>49</v>
      </c>
      <c r="C425" s="5">
        <v>0</v>
      </c>
      <c r="D425" s="5">
        <v>0</v>
      </c>
      <c r="E425" s="6" t="str">
        <f t="shared" si="24"/>
        <v/>
      </c>
      <c r="F425" s="5">
        <v>143.33685</v>
      </c>
      <c r="G425" s="5">
        <v>84.143900000000002</v>
      </c>
      <c r="H425" s="6">
        <f t="shared" si="25"/>
        <v>-0.41296393774524831</v>
      </c>
      <c r="I425" s="5">
        <v>320.64255000000003</v>
      </c>
      <c r="J425" s="6">
        <f t="shared" si="26"/>
        <v>-0.73757724918292977</v>
      </c>
      <c r="K425" s="5">
        <v>3205.4510100000002</v>
      </c>
      <c r="L425" s="5">
        <v>5302.0428099999999</v>
      </c>
      <c r="M425" s="6">
        <f t="shared" si="27"/>
        <v>0.6540707667842347</v>
      </c>
    </row>
    <row r="426" spans="1:13" x14ac:dyDescent="0.2">
      <c r="A426" s="1" t="s">
        <v>20</v>
      </c>
      <c r="B426" s="1" t="s">
        <v>49</v>
      </c>
      <c r="C426" s="5">
        <v>0</v>
      </c>
      <c r="D426" s="5">
        <v>0</v>
      </c>
      <c r="E426" s="6" t="str">
        <f t="shared" si="24"/>
        <v/>
      </c>
      <c r="F426" s="5">
        <v>1.024</v>
      </c>
      <c r="G426" s="5">
        <v>0</v>
      </c>
      <c r="H426" s="6">
        <f t="shared" si="25"/>
        <v>-1</v>
      </c>
      <c r="I426" s="5">
        <v>3.9699300000000002</v>
      </c>
      <c r="J426" s="6">
        <f t="shared" si="26"/>
        <v>-1</v>
      </c>
      <c r="K426" s="5">
        <v>5.0778699999999999</v>
      </c>
      <c r="L426" s="5">
        <v>3.97017</v>
      </c>
      <c r="M426" s="6">
        <f t="shared" si="27"/>
        <v>-0.21814264642458348</v>
      </c>
    </row>
    <row r="427" spans="1:13" x14ac:dyDescent="0.2">
      <c r="A427" s="1" t="s">
        <v>21</v>
      </c>
      <c r="B427" s="1" t="s">
        <v>49</v>
      </c>
      <c r="C427" s="5">
        <v>0</v>
      </c>
      <c r="D427" s="5">
        <v>11.51102</v>
      </c>
      <c r="E427" s="6" t="str">
        <f t="shared" si="24"/>
        <v/>
      </c>
      <c r="F427" s="5">
        <v>180.6266</v>
      </c>
      <c r="G427" s="5">
        <v>177.48739</v>
      </c>
      <c r="H427" s="6">
        <f t="shared" si="25"/>
        <v>-1.7379555392173618E-2</v>
      </c>
      <c r="I427" s="5">
        <v>169.57549</v>
      </c>
      <c r="J427" s="6">
        <f t="shared" si="26"/>
        <v>4.6657096494310712E-2</v>
      </c>
      <c r="K427" s="5">
        <v>1575.5281</v>
      </c>
      <c r="L427" s="5">
        <v>1574.20623</v>
      </c>
      <c r="M427" s="6">
        <f t="shared" si="27"/>
        <v>-8.3900122124125343E-4</v>
      </c>
    </row>
    <row r="428" spans="1:13" x14ac:dyDescent="0.2">
      <c r="A428" s="1" t="s">
        <v>23</v>
      </c>
      <c r="B428" s="1" t="s">
        <v>49</v>
      </c>
      <c r="C428" s="5">
        <v>0</v>
      </c>
      <c r="D428" s="5">
        <v>0</v>
      </c>
      <c r="E428" s="6" t="str">
        <f t="shared" si="24"/>
        <v/>
      </c>
      <c r="F428" s="5">
        <v>0.97499999999999998</v>
      </c>
      <c r="G428" s="5">
        <v>4.5560799999999997</v>
      </c>
      <c r="H428" s="6">
        <f t="shared" si="25"/>
        <v>3.6729025641025643</v>
      </c>
      <c r="I428" s="5">
        <v>0</v>
      </c>
      <c r="J428" s="6" t="str">
        <f t="shared" si="26"/>
        <v/>
      </c>
      <c r="K428" s="5">
        <v>66.775000000000006</v>
      </c>
      <c r="L428" s="5">
        <v>203.90425999999999</v>
      </c>
      <c r="M428" s="6">
        <f t="shared" si="27"/>
        <v>2.0536017970797449</v>
      </c>
    </row>
    <row r="429" spans="1:13" x14ac:dyDescent="0.2">
      <c r="A429" s="1" t="s">
        <v>24</v>
      </c>
      <c r="B429" s="1" t="s">
        <v>49</v>
      </c>
      <c r="C429" s="5">
        <v>0</v>
      </c>
      <c r="D429" s="5">
        <v>0</v>
      </c>
      <c r="E429" s="6" t="str">
        <f t="shared" si="24"/>
        <v/>
      </c>
      <c r="F429" s="5">
        <v>42.625</v>
      </c>
      <c r="G429" s="5">
        <v>21.285</v>
      </c>
      <c r="H429" s="6">
        <f t="shared" si="25"/>
        <v>-0.50064516129032266</v>
      </c>
      <c r="I429" s="5">
        <v>50.677439999999997</v>
      </c>
      <c r="J429" s="6">
        <f t="shared" si="26"/>
        <v>-0.57999062304646798</v>
      </c>
      <c r="K429" s="5">
        <v>235.66</v>
      </c>
      <c r="L429" s="5">
        <v>273.7312</v>
      </c>
      <c r="M429" s="6">
        <f t="shared" si="27"/>
        <v>0.16155138759229404</v>
      </c>
    </row>
    <row r="430" spans="1:13" x14ac:dyDescent="0.2">
      <c r="A430" s="1" t="s">
        <v>25</v>
      </c>
      <c r="B430" s="1" t="s">
        <v>49</v>
      </c>
      <c r="C430" s="5">
        <v>0</v>
      </c>
      <c r="D430" s="5">
        <v>0</v>
      </c>
      <c r="E430" s="6" t="str">
        <f t="shared" si="24"/>
        <v/>
      </c>
      <c r="F430" s="5">
        <v>115.69231000000001</v>
      </c>
      <c r="G430" s="5">
        <v>161.24760000000001</v>
      </c>
      <c r="H430" s="6">
        <f t="shared" si="25"/>
        <v>0.39376247219888683</v>
      </c>
      <c r="I430" s="5">
        <v>43.627009999999999</v>
      </c>
      <c r="J430" s="6">
        <f t="shared" si="26"/>
        <v>2.6960497636670495</v>
      </c>
      <c r="K430" s="5">
        <v>145.39541</v>
      </c>
      <c r="L430" s="5">
        <v>261.14550000000003</v>
      </c>
      <c r="M430" s="6">
        <f t="shared" si="27"/>
        <v>0.79610553042905563</v>
      </c>
    </row>
    <row r="431" spans="1:13" x14ac:dyDescent="0.2">
      <c r="A431" s="1" t="s">
        <v>26</v>
      </c>
      <c r="B431" s="1" t="s">
        <v>49</v>
      </c>
      <c r="C431" s="5">
        <v>0</v>
      </c>
      <c r="D431" s="5">
        <v>0</v>
      </c>
      <c r="E431" s="6" t="str">
        <f t="shared" si="24"/>
        <v/>
      </c>
      <c r="F431" s="5">
        <v>0.51382000000000005</v>
      </c>
      <c r="G431" s="5">
        <v>0</v>
      </c>
      <c r="H431" s="6">
        <f t="shared" si="25"/>
        <v>-1</v>
      </c>
      <c r="I431" s="5">
        <v>2.1762999999999999</v>
      </c>
      <c r="J431" s="6">
        <f t="shared" si="26"/>
        <v>-1</v>
      </c>
      <c r="K431" s="5">
        <v>1.0360199999999999</v>
      </c>
      <c r="L431" s="5">
        <v>14.06184</v>
      </c>
      <c r="M431" s="6">
        <f t="shared" si="27"/>
        <v>12.572942607285574</v>
      </c>
    </row>
    <row r="432" spans="1:13" x14ac:dyDescent="0.2">
      <c r="A432" s="1" t="s">
        <v>28</v>
      </c>
      <c r="B432" s="1" t="s">
        <v>49</v>
      </c>
      <c r="C432" s="5">
        <v>0</v>
      </c>
      <c r="D432" s="5">
        <v>0</v>
      </c>
      <c r="E432" s="6" t="str">
        <f t="shared" si="24"/>
        <v/>
      </c>
      <c r="F432" s="5">
        <v>18.07152</v>
      </c>
      <c r="G432" s="5">
        <v>0</v>
      </c>
      <c r="H432" s="6">
        <f t="shared" si="25"/>
        <v>-1</v>
      </c>
      <c r="I432" s="5">
        <v>0</v>
      </c>
      <c r="J432" s="6" t="str">
        <f t="shared" si="26"/>
        <v/>
      </c>
      <c r="K432" s="5">
        <v>169.09117000000001</v>
      </c>
      <c r="L432" s="5">
        <v>391.28661</v>
      </c>
      <c r="M432" s="6">
        <f t="shared" si="27"/>
        <v>1.3140570261593196</v>
      </c>
    </row>
    <row r="433" spans="1:13" x14ac:dyDescent="0.2">
      <c r="A433" s="1" t="s">
        <v>29</v>
      </c>
      <c r="B433" s="1" t="s">
        <v>49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0.72970000000000002</v>
      </c>
      <c r="L433" s="5">
        <v>0</v>
      </c>
      <c r="M433" s="6">
        <f t="shared" si="27"/>
        <v>-1</v>
      </c>
    </row>
    <row r="434" spans="1:13" x14ac:dyDescent="0.2">
      <c r="A434" s="2" t="s">
        <v>30</v>
      </c>
      <c r="B434" s="2" t="s">
        <v>49</v>
      </c>
      <c r="C434" s="7">
        <v>0</v>
      </c>
      <c r="D434" s="7">
        <v>1138.2653399999999</v>
      </c>
      <c r="E434" s="8" t="str">
        <f t="shared" si="24"/>
        <v/>
      </c>
      <c r="F434" s="7">
        <v>15987.89618</v>
      </c>
      <c r="G434" s="7">
        <v>18410.774570000001</v>
      </c>
      <c r="H434" s="8">
        <f t="shared" si="25"/>
        <v>0.15154454111547788</v>
      </c>
      <c r="I434" s="7">
        <v>16252.70263</v>
      </c>
      <c r="J434" s="8">
        <f t="shared" si="26"/>
        <v>0.13278234328957272</v>
      </c>
      <c r="K434" s="7">
        <v>141790.35879999999</v>
      </c>
      <c r="L434" s="7">
        <v>143246.95574</v>
      </c>
      <c r="M434" s="8">
        <f t="shared" si="27"/>
        <v>1.0272891276441376E-2</v>
      </c>
    </row>
    <row r="435" spans="1:13" x14ac:dyDescent="0.2">
      <c r="A435" s="1" t="s">
        <v>3</v>
      </c>
      <c r="B435" s="1" t="s">
        <v>50</v>
      </c>
      <c r="C435" s="5">
        <v>0</v>
      </c>
      <c r="D435" s="5">
        <v>3595.4709800000001</v>
      </c>
      <c r="E435" s="6" t="str">
        <f t="shared" si="24"/>
        <v/>
      </c>
      <c r="F435" s="5">
        <v>117286.09383</v>
      </c>
      <c r="G435" s="5">
        <v>40916.900320000001</v>
      </c>
      <c r="H435" s="6">
        <f t="shared" si="25"/>
        <v>-0.65113596178497612</v>
      </c>
      <c r="I435" s="5">
        <v>41814.450720000001</v>
      </c>
      <c r="J435" s="6">
        <f t="shared" si="26"/>
        <v>-2.1465076894354618E-2</v>
      </c>
      <c r="K435" s="5">
        <v>635300.67677999998</v>
      </c>
      <c r="L435" s="5">
        <v>417561.82402</v>
      </c>
      <c r="M435" s="6">
        <f t="shared" si="27"/>
        <v>-0.34273354447472337</v>
      </c>
    </row>
    <row r="436" spans="1:13" x14ac:dyDescent="0.2">
      <c r="A436" s="1" t="s">
        <v>5</v>
      </c>
      <c r="B436" s="1" t="s">
        <v>50</v>
      </c>
      <c r="C436" s="5">
        <v>0</v>
      </c>
      <c r="D436" s="5">
        <v>13.317069999999999</v>
      </c>
      <c r="E436" s="6" t="str">
        <f t="shared" si="24"/>
        <v/>
      </c>
      <c r="F436" s="5">
        <v>1284.3529799999999</v>
      </c>
      <c r="G436" s="5">
        <v>2958.9264600000001</v>
      </c>
      <c r="H436" s="6">
        <f t="shared" si="25"/>
        <v>1.303826522830196</v>
      </c>
      <c r="I436" s="5">
        <v>2979.4713499999998</v>
      </c>
      <c r="J436" s="6">
        <f t="shared" si="26"/>
        <v>-6.8954816430772947E-3</v>
      </c>
      <c r="K436" s="5">
        <v>10765.01893</v>
      </c>
      <c r="L436" s="5">
        <v>25285.506570000001</v>
      </c>
      <c r="M436" s="6">
        <f t="shared" si="27"/>
        <v>1.3488585328479306</v>
      </c>
    </row>
    <row r="437" spans="1:13" x14ac:dyDescent="0.2">
      <c r="A437" s="1" t="s">
        <v>6</v>
      </c>
      <c r="B437" s="1" t="s">
        <v>50</v>
      </c>
      <c r="C437" s="5">
        <v>0</v>
      </c>
      <c r="D437" s="5">
        <v>875.34217000000001</v>
      </c>
      <c r="E437" s="6" t="str">
        <f t="shared" si="24"/>
        <v/>
      </c>
      <c r="F437" s="5">
        <v>30524.210709999999</v>
      </c>
      <c r="G437" s="5">
        <v>35349.104140000003</v>
      </c>
      <c r="H437" s="6">
        <f t="shared" si="25"/>
        <v>0.15806775401466244</v>
      </c>
      <c r="I437" s="5">
        <v>31215.65943</v>
      </c>
      <c r="J437" s="6">
        <f t="shared" si="26"/>
        <v>0.13241574214599261</v>
      </c>
      <c r="K437" s="5">
        <v>314173.44222000003</v>
      </c>
      <c r="L437" s="5">
        <v>319741.80963999999</v>
      </c>
      <c r="M437" s="6">
        <f t="shared" si="27"/>
        <v>1.7723864183595506E-2</v>
      </c>
    </row>
    <row r="438" spans="1:13" x14ac:dyDescent="0.2">
      <c r="A438" s="1" t="s">
        <v>7</v>
      </c>
      <c r="B438" s="1" t="s">
        <v>50</v>
      </c>
      <c r="C438" s="5">
        <v>0</v>
      </c>
      <c r="D438" s="5">
        <v>67.297489999999996</v>
      </c>
      <c r="E438" s="6" t="str">
        <f t="shared" si="24"/>
        <v/>
      </c>
      <c r="F438" s="5">
        <v>5936.6644399999996</v>
      </c>
      <c r="G438" s="5">
        <v>7157.1427000000003</v>
      </c>
      <c r="H438" s="6">
        <f t="shared" si="25"/>
        <v>0.20558316413787425</v>
      </c>
      <c r="I438" s="5">
        <v>8609.7332000000006</v>
      </c>
      <c r="J438" s="6">
        <f t="shared" si="26"/>
        <v>-0.16871492603278349</v>
      </c>
      <c r="K438" s="5">
        <v>57845.61997</v>
      </c>
      <c r="L438" s="5">
        <v>64257.223270000002</v>
      </c>
      <c r="M438" s="6">
        <f t="shared" si="27"/>
        <v>0.11083990980345959</v>
      </c>
    </row>
    <row r="439" spans="1:13" x14ac:dyDescent="0.2">
      <c r="A439" s="1" t="s">
        <v>8</v>
      </c>
      <c r="B439" s="1" t="s">
        <v>50</v>
      </c>
      <c r="C439" s="5">
        <v>0</v>
      </c>
      <c r="D439" s="5">
        <v>0</v>
      </c>
      <c r="E439" s="6" t="str">
        <f t="shared" si="24"/>
        <v/>
      </c>
      <c r="F439" s="5">
        <v>44.83963</v>
      </c>
      <c r="G439" s="5">
        <v>105.81101</v>
      </c>
      <c r="H439" s="6">
        <f t="shared" si="25"/>
        <v>1.3597654574758979</v>
      </c>
      <c r="I439" s="5">
        <v>38.668869999999998</v>
      </c>
      <c r="J439" s="6">
        <f t="shared" si="26"/>
        <v>1.7363357139735398</v>
      </c>
      <c r="K439" s="5">
        <v>743.10465999999997</v>
      </c>
      <c r="L439" s="5">
        <v>612.56880000000001</v>
      </c>
      <c r="M439" s="6">
        <f t="shared" si="27"/>
        <v>-0.17566281982406085</v>
      </c>
    </row>
    <row r="440" spans="1:13" x14ac:dyDescent="0.2">
      <c r="A440" s="1" t="s">
        <v>9</v>
      </c>
      <c r="B440" s="1" t="s">
        <v>50</v>
      </c>
      <c r="C440" s="5">
        <v>0</v>
      </c>
      <c r="D440" s="5">
        <v>1515.0990200000001</v>
      </c>
      <c r="E440" s="6" t="str">
        <f t="shared" ref="E440:E501" si="28">IF(C440=0,"",(D440/C440-1))</f>
        <v/>
      </c>
      <c r="F440" s="5">
        <v>11973.275659999999</v>
      </c>
      <c r="G440" s="5">
        <v>16666.286889999999</v>
      </c>
      <c r="H440" s="6">
        <f t="shared" ref="H440:H501" si="29">IF(F440=0,"",(G440/F440-1))</f>
        <v>0.39195716888723164</v>
      </c>
      <c r="I440" s="5">
        <v>15007.838949999999</v>
      </c>
      <c r="J440" s="6">
        <f t="shared" ref="J440:J501" si="30">IF(I440=0,"",(G440/I440-1))</f>
        <v>0.11050544622215575</v>
      </c>
      <c r="K440" s="5">
        <v>128143.16897</v>
      </c>
      <c r="L440" s="5">
        <v>136510.51597000001</v>
      </c>
      <c r="M440" s="6">
        <f t="shared" ref="M440:M501" si="31">IF(K440=0,"",(L440/K440-1))</f>
        <v>6.5296863400958305E-2</v>
      </c>
    </row>
    <row r="441" spans="1:13" x14ac:dyDescent="0.2">
      <c r="A441" s="1" t="s">
        <v>10</v>
      </c>
      <c r="B441" s="1" t="s">
        <v>50</v>
      </c>
      <c r="C441" s="5">
        <v>0</v>
      </c>
      <c r="D441" s="5">
        <v>0</v>
      </c>
      <c r="E441" s="6" t="str">
        <f t="shared" si="28"/>
        <v/>
      </c>
      <c r="F441" s="5">
        <v>0.2727</v>
      </c>
      <c r="G441" s="5">
        <v>1.82196</v>
      </c>
      <c r="H441" s="6">
        <f t="shared" si="29"/>
        <v>5.6811881188118809</v>
      </c>
      <c r="I441" s="5">
        <v>0</v>
      </c>
      <c r="J441" s="6" t="str">
        <f t="shared" si="30"/>
        <v/>
      </c>
      <c r="K441" s="5">
        <v>19.09704</v>
      </c>
      <c r="L441" s="5">
        <v>15.467790000000001</v>
      </c>
      <c r="M441" s="6">
        <f t="shared" si="31"/>
        <v>-0.19004254062409665</v>
      </c>
    </row>
    <row r="442" spans="1:13" x14ac:dyDescent="0.2">
      <c r="A442" s="1" t="s">
        <v>11</v>
      </c>
      <c r="B442" s="1" t="s">
        <v>50</v>
      </c>
      <c r="C442" s="5">
        <v>0</v>
      </c>
      <c r="D442" s="5">
        <v>0</v>
      </c>
      <c r="E442" s="6" t="str">
        <f t="shared" si="28"/>
        <v/>
      </c>
      <c r="F442" s="5">
        <v>3609.6584800000001</v>
      </c>
      <c r="G442" s="5">
        <v>361.35777000000002</v>
      </c>
      <c r="H442" s="6">
        <f t="shared" si="29"/>
        <v>-0.89989142407732714</v>
      </c>
      <c r="I442" s="5">
        <v>6797.1171899999999</v>
      </c>
      <c r="J442" s="6">
        <f t="shared" si="30"/>
        <v>-0.94683661324368018</v>
      </c>
      <c r="K442" s="5">
        <v>17640.001759999999</v>
      </c>
      <c r="L442" s="5">
        <v>19444.794590000001</v>
      </c>
      <c r="M442" s="6">
        <f t="shared" si="31"/>
        <v>0.1023125084994323</v>
      </c>
    </row>
    <row r="443" spans="1:13" x14ac:dyDescent="0.2">
      <c r="A443" s="1" t="s">
        <v>12</v>
      </c>
      <c r="B443" s="1" t="s">
        <v>50</v>
      </c>
      <c r="C443" s="5">
        <v>0</v>
      </c>
      <c r="D443" s="5">
        <v>160.88500999999999</v>
      </c>
      <c r="E443" s="6" t="str">
        <f t="shared" si="28"/>
        <v/>
      </c>
      <c r="F443" s="5">
        <v>2947.1709999999998</v>
      </c>
      <c r="G443" s="5">
        <v>5876.1168799999996</v>
      </c>
      <c r="H443" s="6">
        <f t="shared" si="29"/>
        <v>0.99381606292950075</v>
      </c>
      <c r="I443" s="5">
        <v>3430.4933799999999</v>
      </c>
      <c r="J443" s="6">
        <f t="shared" si="30"/>
        <v>0.71290722036023868</v>
      </c>
      <c r="K443" s="5">
        <v>23272.323980000001</v>
      </c>
      <c r="L443" s="5">
        <v>32477.064480000001</v>
      </c>
      <c r="M443" s="6">
        <f t="shared" si="31"/>
        <v>0.39552304737208277</v>
      </c>
    </row>
    <row r="444" spans="1:13" x14ac:dyDescent="0.2">
      <c r="A444" s="1" t="s">
        <v>13</v>
      </c>
      <c r="B444" s="1" t="s">
        <v>50</v>
      </c>
      <c r="C444" s="5">
        <v>0</v>
      </c>
      <c r="D444" s="5">
        <v>3097.11564</v>
      </c>
      <c r="E444" s="6" t="str">
        <f t="shared" si="28"/>
        <v/>
      </c>
      <c r="F444" s="5">
        <v>139556.26947999999</v>
      </c>
      <c r="G444" s="5">
        <v>133192.10346000001</v>
      </c>
      <c r="H444" s="6">
        <f t="shared" si="29"/>
        <v>-4.5602867171166683E-2</v>
      </c>
      <c r="I444" s="5">
        <v>128196.71169</v>
      </c>
      <c r="J444" s="6">
        <f t="shared" si="30"/>
        <v>3.8966613918145265E-2</v>
      </c>
      <c r="K444" s="5">
        <v>1208569.0595499999</v>
      </c>
      <c r="L444" s="5">
        <v>1202218.26461</v>
      </c>
      <c r="M444" s="6">
        <f t="shared" si="31"/>
        <v>-5.2548051679931485E-3</v>
      </c>
    </row>
    <row r="445" spans="1:13" x14ac:dyDescent="0.2">
      <c r="A445" s="1" t="s">
        <v>14</v>
      </c>
      <c r="B445" s="1" t="s">
        <v>50</v>
      </c>
      <c r="C445" s="5">
        <v>0</v>
      </c>
      <c r="D445" s="5">
        <v>23.606210000000001</v>
      </c>
      <c r="E445" s="6" t="str">
        <f t="shared" si="28"/>
        <v/>
      </c>
      <c r="F445" s="5">
        <v>1500.69723</v>
      </c>
      <c r="G445" s="5">
        <v>917.91083000000003</v>
      </c>
      <c r="H445" s="6">
        <f t="shared" si="29"/>
        <v>-0.38834375672166732</v>
      </c>
      <c r="I445" s="5">
        <v>902.43633</v>
      </c>
      <c r="J445" s="6">
        <f t="shared" si="30"/>
        <v>1.7147470115703278E-2</v>
      </c>
      <c r="K445" s="5">
        <v>21578.11087</v>
      </c>
      <c r="L445" s="5">
        <v>21728.159729999999</v>
      </c>
      <c r="M445" s="6">
        <f t="shared" si="31"/>
        <v>6.9537533152919107E-3</v>
      </c>
    </row>
    <row r="446" spans="1:13" x14ac:dyDescent="0.2">
      <c r="A446" s="1" t="s">
        <v>15</v>
      </c>
      <c r="B446" s="1" t="s">
        <v>50</v>
      </c>
      <c r="C446" s="5">
        <v>0</v>
      </c>
      <c r="D446" s="5">
        <v>997.83203000000003</v>
      </c>
      <c r="E446" s="6" t="str">
        <f t="shared" si="28"/>
        <v/>
      </c>
      <c r="F446" s="5">
        <v>30888.943009999999</v>
      </c>
      <c r="G446" s="5">
        <v>27539.199560000001</v>
      </c>
      <c r="H446" s="6">
        <f t="shared" si="29"/>
        <v>-0.10844474182608166</v>
      </c>
      <c r="I446" s="5">
        <v>24183.831539999999</v>
      </c>
      <c r="J446" s="6">
        <f t="shared" si="30"/>
        <v>0.13874426864288369</v>
      </c>
      <c r="K446" s="5">
        <v>244648.28578999999</v>
      </c>
      <c r="L446" s="5">
        <v>212337.23259</v>
      </c>
      <c r="M446" s="6">
        <f t="shared" si="31"/>
        <v>-0.13207144736642462</v>
      </c>
    </row>
    <row r="447" spans="1:13" x14ac:dyDescent="0.2">
      <c r="A447" s="1" t="s">
        <v>16</v>
      </c>
      <c r="B447" s="1" t="s">
        <v>50</v>
      </c>
      <c r="C447" s="5">
        <v>0</v>
      </c>
      <c r="D447" s="5">
        <v>1601.24557</v>
      </c>
      <c r="E447" s="6" t="str">
        <f t="shared" si="28"/>
        <v/>
      </c>
      <c r="F447" s="5">
        <v>54321.932760000003</v>
      </c>
      <c r="G447" s="5">
        <v>43011.383150000001</v>
      </c>
      <c r="H447" s="6">
        <f t="shared" si="29"/>
        <v>-0.20821331339536819</v>
      </c>
      <c r="I447" s="5">
        <v>34960.816279999999</v>
      </c>
      <c r="J447" s="6">
        <f t="shared" si="30"/>
        <v>0.23027399605098697</v>
      </c>
      <c r="K447" s="5">
        <v>404075.0772</v>
      </c>
      <c r="L447" s="5">
        <v>373856.12988000002</v>
      </c>
      <c r="M447" s="6">
        <f t="shared" si="31"/>
        <v>-7.4785476821286112E-2</v>
      </c>
    </row>
    <row r="448" spans="1:13" x14ac:dyDescent="0.2">
      <c r="A448" s="1" t="s">
        <v>17</v>
      </c>
      <c r="B448" s="1" t="s">
        <v>50</v>
      </c>
      <c r="C448" s="5">
        <v>0</v>
      </c>
      <c r="D448" s="5">
        <v>0</v>
      </c>
      <c r="E448" s="6" t="str">
        <f t="shared" si="28"/>
        <v/>
      </c>
      <c r="F448" s="5">
        <v>25.294319999999999</v>
      </c>
      <c r="G448" s="5">
        <v>213.18302</v>
      </c>
      <c r="H448" s="6">
        <f t="shared" si="29"/>
        <v>7.4280984821888865</v>
      </c>
      <c r="I448" s="5">
        <v>34.254080000000002</v>
      </c>
      <c r="J448" s="6">
        <f t="shared" si="30"/>
        <v>5.2235803734912745</v>
      </c>
      <c r="K448" s="5">
        <v>387.7996</v>
      </c>
      <c r="L448" s="5">
        <v>546.97456999999997</v>
      </c>
      <c r="M448" s="6">
        <f t="shared" si="31"/>
        <v>0.41045676684555632</v>
      </c>
    </row>
    <row r="449" spans="1:13" x14ac:dyDescent="0.2">
      <c r="A449" s="1" t="s">
        <v>18</v>
      </c>
      <c r="B449" s="1" t="s">
        <v>50</v>
      </c>
      <c r="C449" s="5">
        <v>0</v>
      </c>
      <c r="D449" s="5">
        <v>401.47440999999998</v>
      </c>
      <c r="E449" s="6" t="str">
        <f t="shared" si="28"/>
        <v/>
      </c>
      <c r="F449" s="5">
        <v>9770.1179900000006</v>
      </c>
      <c r="G449" s="5">
        <v>8479.5967700000001</v>
      </c>
      <c r="H449" s="6">
        <f t="shared" si="29"/>
        <v>-0.13208860131688138</v>
      </c>
      <c r="I449" s="5">
        <v>8946.1754000000001</v>
      </c>
      <c r="J449" s="6">
        <f t="shared" si="30"/>
        <v>-5.2153977441578014E-2</v>
      </c>
      <c r="K449" s="5">
        <v>84857.791450000004</v>
      </c>
      <c r="L449" s="5">
        <v>74850.81293</v>
      </c>
      <c r="M449" s="6">
        <f t="shared" si="31"/>
        <v>-0.11792645494310705</v>
      </c>
    </row>
    <row r="450" spans="1:13" x14ac:dyDescent="0.2">
      <c r="A450" s="1" t="s">
        <v>19</v>
      </c>
      <c r="B450" s="1" t="s">
        <v>50</v>
      </c>
      <c r="C450" s="5">
        <v>0</v>
      </c>
      <c r="D450" s="5">
        <v>2256.80798</v>
      </c>
      <c r="E450" s="6" t="str">
        <f t="shared" si="28"/>
        <v/>
      </c>
      <c r="F450" s="5">
        <v>63217.839500000002</v>
      </c>
      <c r="G450" s="5">
        <v>59541.259760000001</v>
      </c>
      <c r="H450" s="6">
        <f t="shared" si="29"/>
        <v>-5.815731396515067E-2</v>
      </c>
      <c r="I450" s="5">
        <v>53642.837630000002</v>
      </c>
      <c r="J450" s="6">
        <f t="shared" si="30"/>
        <v>0.10995731006409848</v>
      </c>
      <c r="K450" s="5">
        <v>568088.16428000003</v>
      </c>
      <c r="L450" s="5">
        <v>592288.01954000001</v>
      </c>
      <c r="M450" s="6">
        <f t="shared" si="31"/>
        <v>4.2598766849281322E-2</v>
      </c>
    </row>
    <row r="451" spans="1:13" x14ac:dyDescent="0.2">
      <c r="A451" s="1" t="s">
        <v>20</v>
      </c>
      <c r="B451" s="1" t="s">
        <v>50</v>
      </c>
      <c r="C451" s="5">
        <v>0</v>
      </c>
      <c r="D451" s="5">
        <v>424.80133999999998</v>
      </c>
      <c r="E451" s="6" t="str">
        <f t="shared" si="28"/>
        <v/>
      </c>
      <c r="F451" s="5">
        <v>10162.89877</v>
      </c>
      <c r="G451" s="5">
        <v>10114.192290000001</v>
      </c>
      <c r="H451" s="6">
        <f t="shared" si="29"/>
        <v>-4.7925775019797001E-3</v>
      </c>
      <c r="I451" s="5">
        <v>8413.5786100000005</v>
      </c>
      <c r="J451" s="6">
        <f t="shared" si="30"/>
        <v>0.20212727055033719</v>
      </c>
      <c r="K451" s="5">
        <v>81881.794179999997</v>
      </c>
      <c r="L451" s="5">
        <v>75009.320689999993</v>
      </c>
      <c r="M451" s="6">
        <f t="shared" si="31"/>
        <v>-8.3931642666406514E-2</v>
      </c>
    </row>
    <row r="452" spans="1:13" x14ac:dyDescent="0.2">
      <c r="A452" s="1" t="s">
        <v>21</v>
      </c>
      <c r="B452" s="1" t="s">
        <v>50</v>
      </c>
      <c r="C452" s="5">
        <v>0</v>
      </c>
      <c r="D452" s="5">
        <v>1306.94245</v>
      </c>
      <c r="E452" s="6" t="str">
        <f t="shared" si="28"/>
        <v/>
      </c>
      <c r="F452" s="5">
        <v>40582.690589999998</v>
      </c>
      <c r="G452" s="5">
        <v>49494.32374</v>
      </c>
      <c r="H452" s="6">
        <f t="shared" si="29"/>
        <v>0.21959197432306077</v>
      </c>
      <c r="I452" s="5">
        <v>39324.302660000001</v>
      </c>
      <c r="J452" s="6">
        <f t="shared" si="30"/>
        <v>0.25861923523299413</v>
      </c>
      <c r="K452" s="5">
        <v>377359.20282000001</v>
      </c>
      <c r="L452" s="5">
        <v>433295.78895000002</v>
      </c>
      <c r="M452" s="6">
        <f t="shared" si="31"/>
        <v>0.14823167346121857</v>
      </c>
    </row>
    <row r="453" spans="1:13" x14ac:dyDescent="0.2">
      <c r="A453" s="1" t="s">
        <v>22</v>
      </c>
      <c r="B453" s="1" t="s">
        <v>50</v>
      </c>
      <c r="C453" s="5">
        <v>0</v>
      </c>
      <c r="D453" s="5">
        <v>0.15</v>
      </c>
      <c r="E453" s="6" t="str">
        <f t="shared" si="28"/>
        <v/>
      </c>
      <c r="F453" s="5">
        <v>186.31312</v>
      </c>
      <c r="G453" s="5">
        <v>196.86167</v>
      </c>
      <c r="H453" s="6">
        <f t="shared" si="29"/>
        <v>5.6617322494519007E-2</v>
      </c>
      <c r="I453" s="5">
        <v>0.13136</v>
      </c>
      <c r="J453" s="6">
        <f t="shared" si="30"/>
        <v>1497.6424330085263</v>
      </c>
      <c r="K453" s="5">
        <v>2978.56333</v>
      </c>
      <c r="L453" s="5">
        <v>1903.13508</v>
      </c>
      <c r="M453" s="6">
        <f t="shared" si="31"/>
        <v>-0.36105602965306094</v>
      </c>
    </row>
    <row r="454" spans="1:13" x14ac:dyDescent="0.2">
      <c r="A454" s="1" t="s">
        <v>23</v>
      </c>
      <c r="B454" s="1" t="s">
        <v>50</v>
      </c>
      <c r="C454" s="5">
        <v>0</v>
      </c>
      <c r="D454" s="5">
        <v>23048.939249999999</v>
      </c>
      <c r="E454" s="6" t="str">
        <f t="shared" si="28"/>
        <v/>
      </c>
      <c r="F454" s="5">
        <v>681288.59572999994</v>
      </c>
      <c r="G454" s="5">
        <v>657819.85212000005</v>
      </c>
      <c r="H454" s="6">
        <f t="shared" si="29"/>
        <v>-3.4447580301638747E-2</v>
      </c>
      <c r="I454" s="5">
        <v>452881.27453</v>
      </c>
      <c r="J454" s="6">
        <f t="shared" si="30"/>
        <v>0.45252164113582571</v>
      </c>
      <c r="K454" s="5">
        <v>6795443.5364899999</v>
      </c>
      <c r="L454" s="5">
        <v>6017769.7396600004</v>
      </c>
      <c r="M454" s="6">
        <f t="shared" si="31"/>
        <v>-0.11444047657140644</v>
      </c>
    </row>
    <row r="455" spans="1:13" x14ac:dyDescent="0.2">
      <c r="A455" s="1" t="s">
        <v>24</v>
      </c>
      <c r="B455" s="1" t="s">
        <v>50</v>
      </c>
      <c r="C455" s="5">
        <v>27.181750000000001</v>
      </c>
      <c r="D455" s="5">
        <v>215.29902000000001</v>
      </c>
      <c r="E455" s="6">
        <f t="shared" si="28"/>
        <v>6.9207196004672253</v>
      </c>
      <c r="F455" s="5">
        <v>7752.1088</v>
      </c>
      <c r="G455" s="5">
        <v>7159.34782</v>
      </c>
      <c r="H455" s="6">
        <f t="shared" si="29"/>
        <v>-7.6464481509857074E-2</v>
      </c>
      <c r="I455" s="5">
        <v>8837.6707800000004</v>
      </c>
      <c r="J455" s="6">
        <f t="shared" si="30"/>
        <v>-0.18990557600291147</v>
      </c>
      <c r="K455" s="5">
        <v>62986.370300000002</v>
      </c>
      <c r="L455" s="5">
        <v>74186.791599999997</v>
      </c>
      <c r="M455" s="6">
        <f t="shared" si="31"/>
        <v>0.17782293608368138</v>
      </c>
    </row>
    <row r="456" spans="1:13" x14ac:dyDescent="0.2">
      <c r="A456" s="1" t="s">
        <v>25</v>
      </c>
      <c r="B456" s="1" t="s">
        <v>50</v>
      </c>
      <c r="C456" s="5">
        <v>0</v>
      </c>
      <c r="D456" s="5">
        <v>0</v>
      </c>
      <c r="E456" s="6" t="str">
        <f t="shared" si="28"/>
        <v/>
      </c>
      <c r="F456" s="5">
        <v>37.548520000000003</v>
      </c>
      <c r="G456" s="5">
        <v>196.42196999999999</v>
      </c>
      <c r="H456" s="6">
        <f t="shared" si="29"/>
        <v>4.2311507883666248</v>
      </c>
      <c r="I456" s="5">
        <v>0</v>
      </c>
      <c r="J456" s="6" t="str">
        <f t="shared" si="30"/>
        <v/>
      </c>
      <c r="K456" s="5">
        <v>3020.9765299999999</v>
      </c>
      <c r="L456" s="5">
        <v>1905.556</v>
      </c>
      <c r="M456" s="6">
        <f t="shared" si="31"/>
        <v>-0.36922515581410353</v>
      </c>
    </row>
    <row r="457" spans="1:13" x14ac:dyDescent="0.2">
      <c r="A457" s="1" t="s">
        <v>26</v>
      </c>
      <c r="B457" s="1" t="s">
        <v>50</v>
      </c>
      <c r="C457" s="5">
        <v>0</v>
      </c>
      <c r="D457" s="5">
        <v>2544.5262400000001</v>
      </c>
      <c r="E457" s="6" t="str">
        <f t="shared" si="28"/>
        <v/>
      </c>
      <c r="F457" s="5">
        <v>90730.732239999998</v>
      </c>
      <c r="G457" s="5">
        <v>89458.258310000005</v>
      </c>
      <c r="H457" s="6">
        <f t="shared" si="29"/>
        <v>-1.4024728981951284E-2</v>
      </c>
      <c r="I457" s="5">
        <v>74581.409050000002</v>
      </c>
      <c r="J457" s="6">
        <f t="shared" si="30"/>
        <v>0.19947128177782791</v>
      </c>
      <c r="K457" s="5">
        <v>822592.27694999997</v>
      </c>
      <c r="L457" s="5">
        <v>802422.38624000002</v>
      </c>
      <c r="M457" s="6">
        <f t="shared" si="31"/>
        <v>-2.451991256808983E-2</v>
      </c>
    </row>
    <row r="458" spans="1:13" x14ac:dyDescent="0.2">
      <c r="A458" s="1" t="s">
        <v>28</v>
      </c>
      <c r="B458" s="1" t="s">
        <v>50</v>
      </c>
      <c r="C458" s="5">
        <v>42.57</v>
      </c>
      <c r="D458" s="5">
        <v>170.84700000000001</v>
      </c>
      <c r="E458" s="6">
        <f t="shared" si="28"/>
        <v>3.0133192389006345</v>
      </c>
      <c r="F458" s="5">
        <v>4348.61366</v>
      </c>
      <c r="G458" s="5">
        <v>8193.0818400000007</v>
      </c>
      <c r="H458" s="6">
        <f t="shared" si="29"/>
        <v>0.88406753981451658</v>
      </c>
      <c r="I458" s="5">
        <v>6574.1690600000002</v>
      </c>
      <c r="J458" s="6">
        <f t="shared" si="30"/>
        <v>0.24625359725689822</v>
      </c>
      <c r="K458" s="5">
        <v>41602.982940000002</v>
      </c>
      <c r="L458" s="5">
        <v>42379.299469999998</v>
      </c>
      <c r="M458" s="6">
        <f t="shared" si="31"/>
        <v>1.8660117019003275E-2</v>
      </c>
    </row>
    <row r="459" spans="1:13" x14ac:dyDescent="0.2">
      <c r="A459" s="1" t="s">
        <v>29</v>
      </c>
      <c r="B459" s="1" t="s">
        <v>50</v>
      </c>
      <c r="C459" s="5">
        <v>0</v>
      </c>
      <c r="D459" s="5">
        <v>53.569670000000002</v>
      </c>
      <c r="E459" s="6" t="str">
        <f t="shared" si="28"/>
        <v/>
      </c>
      <c r="F459" s="5">
        <v>2672.5889099999999</v>
      </c>
      <c r="G459" s="5">
        <v>2503.8355900000001</v>
      </c>
      <c r="H459" s="6">
        <f t="shared" si="29"/>
        <v>-6.3142266050935536E-2</v>
      </c>
      <c r="I459" s="5">
        <v>1202.77179</v>
      </c>
      <c r="J459" s="6">
        <f t="shared" si="30"/>
        <v>1.0817212465550097</v>
      </c>
      <c r="K459" s="5">
        <v>19833.79795</v>
      </c>
      <c r="L459" s="5">
        <v>19910.64875</v>
      </c>
      <c r="M459" s="6">
        <f t="shared" si="31"/>
        <v>3.8747394822584713E-3</v>
      </c>
    </row>
    <row r="460" spans="1:13" x14ac:dyDescent="0.2">
      <c r="A460" s="2" t="s">
        <v>30</v>
      </c>
      <c r="B460" s="2" t="s">
        <v>50</v>
      </c>
      <c r="C460" s="7">
        <v>69.751750000000001</v>
      </c>
      <c r="D460" s="7">
        <v>42370.568550000004</v>
      </c>
      <c r="E460" s="8">
        <f t="shared" si="28"/>
        <v>606.44810775356893</v>
      </c>
      <c r="F460" s="7">
        <v>1310925.5333199999</v>
      </c>
      <c r="G460" s="7">
        <v>1207541.9091099999</v>
      </c>
      <c r="H460" s="8">
        <f t="shared" si="29"/>
        <v>-7.8863079238509215E-2</v>
      </c>
      <c r="I460" s="7">
        <v>952717.38731000002</v>
      </c>
      <c r="J460" s="8">
        <f t="shared" si="30"/>
        <v>0.26747126188123582</v>
      </c>
      <c r="K460" s="7">
        <v>11931522.35414</v>
      </c>
      <c r="L460" s="7">
        <v>10964299.90219</v>
      </c>
      <c r="M460" s="8">
        <f t="shared" si="31"/>
        <v>-8.1064462961375039E-2</v>
      </c>
    </row>
    <row r="461" spans="1:13" x14ac:dyDescent="0.2">
      <c r="A461" s="1" t="s">
        <v>3</v>
      </c>
      <c r="B461" s="1" t="s">
        <v>51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21.223459999999999</v>
      </c>
      <c r="H461" s="6" t="str">
        <f t="shared" si="29"/>
        <v/>
      </c>
      <c r="I461" s="5">
        <v>34.53593</v>
      </c>
      <c r="J461" s="6">
        <f t="shared" si="30"/>
        <v>-0.3854672510628786</v>
      </c>
      <c r="K461" s="5">
        <v>55.100200000000001</v>
      </c>
      <c r="L461" s="5">
        <v>229.51419000000001</v>
      </c>
      <c r="M461" s="6">
        <f t="shared" si="31"/>
        <v>3.1653966773260356</v>
      </c>
    </row>
    <row r="462" spans="1:13" x14ac:dyDescent="0.2">
      <c r="A462" s="1" t="s">
        <v>5</v>
      </c>
      <c r="B462" s="1" t="s">
        <v>51</v>
      </c>
      <c r="C462" s="5">
        <v>0</v>
      </c>
      <c r="D462" s="5">
        <v>36.31512</v>
      </c>
      <c r="E462" s="6" t="str">
        <f t="shared" si="28"/>
        <v/>
      </c>
      <c r="F462" s="5">
        <v>136.09736000000001</v>
      </c>
      <c r="G462" s="5">
        <v>311.68846000000002</v>
      </c>
      <c r="H462" s="6">
        <f t="shared" si="29"/>
        <v>1.2901874070150958</v>
      </c>
      <c r="I462" s="5">
        <v>184.82832999999999</v>
      </c>
      <c r="J462" s="6">
        <f t="shared" si="30"/>
        <v>0.68636734422693757</v>
      </c>
      <c r="K462" s="5">
        <v>1596.08086</v>
      </c>
      <c r="L462" s="5">
        <v>2285.3098199999999</v>
      </c>
      <c r="M462" s="6">
        <f t="shared" si="31"/>
        <v>0.43182584120456147</v>
      </c>
    </row>
    <row r="463" spans="1:13" x14ac:dyDescent="0.2">
      <c r="A463" s="1" t="s">
        <v>6</v>
      </c>
      <c r="B463" s="1" t="s">
        <v>51</v>
      </c>
      <c r="C463" s="5">
        <v>0</v>
      </c>
      <c r="D463" s="5">
        <v>0</v>
      </c>
      <c r="E463" s="6" t="str">
        <f t="shared" si="28"/>
        <v/>
      </c>
      <c r="F463" s="5">
        <v>0.59682999999999997</v>
      </c>
      <c r="G463" s="5">
        <v>12.85139</v>
      </c>
      <c r="H463" s="6">
        <f t="shared" si="29"/>
        <v>20.532748018698793</v>
      </c>
      <c r="I463" s="5">
        <v>46.126579999999997</v>
      </c>
      <c r="J463" s="6">
        <f t="shared" si="30"/>
        <v>-0.72138862235179801</v>
      </c>
      <c r="K463" s="5">
        <v>92.574449999999999</v>
      </c>
      <c r="L463" s="5">
        <v>284.94484999999997</v>
      </c>
      <c r="M463" s="6">
        <f t="shared" si="31"/>
        <v>2.078007484786569</v>
      </c>
    </row>
    <row r="464" spans="1:13" x14ac:dyDescent="0.2">
      <c r="A464" s="1" t="s">
        <v>7</v>
      </c>
      <c r="B464" s="1" t="s">
        <v>51</v>
      </c>
      <c r="C464" s="5">
        <v>0</v>
      </c>
      <c r="D464" s="5">
        <v>2.1930499999999999</v>
      </c>
      <c r="E464" s="6" t="str">
        <f t="shared" si="28"/>
        <v/>
      </c>
      <c r="F464" s="5">
        <v>74.246189999999999</v>
      </c>
      <c r="G464" s="5">
        <v>45.556399999999996</v>
      </c>
      <c r="H464" s="6">
        <f t="shared" si="29"/>
        <v>-0.3864143062425156</v>
      </c>
      <c r="I464" s="5">
        <v>33.432029999999997</v>
      </c>
      <c r="J464" s="6">
        <f t="shared" si="30"/>
        <v>0.36265730797681139</v>
      </c>
      <c r="K464" s="5">
        <v>577.86310000000003</v>
      </c>
      <c r="L464" s="5">
        <v>537.07898</v>
      </c>
      <c r="M464" s="6">
        <f t="shared" si="31"/>
        <v>-7.0577477606720396E-2</v>
      </c>
    </row>
    <row r="465" spans="1:13" x14ac:dyDescent="0.2">
      <c r="A465" s="1" t="s">
        <v>8</v>
      </c>
      <c r="B465" s="1" t="s">
        <v>51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0</v>
      </c>
      <c r="H465" s="6" t="str">
        <f t="shared" si="29"/>
        <v/>
      </c>
      <c r="I465" s="5">
        <v>0</v>
      </c>
      <c r="J465" s="6" t="str">
        <f t="shared" si="30"/>
        <v/>
      </c>
      <c r="K465" s="5">
        <v>0</v>
      </c>
      <c r="L465" s="5">
        <v>0.10070999999999999</v>
      </c>
      <c r="M465" s="6" t="str">
        <f t="shared" si="31"/>
        <v/>
      </c>
    </row>
    <row r="466" spans="1:13" x14ac:dyDescent="0.2">
      <c r="A466" s="1" t="s">
        <v>9</v>
      </c>
      <c r="B466" s="1" t="s">
        <v>51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6.5048899999999996</v>
      </c>
      <c r="H466" s="6" t="str">
        <f t="shared" si="29"/>
        <v/>
      </c>
      <c r="I466" s="5">
        <v>5.0171700000000001</v>
      </c>
      <c r="J466" s="6">
        <f t="shared" si="30"/>
        <v>0.29652573064097876</v>
      </c>
      <c r="K466" s="5">
        <v>4.2839999999999998</v>
      </c>
      <c r="L466" s="5">
        <v>21.142849999999999</v>
      </c>
      <c r="M466" s="6">
        <f t="shared" si="31"/>
        <v>3.9353057889822596</v>
      </c>
    </row>
    <row r="467" spans="1:13" x14ac:dyDescent="0.2">
      <c r="A467" s="1" t="s">
        <v>11</v>
      </c>
      <c r="B467" s="1" t="s">
        <v>51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1525</v>
      </c>
      <c r="H467" s="6" t="str">
        <f t="shared" si="29"/>
        <v/>
      </c>
      <c r="I467" s="5">
        <v>0</v>
      </c>
      <c r="J467" s="6" t="str">
        <f t="shared" si="30"/>
        <v/>
      </c>
      <c r="K467" s="5">
        <v>1849.1724899999999</v>
      </c>
      <c r="L467" s="5">
        <v>1525</v>
      </c>
      <c r="M467" s="6">
        <f t="shared" si="31"/>
        <v>-0.17530678817312495</v>
      </c>
    </row>
    <row r="468" spans="1:13" x14ac:dyDescent="0.2">
      <c r="A468" s="1" t="s">
        <v>12</v>
      </c>
      <c r="B468" s="1" t="s">
        <v>51</v>
      </c>
      <c r="C468" s="5">
        <v>0</v>
      </c>
      <c r="D468" s="5">
        <v>0</v>
      </c>
      <c r="E468" s="6" t="str">
        <f t="shared" si="28"/>
        <v/>
      </c>
      <c r="F468" s="5">
        <v>20.734940000000002</v>
      </c>
      <c r="G468" s="5">
        <v>0.39421</v>
      </c>
      <c r="H468" s="6">
        <f t="shared" si="29"/>
        <v>-0.98098812921571032</v>
      </c>
      <c r="I468" s="5">
        <v>1.9473800000000001</v>
      </c>
      <c r="J468" s="6">
        <f t="shared" si="30"/>
        <v>-0.79756904148137497</v>
      </c>
      <c r="K468" s="5">
        <v>34.81758</v>
      </c>
      <c r="L468" s="5">
        <v>25.788070000000001</v>
      </c>
      <c r="M468" s="6">
        <f t="shared" si="31"/>
        <v>-0.25933766792522628</v>
      </c>
    </row>
    <row r="469" spans="1:13" x14ac:dyDescent="0.2">
      <c r="A469" s="1" t="s">
        <v>13</v>
      </c>
      <c r="B469" s="1" t="s">
        <v>51</v>
      </c>
      <c r="C469" s="5">
        <v>0</v>
      </c>
      <c r="D469" s="5">
        <v>0.17482</v>
      </c>
      <c r="E469" s="6" t="str">
        <f t="shared" si="28"/>
        <v/>
      </c>
      <c r="F469" s="5">
        <v>33.766739999999999</v>
      </c>
      <c r="G469" s="5">
        <v>340.07618000000002</v>
      </c>
      <c r="H469" s="6">
        <f t="shared" si="29"/>
        <v>9.0713358766644347</v>
      </c>
      <c r="I469" s="5">
        <v>64.351680000000002</v>
      </c>
      <c r="J469" s="6">
        <f t="shared" si="30"/>
        <v>4.2846511544065367</v>
      </c>
      <c r="K469" s="5">
        <v>817.28427999999997</v>
      </c>
      <c r="L469" s="5">
        <v>1739.98775</v>
      </c>
      <c r="M469" s="6">
        <f t="shared" si="31"/>
        <v>1.1289871744504865</v>
      </c>
    </row>
    <row r="470" spans="1:13" x14ac:dyDescent="0.2">
      <c r="A470" s="1" t="s">
        <v>14</v>
      </c>
      <c r="B470" s="1" t="s">
        <v>51</v>
      </c>
      <c r="C470" s="5">
        <v>0</v>
      </c>
      <c r="D470" s="5">
        <v>0</v>
      </c>
      <c r="E470" s="6" t="str">
        <f t="shared" si="28"/>
        <v/>
      </c>
      <c r="F470" s="5">
        <v>232.49931000000001</v>
      </c>
      <c r="G470" s="5">
        <v>467.47233999999997</v>
      </c>
      <c r="H470" s="6">
        <f t="shared" si="29"/>
        <v>1.0106396874898249</v>
      </c>
      <c r="I470" s="5">
        <v>311.02228000000002</v>
      </c>
      <c r="J470" s="6">
        <f t="shared" si="30"/>
        <v>0.50301881910196244</v>
      </c>
      <c r="K470" s="5">
        <v>3522.1288199999999</v>
      </c>
      <c r="L470" s="5">
        <v>2948.9072200000001</v>
      </c>
      <c r="M470" s="6">
        <f t="shared" si="31"/>
        <v>-0.16274861860390444</v>
      </c>
    </row>
    <row r="471" spans="1:13" x14ac:dyDescent="0.2">
      <c r="A471" s="1" t="s">
        <v>15</v>
      </c>
      <c r="B471" s="1" t="s">
        <v>51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0.4103</v>
      </c>
      <c r="J471" s="6">
        <f t="shared" si="30"/>
        <v>-1</v>
      </c>
      <c r="K471" s="5">
        <v>1.1499999999999999</v>
      </c>
      <c r="L471" s="5">
        <v>7.0580299999999996</v>
      </c>
      <c r="M471" s="6">
        <f t="shared" si="31"/>
        <v>5.1374173913043482</v>
      </c>
    </row>
    <row r="472" spans="1:13" x14ac:dyDescent="0.2">
      <c r="A472" s="1" t="s">
        <v>16</v>
      </c>
      <c r="B472" s="1" t="s">
        <v>51</v>
      </c>
      <c r="C472" s="5">
        <v>0</v>
      </c>
      <c r="D472" s="5">
        <v>0</v>
      </c>
      <c r="E472" s="6" t="str">
        <f t="shared" si="28"/>
        <v/>
      </c>
      <c r="F472" s="5">
        <v>87.316230000000004</v>
      </c>
      <c r="G472" s="5">
        <v>21.397849999999998</v>
      </c>
      <c r="H472" s="6">
        <f t="shared" si="29"/>
        <v>-0.75493845760404454</v>
      </c>
      <c r="I472" s="5">
        <v>49.032249999999998</v>
      </c>
      <c r="J472" s="6">
        <f t="shared" si="30"/>
        <v>-0.56359640848625148</v>
      </c>
      <c r="K472" s="5">
        <v>982.88190999999995</v>
      </c>
      <c r="L472" s="5">
        <v>1095.4672800000001</v>
      </c>
      <c r="M472" s="6">
        <f t="shared" si="31"/>
        <v>0.11454618185006593</v>
      </c>
    </row>
    <row r="473" spans="1:13" x14ac:dyDescent="0.2">
      <c r="A473" s="1" t="s">
        <v>17</v>
      </c>
      <c r="B473" s="1" t="s">
        <v>51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0.74519999999999997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20.84365</v>
      </c>
      <c r="L473" s="5">
        <v>20.316210000000002</v>
      </c>
      <c r="M473" s="6">
        <f t="shared" si="31"/>
        <v>-2.5304589167444158E-2</v>
      </c>
    </row>
    <row r="474" spans="1:13" x14ac:dyDescent="0.2">
      <c r="A474" s="1" t="s">
        <v>18</v>
      </c>
      <c r="B474" s="1" t="s">
        <v>51</v>
      </c>
      <c r="C474" s="5">
        <v>0</v>
      </c>
      <c r="D474" s="5">
        <v>147.39377999999999</v>
      </c>
      <c r="E474" s="6" t="str">
        <f t="shared" si="28"/>
        <v/>
      </c>
      <c r="F474" s="5">
        <v>34.267699999999998</v>
      </c>
      <c r="G474" s="5">
        <v>156.87647999999999</v>
      </c>
      <c r="H474" s="6">
        <f t="shared" si="29"/>
        <v>3.5779693413914559</v>
      </c>
      <c r="I474" s="5">
        <v>22.38147</v>
      </c>
      <c r="J474" s="6">
        <f t="shared" si="30"/>
        <v>6.009212531616555</v>
      </c>
      <c r="K474" s="5">
        <v>269.24910999999997</v>
      </c>
      <c r="L474" s="5">
        <v>237.13982999999999</v>
      </c>
      <c r="M474" s="6">
        <f t="shared" si="31"/>
        <v>-0.11925491601439275</v>
      </c>
    </row>
    <row r="475" spans="1:13" x14ac:dyDescent="0.2">
      <c r="A475" s="1" t="s">
        <v>19</v>
      </c>
      <c r="B475" s="1" t="s">
        <v>51</v>
      </c>
      <c r="C475" s="5">
        <v>0</v>
      </c>
      <c r="D475" s="5">
        <v>0</v>
      </c>
      <c r="E475" s="6" t="str">
        <f t="shared" si="28"/>
        <v/>
      </c>
      <c r="F475" s="5">
        <v>16.81503</v>
      </c>
      <c r="G475" s="5">
        <v>3.5996100000000002</v>
      </c>
      <c r="H475" s="6">
        <f t="shared" si="29"/>
        <v>-0.78592901707579466</v>
      </c>
      <c r="I475" s="5">
        <v>209.7</v>
      </c>
      <c r="J475" s="6">
        <f t="shared" si="30"/>
        <v>-0.98283447782546496</v>
      </c>
      <c r="K475" s="5">
        <v>75.014949999999999</v>
      </c>
      <c r="L475" s="5">
        <v>398.00018</v>
      </c>
      <c r="M475" s="6">
        <f t="shared" si="31"/>
        <v>4.3056114814446991</v>
      </c>
    </row>
    <row r="476" spans="1:13" x14ac:dyDescent="0.2">
      <c r="A476" s="1" t="s">
        <v>20</v>
      </c>
      <c r="B476" s="1" t="s">
        <v>51</v>
      </c>
      <c r="C476" s="5">
        <v>0</v>
      </c>
      <c r="D476" s="5">
        <v>83.795990000000003</v>
      </c>
      <c r="E476" s="6" t="str">
        <f t="shared" si="28"/>
        <v/>
      </c>
      <c r="F476" s="5">
        <v>432.62975999999998</v>
      </c>
      <c r="G476" s="5">
        <v>317.05563999999998</v>
      </c>
      <c r="H476" s="6">
        <f t="shared" si="29"/>
        <v>-0.26714324969230041</v>
      </c>
      <c r="I476" s="5">
        <v>399.46924000000001</v>
      </c>
      <c r="J476" s="6">
        <f t="shared" si="30"/>
        <v>-0.20630774975314747</v>
      </c>
      <c r="K476" s="5">
        <v>5791.4325200000003</v>
      </c>
      <c r="L476" s="5">
        <v>3094.4034499999998</v>
      </c>
      <c r="M476" s="6">
        <f t="shared" si="31"/>
        <v>-0.46569291115559786</v>
      </c>
    </row>
    <row r="477" spans="1:13" x14ac:dyDescent="0.2">
      <c r="A477" s="1" t="s">
        <v>21</v>
      </c>
      <c r="B477" s="1" t="s">
        <v>51</v>
      </c>
      <c r="C477" s="5">
        <v>0</v>
      </c>
      <c r="D477" s="5">
        <v>30.435020000000002</v>
      </c>
      <c r="E477" s="6" t="str">
        <f t="shared" si="28"/>
        <v/>
      </c>
      <c r="F477" s="5">
        <v>467.54901999999998</v>
      </c>
      <c r="G477" s="5">
        <v>536.25702000000001</v>
      </c>
      <c r="H477" s="6">
        <f t="shared" si="29"/>
        <v>0.14695357504973505</v>
      </c>
      <c r="I477" s="5">
        <v>572.54526999999996</v>
      </c>
      <c r="J477" s="6">
        <f t="shared" si="30"/>
        <v>-6.3380577748900047E-2</v>
      </c>
      <c r="K477" s="5">
        <v>3620.6834800000001</v>
      </c>
      <c r="L477" s="5">
        <v>5391.75245</v>
      </c>
      <c r="M477" s="6">
        <f t="shared" si="31"/>
        <v>0.4891532164529333</v>
      </c>
    </row>
    <row r="478" spans="1:13" x14ac:dyDescent="0.2">
      <c r="A478" s="1" t="s">
        <v>23</v>
      </c>
      <c r="B478" s="1" t="s">
        <v>51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1.89375</v>
      </c>
      <c r="H478" s="6" t="str">
        <f t="shared" si="29"/>
        <v/>
      </c>
      <c r="I478" s="5">
        <v>2.9633099999999999</v>
      </c>
      <c r="J478" s="6">
        <f t="shared" si="30"/>
        <v>-0.36093422557882904</v>
      </c>
      <c r="K478" s="5">
        <v>41.780340000000002</v>
      </c>
      <c r="L478" s="5">
        <v>25.600860000000001</v>
      </c>
      <c r="M478" s="6">
        <f t="shared" si="31"/>
        <v>-0.38725103721032428</v>
      </c>
    </row>
    <row r="479" spans="1:13" x14ac:dyDescent="0.2">
      <c r="A479" s="1" t="s">
        <v>24</v>
      </c>
      <c r="B479" s="1" t="s">
        <v>51</v>
      </c>
      <c r="C479" s="5">
        <v>15.465809999999999</v>
      </c>
      <c r="D479" s="5">
        <v>10.59355</v>
      </c>
      <c r="E479" s="6">
        <f t="shared" si="28"/>
        <v>-0.31503425944066288</v>
      </c>
      <c r="F479" s="5">
        <v>1082.4878699999999</v>
      </c>
      <c r="G479" s="5">
        <v>866.97482000000002</v>
      </c>
      <c r="H479" s="6">
        <f t="shared" si="29"/>
        <v>-0.19909049881547392</v>
      </c>
      <c r="I479" s="5">
        <v>1558.8217199999999</v>
      </c>
      <c r="J479" s="6">
        <f t="shared" si="30"/>
        <v>-0.44382682838163168</v>
      </c>
      <c r="K479" s="5">
        <v>16348.995349999999</v>
      </c>
      <c r="L479" s="5">
        <v>16748.600910000001</v>
      </c>
      <c r="M479" s="6">
        <f t="shared" si="31"/>
        <v>2.4442208921418684E-2</v>
      </c>
    </row>
    <row r="480" spans="1:13" x14ac:dyDescent="0.2">
      <c r="A480" s="1" t="s">
        <v>26</v>
      </c>
      <c r="B480" s="1" t="s">
        <v>51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31.861470000000001</v>
      </c>
      <c r="L480" s="5">
        <v>4.0962699999999996</v>
      </c>
      <c r="M480" s="6">
        <f t="shared" si="31"/>
        <v>-0.87143499656481638</v>
      </c>
    </row>
    <row r="481" spans="1:13" x14ac:dyDescent="0.2">
      <c r="A481" s="1" t="s">
        <v>27</v>
      </c>
      <c r="B481" s="1" t="s">
        <v>51</v>
      </c>
      <c r="C481" s="5">
        <v>0</v>
      </c>
      <c r="D481" s="5">
        <v>0</v>
      </c>
      <c r="E481" s="6" t="str">
        <f t="shared" si="28"/>
        <v/>
      </c>
      <c r="F481" s="5">
        <v>6.0510799999999998</v>
      </c>
      <c r="G481" s="5">
        <v>0</v>
      </c>
      <c r="H481" s="6">
        <f t="shared" si="29"/>
        <v>-1</v>
      </c>
      <c r="I481" s="5">
        <v>5.28111</v>
      </c>
      <c r="J481" s="6">
        <f t="shared" si="30"/>
        <v>-1</v>
      </c>
      <c r="K481" s="5">
        <v>15.630280000000001</v>
      </c>
      <c r="L481" s="5">
        <v>5.28111</v>
      </c>
      <c r="M481" s="6">
        <f t="shared" si="31"/>
        <v>-0.66212313535010248</v>
      </c>
    </row>
    <row r="482" spans="1:13" x14ac:dyDescent="0.2">
      <c r="A482" s="1" t="s">
        <v>28</v>
      </c>
      <c r="B482" s="1" t="s">
        <v>51</v>
      </c>
      <c r="C482" s="5">
        <v>20.862410000000001</v>
      </c>
      <c r="D482" s="5">
        <v>0</v>
      </c>
      <c r="E482" s="6">
        <f t="shared" si="28"/>
        <v>-1</v>
      </c>
      <c r="F482" s="5">
        <v>635.91705999999999</v>
      </c>
      <c r="G482" s="5">
        <v>111.63597</v>
      </c>
      <c r="H482" s="6">
        <f t="shared" si="29"/>
        <v>-0.824448851867569</v>
      </c>
      <c r="I482" s="5">
        <v>74.69041</v>
      </c>
      <c r="J482" s="6">
        <f t="shared" si="30"/>
        <v>0.49464931307781024</v>
      </c>
      <c r="K482" s="5">
        <v>2525.8080399999999</v>
      </c>
      <c r="L482" s="5">
        <v>2176.1995200000001</v>
      </c>
      <c r="M482" s="6">
        <f t="shared" si="31"/>
        <v>-0.13841452496128714</v>
      </c>
    </row>
    <row r="483" spans="1:13" x14ac:dyDescent="0.2">
      <c r="A483" s="1" t="s">
        <v>29</v>
      </c>
      <c r="B483" s="1" t="s">
        <v>51</v>
      </c>
      <c r="C483" s="5">
        <v>0</v>
      </c>
      <c r="D483" s="5">
        <v>0</v>
      </c>
      <c r="E483" s="6" t="str">
        <f t="shared" si="28"/>
        <v/>
      </c>
      <c r="F483" s="5">
        <v>10.86904</v>
      </c>
      <c r="G483" s="5">
        <v>14.5504</v>
      </c>
      <c r="H483" s="6">
        <f t="shared" si="29"/>
        <v>0.33870148605580619</v>
      </c>
      <c r="I483" s="5">
        <v>0</v>
      </c>
      <c r="J483" s="6" t="str">
        <f t="shared" si="30"/>
        <v/>
      </c>
      <c r="K483" s="5">
        <v>491.15192000000002</v>
      </c>
      <c r="L483" s="5">
        <v>188.94272000000001</v>
      </c>
      <c r="M483" s="6">
        <f t="shared" si="31"/>
        <v>-0.61530697060086825</v>
      </c>
    </row>
    <row r="484" spans="1:13" x14ac:dyDescent="0.2">
      <c r="A484" s="2" t="s">
        <v>30</v>
      </c>
      <c r="B484" s="2" t="s">
        <v>51</v>
      </c>
      <c r="C484" s="7">
        <v>36.328220000000002</v>
      </c>
      <c r="D484" s="7">
        <v>310.90132999999997</v>
      </c>
      <c r="E484" s="8">
        <f t="shared" si="28"/>
        <v>7.5581217576858979</v>
      </c>
      <c r="F484" s="7">
        <v>3271.8441600000001</v>
      </c>
      <c r="G484" s="7">
        <v>4761.75407</v>
      </c>
      <c r="H484" s="8">
        <f t="shared" si="29"/>
        <v>0.45537312816268116</v>
      </c>
      <c r="I484" s="7">
        <v>3576.5564599999998</v>
      </c>
      <c r="J484" s="8">
        <f t="shared" si="30"/>
        <v>0.33137953315016322</v>
      </c>
      <c r="K484" s="7">
        <v>38765.788800000002</v>
      </c>
      <c r="L484" s="7">
        <v>38990.633260000002</v>
      </c>
      <c r="M484" s="8">
        <f t="shared" si="31"/>
        <v>5.8000744202579835E-3</v>
      </c>
    </row>
    <row r="485" spans="1:13" x14ac:dyDescent="0.2">
      <c r="A485" s="1" t="s">
        <v>3</v>
      </c>
      <c r="B485" s="1" t="s">
        <v>52</v>
      </c>
      <c r="C485" s="5">
        <v>0</v>
      </c>
      <c r="D485" s="5">
        <v>0</v>
      </c>
      <c r="E485" s="6" t="str">
        <f t="shared" si="28"/>
        <v/>
      </c>
      <c r="F485" s="5">
        <v>210.46761000000001</v>
      </c>
      <c r="G485" s="5">
        <v>168.94936000000001</v>
      </c>
      <c r="H485" s="6">
        <f t="shared" si="29"/>
        <v>-0.19726669581129364</v>
      </c>
      <c r="I485" s="5">
        <v>169.77360999999999</v>
      </c>
      <c r="J485" s="6">
        <f t="shared" si="30"/>
        <v>-4.8549948369477347E-3</v>
      </c>
      <c r="K485" s="5">
        <v>2723.9237600000001</v>
      </c>
      <c r="L485" s="5">
        <v>4549.19697</v>
      </c>
      <c r="M485" s="6">
        <f t="shared" si="31"/>
        <v>0.6700896834205079</v>
      </c>
    </row>
    <row r="486" spans="1:13" x14ac:dyDescent="0.2">
      <c r="A486" s="1" t="s">
        <v>5</v>
      </c>
      <c r="B486" s="1" t="s">
        <v>52</v>
      </c>
      <c r="C486" s="5">
        <v>0</v>
      </c>
      <c r="D486" s="5">
        <v>0</v>
      </c>
      <c r="E486" s="6" t="str">
        <f t="shared" si="28"/>
        <v/>
      </c>
      <c r="F486" s="5">
        <v>6.6600000000000001E-3</v>
      </c>
      <c r="G486" s="5">
        <v>0</v>
      </c>
      <c r="H486" s="6">
        <f t="shared" si="29"/>
        <v>-1</v>
      </c>
      <c r="I486" s="5">
        <v>0</v>
      </c>
      <c r="J486" s="6" t="str">
        <f t="shared" si="30"/>
        <v/>
      </c>
      <c r="K486" s="5">
        <v>5.7417199999999999</v>
      </c>
      <c r="L486" s="5">
        <v>15.058400000000001</v>
      </c>
      <c r="M486" s="6">
        <f t="shared" si="31"/>
        <v>1.6226287593264739</v>
      </c>
    </row>
    <row r="487" spans="1:13" x14ac:dyDescent="0.2">
      <c r="A487" s="1" t="s">
        <v>6</v>
      </c>
      <c r="B487" s="1" t="s">
        <v>52</v>
      </c>
      <c r="C487" s="5">
        <v>0</v>
      </c>
      <c r="D487" s="5">
        <v>0</v>
      </c>
      <c r="E487" s="6" t="str">
        <f t="shared" si="28"/>
        <v/>
      </c>
      <c r="F487" s="5">
        <v>11.6915</v>
      </c>
      <c r="G487" s="5">
        <v>13.71219</v>
      </c>
      <c r="H487" s="6">
        <f t="shared" si="29"/>
        <v>0.17283411025103712</v>
      </c>
      <c r="I487" s="5">
        <v>1.28565</v>
      </c>
      <c r="J487" s="6">
        <f t="shared" si="30"/>
        <v>9.6655699451639254</v>
      </c>
      <c r="K487" s="5">
        <v>41.789349999999999</v>
      </c>
      <c r="L487" s="5">
        <v>78.491349999999997</v>
      </c>
      <c r="M487" s="6">
        <f t="shared" si="31"/>
        <v>0.87826204523401286</v>
      </c>
    </row>
    <row r="488" spans="1:13" x14ac:dyDescent="0.2">
      <c r="A488" s="1" t="s">
        <v>7</v>
      </c>
      <c r="B488" s="1" t="s">
        <v>52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14.135059999999999</v>
      </c>
      <c r="L488" s="5">
        <v>8.5055999999999994</v>
      </c>
      <c r="M488" s="6">
        <f t="shared" si="31"/>
        <v>-0.39826219343957503</v>
      </c>
    </row>
    <row r="489" spans="1:13" x14ac:dyDescent="0.2">
      <c r="A489" s="1" t="s">
        <v>9</v>
      </c>
      <c r="B489" s="1" t="s">
        <v>52</v>
      </c>
      <c r="C489" s="5">
        <v>0</v>
      </c>
      <c r="D489" s="5">
        <v>0</v>
      </c>
      <c r="E489" s="6" t="str">
        <f t="shared" si="28"/>
        <v/>
      </c>
      <c r="F489" s="5">
        <v>410.55396999999999</v>
      </c>
      <c r="G489" s="5">
        <v>88.577719999999999</v>
      </c>
      <c r="H489" s="6">
        <f t="shared" si="29"/>
        <v>-0.78424829261789863</v>
      </c>
      <c r="I489" s="5">
        <v>106.51734</v>
      </c>
      <c r="J489" s="6">
        <f t="shared" si="30"/>
        <v>-0.16841971457417171</v>
      </c>
      <c r="K489" s="5">
        <v>909.90219000000002</v>
      </c>
      <c r="L489" s="5">
        <v>926.54247999999995</v>
      </c>
      <c r="M489" s="6">
        <f t="shared" si="31"/>
        <v>1.8287998625434509E-2</v>
      </c>
    </row>
    <row r="490" spans="1:13" x14ac:dyDescent="0.2">
      <c r="A490" s="1" t="s">
        <v>12</v>
      </c>
      <c r="B490" s="1" t="s">
        <v>52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0</v>
      </c>
      <c r="H490" s="6" t="str">
        <f t="shared" si="29"/>
        <v/>
      </c>
      <c r="I490" s="5">
        <v>0</v>
      </c>
      <c r="J490" s="6" t="str">
        <f t="shared" si="30"/>
        <v/>
      </c>
      <c r="K490" s="5">
        <v>20.913460000000001</v>
      </c>
      <c r="L490" s="5">
        <v>0</v>
      </c>
      <c r="M490" s="6">
        <f t="shared" si="31"/>
        <v>-1</v>
      </c>
    </row>
    <row r="491" spans="1:13" x14ac:dyDescent="0.2">
      <c r="A491" s="1" t="s">
        <v>13</v>
      </c>
      <c r="B491" s="1" t="s">
        <v>52</v>
      </c>
      <c r="C491" s="5">
        <v>0</v>
      </c>
      <c r="D491" s="5">
        <v>0</v>
      </c>
      <c r="E491" s="6" t="str">
        <f t="shared" si="28"/>
        <v/>
      </c>
      <c r="F491" s="5">
        <v>67.051699999999997</v>
      </c>
      <c r="G491" s="5">
        <v>60.418190000000003</v>
      </c>
      <c r="H491" s="6">
        <f t="shared" si="29"/>
        <v>-9.8931272436045492E-2</v>
      </c>
      <c r="I491" s="5">
        <v>84.299809999999994</v>
      </c>
      <c r="J491" s="6">
        <f t="shared" si="30"/>
        <v>-0.28329387693756358</v>
      </c>
      <c r="K491" s="5">
        <v>712.88431000000003</v>
      </c>
      <c r="L491" s="5">
        <v>625.21216000000004</v>
      </c>
      <c r="M491" s="6">
        <f t="shared" si="31"/>
        <v>-0.12298229708548358</v>
      </c>
    </row>
    <row r="492" spans="1:13" x14ac:dyDescent="0.2">
      <c r="A492" s="1" t="s">
        <v>14</v>
      </c>
      <c r="B492" s="1" t="s">
        <v>52</v>
      </c>
      <c r="C492" s="5">
        <v>0</v>
      </c>
      <c r="D492" s="5">
        <v>0</v>
      </c>
      <c r="E492" s="6" t="str">
        <f t="shared" si="28"/>
        <v/>
      </c>
      <c r="F492" s="5">
        <v>3182.5430999999999</v>
      </c>
      <c r="G492" s="5">
        <v>2625.8311899999999</v>
      </c>
      <c r="H492" s="6">
        <f t="shared" si="29"/>
        <v>-0.17492674647516948</v>
      </c>
      <c r="I492" s="5">
        <v>3248.5845399999998</v>
      </c>
      <c r="J492" s="6">
        <f t="shared" si="30"/>
        <v>-0.19169990570724071</v>
      </c>
      <c r="K492" s="5">
        <v>31764.19801</v>
      </c>
      <c r="L492" s="5">
        <v>32851.49265</v>
      </c>
      <c r="M492" s="6">
        <f t="shared" si="31"/>
        <v>3.4230193366056261E-2</v>
      </c>
    </row>
    <row r="493" spans="1:13" x14ac:dyDescent="0.2">
      <c r="A493" s="1" t="s">
        <v>15</v>
      </c>
      <c r="B493" s="1" t="s">
        <v>52</v>
      </c>
      <c r="C493" s="5">
        <v>0</v>
      </c>
      <c r="D493" s="5">
        <v>0</v>
      </c>
      <c r="E493" s="6" t="str">
        <f t="shared" si="28"/>
        <v/>
      </c>
      <c r="F493" s="5">
        <v>3.4769000000000001</v>
      </c>
      <c r="G493" s="5">
        <v>22.512920000000001</v>
      </c>
      <c r="H493" s="6">
        <f t="shared" si="29"/>
        <v>5.4749978429060375</v>
      </c>
      <c r="I493" s="5">
        <v>4.0795399999999997</v>
      </c>
      <c r="J493" s="6">
        <f t="shared" si="30"/>
        <v>4.5184947322492253</v>
      </c>
      <c r="K493" s="5">
        <v>183.33435</v>
      </c>
      <c r="L493" s="5">
        <v>164.55529000000001</v>
      </c>
      <c r="M493" s="6">
        <f t="shared" si="31"/>
        <v>-0.10243066833902092</v>
      </c>
    </row>
    <row r="494" spans="1:13" x14ac:dyDescent="0.2">
      <c r="A494" s="1" t="s">
        <v>16</v>
      </c>
      <c r="B494" s="1" t="s">
        <v>52</v>
      </c>
      <c r="C494" s="5">
        <v>0</v>
      </c>
      <c r="D494" s="5">
        <v>3.4580000000000002</v>
      </c>
      <c r="E494" s="6" t="str">
        <f t="shared" si="28"/>
        <v/>
      </c>
      <c r="F494" s="5">
        <v>67.334180000000003</v>
      </c>
      <c r="G494" s="5">
        <v>132.43629999999999</v>
      </c>
      <c r="H494" s="6">
        <f t="shared" si="29"/>
        <v>0.96685101088332814</v>
      </c>
      <c r="I494" s="5">
        <v>130.92282</v>
      </c>
      <c r="J494" s="6">
        <f t="shared" si="30"/>
        <v>1.1560093190781995E-2</v>
      </c>
      <c r="K494" s="5">
        <v>1049.68489</v>
      </c>
      <c r="L494" s="5">
        <v>1438.90805</v>
      </c>
      <c r="M494" s="6">
        <f t="shared" si="31"/>
        <v>0.37080000265603519</v>
      </c>
    </row>
    <row r="495" spans="1:13" x14ac:dyDescent="0.2">
      <c r="A495" s="1" t="s">
        <v>18</v>
      </c>
      <c r="B495" s="1" t="s">
        <v>52</v>
      </c>
      <c r="C495" s="5">
        <v>0</v>
      </c>
      <c r="D495" s="5">
        <v>0</v>
      </c>
      <c r="E495" s="6" t="str">
        <f t="shared" si="28"/>
        <v/>
      </c>
      <c r="F495" s="5">
        <v>1.8260000000000001</v>
      </c>
      <c r="G495" s="5">
        <v>60.144240000000003</v>
      </c>
      <c r="H495" s="6">
        <f t="shared" si="29"/>
        <v>31.937699890470974</v>
      </c>
      <c r="I495" s="5">
        <v>28.93881</v>
      </c>
      <c r="J495" s="6">
        <f t="shared" si="30"/>
        <v>1.0783245751984967</v>
      </c>
      <c r="K495" s="5">
        <v>12.513310000000001</v>
      </c>
      <c r="L495" s="5">
        <v>206.35377</v>
      </c>
      <c r="M495" s="6">
        <f t="shared" si="31"/>
        <v>15.490742257644058</v>
      </c>
    </row>
    <row r="496" spans="1:13" x14ac:dyDescent="0.2">
      <c r="A496" s="1" t="s">
        <v>19</v>
      </c>
      <c r="B496" s="1" t="s">
        <v>52</v>
      </c>
      <c r="C496" s="5">
        <v>0</v>
      </c>
      <c r="D496" s="5">
        <v>0</v>
      </c>
      <c r="E496" s="6" t="str">
        <f t="shared" si="28"/>
        <v/>
      </c>
      <c r="F496" s="5">
        <v>930.20015999999998</v>
      </c>
      <c r="G496" s="5">
        <v>1023.53647</v>
      </c>
      <c r="H496" s="6">
        <f t="shared" si="29"/>
        <v>0.10034002789249152</v>
      </c>
      <c r="I496" s="5">
        <v>770.96781999999996</v>
      </c>
      <c r="J496" s="6">
        <f t="shared" si="30"/>
        <v>0.32759947101294062</v>
      </c>
      <c r="K496" s="5">
        <v>8687.3923200000008</v>
      </c>
      <c r="L496" s="5">
        <v>10366.938410000001</v>
      </c>
      <c r="M496" s="6">
        <f t="shared" si="31"/>
        <v>0.19333144263939483</v>
      </c>
    </row>
    <row r="497" spans="1:13" x14ac:dyDescent="0.2">
      <c r="A497" s="1" t="s">
        <v>20</v>
      </c>
      <c r="B497" s="1" t="s">
        <v>52</v>
      </c>
      <c r="C497" s="5">
        <v>0</v>
      </c>
      <c r="D497" s="5">
        <v>0</v>
      </c>
      <c r="E497" s="6" t="str">
        <f t="shared" si="28"/>
        <v/>
      </c>
      <c r="F497" s="5">
        <v>0</v>
      </c>
      <c r="G497" s="5">
        <v>19.920059999999999</v>
      </c>
      <c r="H497" s="6" t="str">
        <f t="shared" si="29"/>
        <v/>
      </c>
      <c r="I497" s="5">
        <v>0</v>
      </c>
      <c r="J497" s="6" t="str">
        <f t="shared" si="30"/>
        <v/>
      </c>
      <c r="K497" s="5">
        <v>341.32094000000001</v>
      </c>
      <c r="L497" s="5">
        <v>104.37559</v>
      </c>
      <c r="M497" s="6">
        <f t="shared" si="31"/>
        <v>-0.69420103554150536</v>
      </c>
    </row>
    <row r="498" spans="1:13" x14ac:dyDescent="0.2">
      <c r="A498" s="1" t="s">
        <v>21</v>
      </c>
      <c r="B498" s="1" t="s">
        <v>52</v>
      </c>
      <c r="C498" s="5">
        <v>0</v>
      </c>
      <c r="D498" s="5">
        <v>1.7638</v>
      </c>
      <c r="E498" s="6" t="str">
        <f t="shared" si="28"/>
        <v/>
      </c>
      <c r="F498" s="5">
        <v>116.56007</v>
      </c>
      <c r="G498" s="5">
        <v>26.40211</v>
      </c>
      <c r="H498" s="6">
        <f t="shared" si="29"/>
        <v>-0.77348924035478017</v>
      </c>
      <c r="I498" s="5">
        <v>0</v>
      </c>
      <c r="J498" s="6" t="str">
        <f t="shared" si="30"/>
        <v/>
      </c>
      <c r="K498" s="5">
        <v>1310.2712799999999</v>
      </c>
      <c r="L498" s="5">
        <v>309.41874999999999</v>
      </c>
      <c r="M498" s="6">
        <f t="shared" si="31"/>
        <v>-0.76385138350891735</v>
      </c>
    </row>
    <row r="499" spans="1:13" x14ac:dyDescent="0.2">
      <c r="A499" s="1" t="s">
        <v>23</v>
      </c>
      <c r="B499" s="1" t="s">
        <v>52</v>
      </c>
      <c r="C499" s="5">
        <v>0</v>
      </c>
      <c r="D499" s="5">
        <v>477.96541000000002</v>
      </c>
      <c r="E499" s="6" t="str">
        <f t="shared" si="28"/>
        <v/>
      </c>
      <c r="F499" s="5">
        <v>9652.7847299999994</v>
      </c>
      <c r="G499" s="5">
        <v>18294.311799999999</v>
      </c>
      <c r="H499" s="6">
        <f t="shared" si="29"/>
        <v>0.89523669197168565</v>
      </c>
      <c r="I499" s="5">
        <v>16122.69627</v>
      </c>
      <c r="J499" s="6">
        <f t="shared" si="30"/>
        <v>0.13469307451017309</v>
      </c>
      <c r="K499" s="5">
        <v>103809.02793</v>
      </c>
      <c r="L499" s="5">
        <v>148884.92009</v>
      </c>
      <c r="M499" s="6">
        <f t="shared" si="31"/>
        <v>0.43421938398648097</v>
      </c>
    </row>
    <row r="500" spans="1:13" x14ac:dyDescent="0.2">
      <c r="A500" s="1" t="s">
        <v>24</v>
      </c>
      <c r="B500" s="1" t="s">
        <v>52</v>
      </c>
      <c r="C500" s="5">
        <v>0</v>
      </c>
      <c r="D500" s="5">
        <v>0</v>
      </c>
      <c r="E500" s="6" t="str">
        <f t="shared" si="28"/>
        <v/>
      </c>
      <c r="F500" s="5">
        <v>21.407119999999999</v>
      </c>
      <c r="G500" s="5">
        <v>63.58784</v>
      </c>
      <c r="H500" s="6">
        <f t="shared" si="29"/>
        <v>1.9704061078743895</v>
      </c>
      <c r="I500" s="5">
        <v>0</v>
      </c>
      <c r="J500" s="6" t="str">
        <f t="shared" si="30"/>
        <v/>
      </c>
      <c r="K500" s="5">
        <v>107.33916000000001</v>
      </c>
      <c r="L500" s="5">
        <v>152.53787</v>
      </c>
      <c r="M500" s="6">
        <f t="shared" si="31"/>
        <v>0.42108313499006322</v>
      </c>
    </row>
    <row r="501" spans="1:13" x14ac:dyDescent="0.2">
      <c r="A501" s="1" t="s">
        <v>26</v>
      </c>
      <c r="B501" s="1" t="s">
        <v>52</v>
      </c>
      <c r="C501" s="5">
        <v>0</v>
      </c>
      <c r="D501" s="5">
        <v>0</v>
      </c>
      <c r="E501" s="6" t="str">
        <f t="shared" si="28"/>
        <v/>
      </c>
      <c r="F501" s="5">
        <v>0</v>
      </c>
      <c r="G501" s="5">
        <v>0</v>
      </c>
      <c r="H501" s="6" t="str">
        <f t="shared" si="29"/>
        <v/>
      </c>
      <c r="I501" s="5">
        <v>0</v>
      </c>
      <c r="J501" s="6" t="str">
        <f t="shared" si="30"/>
        <v/>
      </c>
      <c r="K501" s="5">
        <v>1469.2939100000001</v>
      </c>
      <c r="L501" s="5">
        <v>0</v>
      </c>
      <c r="M501" s="6">
        <f t="shared" si="31"/>
        <v>-1</v>
      </c>
    </row>
    <row r="502" spans="1:13" x14ac:dyDescent="0.2">
      <c r="A502" s="1" t="s">
        <v>29</v>
      </c>
      <c r="B502" s="1" t="s">
        <v>52</v>
      </c>
      <c r="C502" s="5">
        <v>0</v>
      </c>
      <c r="D502" s="5">
        <v>0</v>
      </c>
      <c r="E502" s="6" t="str">
        <f t="shared" ref="E502:E563" si="32">IF(C502=0,"",(D502/C502-1))</f>
        <v/>
      </c>
      <c r="F502" s="5">
        <v>0</v>
      </c>
      <c r="G502" s="5">
        <v>0</v>
      </c>
      <c r="H502" s="6" t="str">
        <f t="shared" ref="H502:H563" si="33">IF(F502=0,"",(G502/F502-1))</f>
        <v/>
      </c>
      <c r="I502" s="5">
        <v>0</v>
      </c>
      <c r="J502" s="6" t="str">
        <f t="shared" ref="J502:J563" si="34">IF(I502=0,"",(G502/I502-1))</f>
        <v/>
      </c>
      <c r="K502" s="5">
        <v>0</v>
      </c>
      <c r="L502" s="5">
        <v>0</v>
      </c>
      <c r="M502" s="6" t="str">
        <f t="shared" ref="M502:M563" si="35">IF(K502=0,"",(L502/K502-1))</f>
        <v/>
      </c>
    </row>
    <row r="503" spans="1:13" x14ac:dyDescent="0.2">
      <c r="A503" s="2" t="s">
        <v>30</v>
      </c>
      <c r="B503" s="2" t="s">
        <v>52</v>
      </c>
      <c r="C503" s="7">
        <v>0</v>
      </c>
      <c r="D503" s="7">
        <v>483.18720999999999</v>
      </c>
      <c r="E503" s="8" t="str">
        <f t="shared" si="32"/>
        <v/>
      </c>
      <c r="F503" s="7">
        <v>14890.063480000001</v>
      </c>
      <c r="G503" s="7">
        <v>22713.158609999999</v>
      </c>
      <c r="H503" s="8">
        <f t="shared" si="33"/>
        <v>0.52539031418555093</v>
      </c>
      <c r="I503" s="7">
        <v>20949.099030000001</v>
      </c>
      <c r="J503" s="8">
        <f t="shared" si="34"/>
        <v>8.4206942621913639E-2</v>
      </c>
      <c r="K503" s="7">
        <v>154106.04289000001</v>
      </c>
      <c r="L503" s="7">
        <v>201515.16305</v>
      </c>
      <c r="M503" s="8">
        <f t="shared" si="35"/>
        <v>0.30763959200380175</v>
      </c>
    </row>
    <row r="504" spans="1:13" x14ac:dyDescent="0.2">
      <c r="A504" s="1" t="s">
        <v>3</v>
      </c>
      <c r="B504" s="1" t="s">
        <v>53</v>
      </c>
      <c r="C504" s="5">
        <v>0</v>
      </c>
      <c r="D504" s="5">
        <v>0.26879999999999998</v>
      </c>
      <c r="E504" s="6" t="str">
        <f t="shared" si="32"/>
        <v/>
      </c>
      <c r="F504" s="5">
        <v>1959.4876200000001</v>
      </c>
      <c r="G504" s="5">
        <v>455.34161</v>
      </c>
      <c r="H504" s="6">
        <f t="shared" si="33"/>
        <v>-0.76762210419068633</v>
      </c>
      <c r="I504" s="5">
        <v>1279.81611</v>
      </c>
      <c r="J504" s="6">
        <f t="shared" si="34"/>
        <v>-0.64421325341810243</v>
      </c>
      <c r="K504" s="5">
        <v>7508.7896499999997</v>
      </c>
      <c r="L504" s="5">
        <v>8779.2351699999999</v>
      </c>
      <c r="M504" s="6">
        <f t="shared" si="35"/>
        <v>0.16919444800268191</v>
      </c>
    </row>
    <row r="505" spans="1:13" x14ac:dyDescent="0.2">
      <c r="A505" s="1" t="s">
        <v>5</v>
      </c>
      <c r="B505" s="1" t="s">
        <v>53</v>
      </c>
      <c r="C505" s="5">
        <v>0</v>
      </c>
      <c r="D505" s="5">
        <v>48.712440000000001</v>
      </c>
      <c r="E505" s="6" t="str">
        <f t="shared" si="32"/>
        <v/>
      </c>
      <c r="F505" s="5">
        <v>1642.0339799999999</v>
      </c>
      <c r="G505" s="5">
        <v>1324.5364500000001</v>
      </c>
      <c r="H505" s="6">
        <f t="shared" si="33"/>
        <v>-0.19335624832806442</v>
      </c>
      <c r="I505" s="5">
        <v>1059.79721</v>
      </c>
      <c r="J505" s="6">
        <f t="shared" si="34"/>
        <v>0.24980178991035484</v>
      </c>
      <c r="K505" s="5">
        <v>13962.065339999999</v>
      </c>
      <c r="L505" s="5">
        <v>14417.907380000001</v>
      </c>
      <c r="M505" s="6">
        <f t="shared" si="35"/>
        <v>3.2648610996974581E-2</v>
      </c>
    </row>
    <row r="506" spans="1:13" x14ac:dyDescent="0.2">
      <c r="A506" s="1" t="s">
        <v>6</v>
      </c>
      <c r="B506" s="1" t="s">
        <v>53</v>
      </c>
      <c r="C506" s="5">
        <v>0</v>
      </c>
      <c r="D506" s="5">
        <v>12.917249999999999</v>
      </c>
      <c r="E506" s="6" t="str">
        <f t="shared" si="32"/>
        <v/>
      </c>
      <c r="F506" s="5">
        <v>663.10776999999996</v>
      </c>
      <c r="G506" s="5">
        <v>513.25728000000004</v>
      </c>
      <c r="H506" s="6">
        <f t="shared" si="33"/>
        <v>-0.22598210544267927</v>
      </c>
      <c r="I506" s="5">
        <v>610.16377999999997</v>
      </c>
      <c r="J506" s="6">
        <f t="shared" si="34"/>
        <v>-0.1588204727589696</v>
      </c>
      <c r="K506" s="5">
        <v>4233.2682599999998</v>
      </c>
      <c r="L506" s="5">
        <v>6190.1780900000003</v>
      </c>
      <c r="M506" s="6">
        <f t="shared" si="35"/>
        <v>0.46226927040999777</v>
      </c>
    </row>
    <row r="507" spans="1:13" x14ac:dyDescent="0.2">
      <c r="A507" s="1" t="s">
        <v>7</v>
      </c>
      <c r="B507" s="1" t="s">
        <v>53</v>
      </c>
      <c r="C507" s="5">
        <v>0</v>
      </c>
      <c r="D507" s="5">
        <v>0</v>
      </c>
      <c r="E507" s="6" t="str">
        <f t="shared" si="32"/>
        <v/>
      </c>
      <c r="F507" s="5">
        <v>879.27257999999995</v>
      </c>
      <c r="G507" s="5">
        <v>792.42044999999996</v>
      </c>
      <c r="H507" s="6">
        <f t="shared" si="33"/>
        <v>-9.8777252896934398E-2</v>
      </c>
      <c r="I507" s="5">
        <v>602.13106000000005</v>
      </c>
      <c r="J507" s="6">
        <f t="shared" si="34"/>
        <v>0.31602653083532983</v>
      </c>
      <c r="K507" s="5">
        <v>3364.3440799999998</v>
      </c>
      <c r="L507" s="5">
        <v>6948.5871200000001</v>
      </c>
      <c r="M507" s="6">
        <f t="shared" si="35"/>
        <v>1.0653616142615236</v>
      </c>
    </row>
    <row r="508" spans="1:13" x14ac:dyDescent="0.2">
      <c r="A508" s="1" t="s">
        <v>8</v>
      </c>
      <c r="B508" s="1" t="s">
        <v>53</v>
      </c>
      <c r="C508" s="5">
        <v>0</v>
      </c>
      <c r="D508" s="5">
        <v>0</v>
      </c>
      <c r="E508" s="6" t="str">
        <f t="shared" si="32"/>
        <v/>
      </c>
      <c r="F508" s="5">
        <v>0</v>
      </c>
      <c r="G508" s="5">
        <v>0</v>
      </c>
      <c r="H508" s="6" t="str">
        <f t="shared" si="33"/>
        <v/>
      </c>
      <c r="I508" s="5">
        <v>9.7799499999999995</v>
      </c>
      <c r="J508" s="6">
        <f t="shared" si="34"/>
        <v>-1</v>
      </c>
      <c r="K508" s="5">
        <v>0</v>
      </c>
      <c r="L508" s="5">
        <v>16.817070000000001</v>
      </c>
      <c r="M508" s="6" t="str">
        <f t="shared" si="35"/>
        <v/>
      </c>
    </row>
    <row r="509" spans="1:13" x14ac:dyDescent="0.2">
      <c r="A509" s="1" t="s">
        <v>9</v>
      </c>
      <c r="B509" s="1" t="s">
        <v>53</v>
      </c>
      <c r="C509" s="5">
        <v>0</v>
      </c>
      <c r="D509" s="5">
        <v>50.334099999999999</v>
      </c>
      <c r="E509" s="6" t="str">
        <f t="shared" si="32"/>
        <v/>
      </c>
      <c r="F509" s="5">
        <v>751.16171999999995</v>
      </c>
      <c r="G509" s="5">
        <v>403.27181999999999</v>
      </c>
      <c r="H509" s="6">
        <f t="shared" si="33"/>
        <v>-0.46313582113848928</v>
      </c>
      <c r="I509" s="5">
        <v>406.24585000000002</v>
      </c>
      <c r="J509" s="6">
        <f t="shared" si="34"/>
        <v>-7.3207640151894404E-3</v>
      </c>
      <c r="K509" s="5">
        <v>6992.6592799999999</v>
      </c>
      <c r="L509" s="5">
        <v>4808.4402700000001</v>
      </c>
      <c r="M509" s="6">
        <f t="shared" si="35"/>
        <v>-0.31235884983659601</v>
      </c>
    </row>
    <row r="510" spans="1:13" x14ac:dyDescent="0.2">
      <c r="A510" s="1" t="s">
        <v>10</v>
      </c>
      <c r="B510" s="1" t="s">
        <v>53</v>
      </c>
      <c r="C510" s="5">
        <v>0</v>
      </c>
      <c r="D510" s="5">
        <v>0</v>
      </c>
      <c r="E510" s="6" t="str">
        <f t="shared" si="32"/>
        <v/>
      </c>
      <c r="F510" s="5">
        <v>2.8479800000000002</v>
      </c>
      <c r="G510" s="5">
        <v>0</v>
      </c>
      <c r="H510" s="6">
        <f t="shared" si="33"/>
        <v>-1</v>
      </c>
      <c r="I510" s="5">
        <v>3.97004</v>
      </c>
      <c r="J510" s="6">
        <f t="shared" si="34"/>
        <v>-1</v>
      </c>
      <c r="K510" s="5">
        <v>45.118470000000002</v>
      </c>
      <c r="L510" s="5">
        <v>31.742550000000001</v>
      </c>
      <c r="M510" s="6">
        <f t="shared" si="35"/>
        <v>-0.2964621805659633</v>
      </c>
    </row>
    <row r="511" spans="1:13" x14ac:dyDescent="0.2">
      <c r="A511" s="1" t="s">
        <v>12</v>
      </c>
      <c r="B511" s="1" t="s">
        <v>53</v>
      </c>
      <c r="C511" s="5">
        <v>0</v>
      </c>
      <c r="D511" s="5">
        <v>0</v>
      </c>
      <c r="E511" s="6" t="str">
        <f t="shared" si="32"/>
        <v/>
      </c>
      <c r="F511" s="5">
        <v>0</v>
      </c>
      <c r="G511" s="5">
        <v>0</v>
      </c>
      <c r="H511" s="6" t="str">
        <f t="shared" si="33"/>
        <v/>
      </c>
      <c r="I511" s="5">
        <v>0</v>
      </c>
      <c r="J511" s="6" t="str">
        <f t="shared" si="34"/>
        <v/>
      </c>
      <c r="K511" s="5">
        <v>11.38969</v>
      </c>
      <c r="L511" s="5">
        <v>12.58569</v>
      </c>
      <c r="M511" s="6">
        <f t="shared" si="35"/>
        <v>0.10500724778286319</v>
      </c>
    </row>
    <row r="512" spans="1:13" x14ac:dyDescent="0.2">
      <c r="A512" s="1" t="s">
        <v>13</v>
      </c>
      <c r="B512" s="1" t="s">
        <v>53</v>
      </c>
      <c r="C512" s="5">
        <v>0</v>
      </c>
      <c r="D512" s="5">
        <v>0</v>
      </c>
      <c r="E512" s="6" t="str">
        <f t="shared" si="32"/>
        <v/>
      </c>
      <c r="F512" s="5">
        <v>14.754619999999999</v>
      </c>
      <c r="G512" s="5">
        <v>14.07272</v>
      </c>
      <c r="H512" s="6">
        <f t="shared" si="33"/>
        <v>-4.6216032673155882E-2</v>
      </c>
      <c r="I512" s="5">
        <v>5.5309999999999998E-2</v>
      </c>
      <c r="J512" s="6">
        <f t="shared" si="34"/>
        <v>253.43355631892967</v>
      </c>
      <c r="K512" s="5">
        <v>156.00076000000001</v>
      </c>
      <c r="L512" s="5">
        <v>47.50253</v>
      </c>
      <c r="M512" s="6">
        <f t="shared" si="35"/>
        <v>-0.69549808603496555</v>
      </c>
    </row>
    <row r="513" spans="1:13" x14ac:dyDescent="0.2">
      <c r="A513" s="1" t="s">
        <v>14</v>
      </c>
      <c r="B513" s="1" t="s">
        <v>53</v>
      </c>
      <c r="C513" s="5">
        <v>0</v>
      </c>
      <c r="D513" s="5">
        <v>56.80592</v>
      </c>
      <c r="E513" s="6" t="str">
        <f t="shared" si="32"/>
        <v/>
      </c>
      <c r="F513" s="5">
        <v>1801.5350599999999</v>
      </c>
      <c r="G513" s="5">
        <v>2185.73234</v>
      </c>
      <c r="H513" s="6">
        <f t="shared" si="33"/>
        <v>0.21326106193015204</v>
      </c>
      <c r="I513" s="5">
        <v>1826.8232</v>
      </c>
      <c r="J513" s="6">
        <f t="shared" si="34"/>
        <v>0.1964662699707338</v>
      </c>
      <c r="K513" s="5">
        <v>14911.039409999999</v>
      </c>
      <c r="L513" s="5">
        <v>20294.114529999999</v>
      </c>
      <c r="M513" s="6">
        <f t="shared" si="35"/>
        <v>0.36101273506056675</v>
      </c>
    </row>
    <row r="514" spans="1:13" x14ac:dyDescent="0.2">
      <c r="A514" s="1" t="s">
        <v>15</v>
      </c>
      <c r="B514" s="1" t="s">
        <v>53</v>
      </c>
      <c r="C514" s="5">
        <v>0</v>
      </c>
      <c r="D514" s="5">
        <v>0.44800000000000001</v>
      </c>
      <c r="E514" s="6" t="str">
        <f t="shared" si="32"/>
        <v/>
      </c>
      <c r="F514" s="5">
        <v>126.36442</v>
      </c>
      <c r="G514" s="5">
        <v>36.940100000000001</v>
      </c>
      <c r="H514" s="6">
        <f t="shared" si="33"/>
        <v>-0.70767008624737882</v>
      </c>
      <c r="I514" s="5">
        <v>22.759029999999999</v>
      </c>
      <c r="J514" s="6">
        <f t="shared" si="34"/>
        <v>0.62309641491750756</v>
      </c>
      <c r="K514" s="5">
        <v>424.60320999999999</v>
      </c>
      <c r="L514" s="5">
        <v>561.88836000000003</v>
      </c>
      <c r="M514" s="6">
        <f t="shared" si="35"/>
        <v>0.32332574687789117</v>
      </c>
    </row>
    <row r="515" spans="1:13" x14ac:dyDescent="0.2">
      <c r="A515" s="1" t="s">
        <v>16</v>
      </c>
      <c r="B515" s="1" t="s">
        <v>53</v>
      </c>
      <c r="C515" s="5">
        <v>0</v>
      </c>
      <c r="D515" s="5">
        <v>2.1632899999999999</v>
      </c>
      <c r="E515" s="6" t="str">
        <f t="shared" si="32"/>
        <v/>
      </c>
      <c r="F515" s="5">
        <v>1120.21477</v>
      </c>
      <c r="G515" s="5">
        <v>1408.3288299999999</v>
      </c>
      <c r="H515" s="6">
        <f t="shared" si="33"/>
        <v>0.2571953769186599</v>
      </c>
      <c r="I515" s="5">
        <v>1212.2730100000001</v>
      </c>
      <c r="J515" s="6">
        <f t="shared" si="34"/>
        <v>0.16172579805270093</v>
      </c>
      <c r="K515" s="5">
        <v>16209.82504</v>
      </c>
      <c r="L515" s="5">
        <v>14800.312019999999</v>
      </c>
      <c r="M515" s="6">
        <f t="shared" si="35"/>
        <v>-8.69542401920953E-2</v>
      </c>
    </row>
    <row r="516" spans="1:13" x14ac:dyDescent="0.2">
      <c r="A516" s="1" t="s">
        <v>17</v>
      </c>
      <c r="B516" s="1" t="s">
        <v>53</v>
      </c>
      <c r="C516" s="5">
        <v>0</v>
      </c>
      <c r="D516" s="5">
        <v>8.3742599999999996</v>
      </c>
      <c r="E516" s="6" t="str">
        <f t="shared" si="32"/>
        <v/>
      </c>
      <c r="F516" s="5">
        <v>350.84498000000002</v>
      </c>
      <c r="G516" s="5">
        <v>139.83613</v>
      </c>
      <c r="H516" s="6">
        <f t="shared" si="33"/>
        <v>-0.60143043802422369</v>
      </c>
      <c r="I516" s="5">
        <v>181.74616</v>
      </c>
      <c r="J516" s="6">
        <f t="shared" si="34"/>
        <v>-0.23059650888910121</v>
      </c>
      <c r="K516" s="5">
        <v>1367.79153</v>
      </c>
      <c r="L516" s="5">
        <v>1971.50884</v>
      </c>
      <c r="M516" s="6">
        <f t="shared" si="35"/>
        <v>0.44138108531787745</v>
      </c>
    </row>
    <row r="517" spans="1:13" x14ac:dyDescent="0.2">
      <c r="A517" s="1" t="s">
        <v>18</v>
      </c>
      <c r="B517" s="1" t="s">
        <v>53</v>
      </c>
      <c r="C517" s="5">
        <v>0</v>
      </c>
      <c r="D517" s="5">
        <v>0</v>
      </c>
      <c r="E517" s="6" t="str">
        <f t="shared" si="32"/>
        <v/>
      </c>
      <c r="F517" s="5">
        <v>11.13395</v>
      </c>
      <c r="G517" s="5">
        <v>3.7859999999999998E-2</v>
      </c>
      <c r="H517" s="6">
        <f t="shared" si="33"/>
        <v>-0.99659958954369299</v>
      </c>
      <c r="I517" s="5">
        <v>10.63734</v>
      </c>
      <c r="J517" s="6">
        <f t="shared" si="34"/>
        <v>-0.99644083953319151</v>
      </c>
      <c r="K517" s="5">
        <v>82.212000000000003</v>
      </c>
      <c r="L517" s="5">
        <v>66.277180000000001</v>
      </c>
      <c r="M517" s="6">
        <f t="shared" si="35"/>
        <v>-0.19382596214664527</v>
      </c>
    </row>
    <row r="518" spans="1:13" x14ac:dyDescent="0.2">
      <c r="A518" s="1" t="s">
        <v>19</v>
      </c>
      <c r="B518" s="1" t="s">
        <v>53</v>
      </c>
      <c r="C518" s="5">
        <v>0</v>
      </c>
      <c r="D518" s="5">
        <v>122.94208999999999</v>
      </c>
      <c r="E518" s="6" t="str">
        <f t="shared" si="32"/>
        <v/>
      </c>
      <c r="F518" s="5">
        <v>4134.3488299999999</v>
      </c>
      <c r="G518" s="5">
        <v>9160.2409200000002</v>
      </c>
      <c r="H518" s="6">
        <f t="shared" si="33"/>
        <v>1.2156429698265203</v>
      </c>
      <c r="I518" s="5">
        <v>5157.6922800000002</v>
      </c>
      <c r="J518" s="6">
        <f t="shared" si="34"/>
        <v>0.77603478895410172</v>
      </c>
      <c r="K518" s="5">
        <v>38204.165150000001</v>
      </c>
      <c r="L518" s="5">
        <v>58711.064680000003</v>
      </c>
      <c r="M518" s="6">
        <f t="shared" si="35"/>
        <v>0.53677130358651493</v>
      </c>
    </row>
    <row r="519" spans="1:13" x14ac:dyDescent="0.2">
      <c r="A519" s="1" t="s">
        <v>20</v>
      </c>
      <c r="B519" s="1" t="s">
        <v>53</v>
      </c>
      <c r="C519" s="5">
        <v>0</v>
      </c>
      <c r="D519" s="5">
        <v>2.9546000000000001</v>
      </c>
      <c r="E519" s="6" t="str">
        <f t="shared" si="32"/>
        <v/>
      </c>
      <c r="F519" s="5">
        <v>133.21350000000001</v>
      </c>
      <c r="G519" s="5">
        <v>331.83084000000002</v>
      </c>
      <c r="H519" s="6">
        <f t="shared" si="33"/>
        <v>1.4909700593408326</v>
      </c>
      <c r="I519" s="5">
        <v>86.956180000000003</v>
      </c>
      <c r="J519" s="6">
        <f t="shared" si="34"/>
        <v>2.8160696571537529</v>
      </c>
      <c r="K519" s="5">
        <v>2327.4976900000001</v>
      </c>
      <c r="L519" s="5">
        <v>1370.0723800000001</v>
      </c>
      <c r="M519" s="6">
        <f t="shared" si="35"/>
        <v>-0.41135392490980305</v>
      </c>
    </row>
    <row r="520" spans="1:13" x14ac:dyDescent="0.2">
      <c r="A520" s="1" t="s">
        <v>21</v>
      </c>
      <c r="B520" s="1" t="s">
        <v>53</v>
      </c>
      <c r="C520" s="5">
        <v>0</v>
      </c>
      <c r="D520" s="5">
        <v>11.216390000000001</v>
      </c>
      <c r="E520" s="6" t="str">
        <f t="shared" si="32"/>
        <v/>
      </c>
      <c r="F520" s="5">
        <v>259.22386999999998</v>
      </c>
      <c r="G520" s="5">
        <v>424.00947000000002</v>
      </c>
      <c r="H520" s="6">
        <f t="shared" si="33"/>
        <v>0.63568837237095521</v>
      </c>
      <c r="I520" s="5">
        <v>759.84765000000004</v>
      </c>
      <c r="J520" s="6">
        <f t="shared" si="34"/>
        <v>-0.44198094183748549</v>
      </c>
      <c r="K520" s="5">
        <v>2958.29376</v>
      </c>
      <c r="L520" s="5">
        <v>4790.9635200000002</v>
      </c>
      <c r="M520" s="6">
        <f t="shared" si="35"/>
        <v>0.61950229040134275</v>
      </c>
    </row>
    <row r="521" spans="1:13" x14ac:dyDescent="0.2">
      <c r="A521" s="1" t="s">
        <v>22</v>
      </c>
      <c r="B521" s="1" t="s">
        <v>53</v>
      </c>
      <c r="C521" s="5">
        <v>0</v>
      </c>
      <c r="D521" s="5">
        <v>0</v>
      </c>
      <c r="E521" s="6" t="str">
        <f t="shared" si="32"/>
        <v/>
      </c>
      <c r="F521" s="5">
        <v>8092.0347099999999</v>
      </c>
      <c r="G521" s="5">
        <v>12501.013150000001</v>
      </c>
      <c r="H521" s="6">
        <f t="shared" si="33"/>
        <v>0.54485411864972111</v>
      </c>
      <c r="I521" s="5">
        <v>14435.973389999999</v>
      </c>
      <c r="J521" s="6">
        <f t="shared" si="34"/>
        <v>-0.1340373930960812</v>
      </c>
      <c r="K521" s="5">
        <v>164041.88008999999</v>
      </c>
      <c r="L521" s="5">
        <v>120045.08086</v>
      </c>
      <c r="M521" s="6">
        <f t="shared" si="35"/>
        <v>-0.26820467557346683</v>
      </c>
    </row>
    <row r="522" spans="1:13" x14ac:dyDescent="0.2">
      <c r="A522" s="1" t="s">
        <v>23</v>
      </c>
      <c r="B522" s="1" t="s">
        <v>53</v>
      </c>
      <c r="C522" s="5">
        <v>0</v>
      </c>
      <c r="D522" s="5">
        <v>0</v>
      </c>
      <c r="E522" s="6" t="str">
        <f t="shared" si="32"/>
        <v/>
      </c>
      <c r="F522" s="5">
        <v>979.10053000000005</v>
      </c>
      <c r="G522" s="5">
        <v>984.48202000000003</v>
      </c>
      <c r="H522" s="6">
        <f t="shared" si="33"/>
        <v>5.496361032508057E-3</v>
      </c>
      <c r="I522" s="5">
        <v>786.12453000000005</v>
      </c>
      <c r="J522" s="6">
        <f t="shared" si="34"/>
        <v>0.25232324196778344</v>
      </c>
      <c r="K522" s="5">
        <v>8678.8013800000008</v>
      </c>
      <c r="L522" s="5">
        <v>8975.1114600000001</v>
      </c>
      <c r="M522" s="6">
        <f t="shared" si="35"/>
        <v>3.4141820630074093E-2</v>
      </c>
    </row>
    <row r="523" spans="1:13" x14ac:dyDescent="0.2">
      <c r="A523" s="1" t="s">
        <v>24</v>
      </c>
      <c r="B523" s="1" t="s">
        <v>53</v>
      </c>
      <c r="C523" s="5">
        <v>0</v>
      </c>
      <c r="D523" s="5">
        <v>14.817600000000001</v>
      </c>
      <c r="E523" s="6" t="str">
        <f t="shared" si="32"/>
        <v/>
      </c>
      <c r="F523" s="5">
        <v>94.7042</v>
      </c>
      <c r="G523" s="5">
        <v>132.10026999999999</v>
      </c>
      <c r="H523" s="6">
        <f t="shared" si="33"/>
        <v>0.39487234990633979</v>
      </c>
      <c r="I523" s="5">
        <v>58.52055</v>
      </c>
      <c r="J523" s="6">
        <f t="shared" si="34"/>
        <v>1.2573313135300332</v>
      </c>
      <c r="K523" s="5">
        <v>1148.96207</v>
      </c>
      <c r="L523" s="5">
        <v>1218.5312899999999</v>
      </c>
      <c r="M523" s="6">
        <f t="shared" si="35"/>
        <v>6.0549622843511175E-2</v>
      </c>
    </row>
    <row r="524" spans="1:13" x14ac:dyDescent="0.2">
      <c r="A524" s="1" t="s">
        <v>25</v>
      </c>
      <c r="B524" s="1" t="s">
        <v>53</v>
      </c>
      <c r="C524" s="5">
        <v>0</v>
      </c>
      <c r="D524" s="5">
        <v>0</v>
      </c>
      <c r="E524" s="6" t="str">
        <f t="shared" si="32"/>
        <v/>
      </c>
      <c r="F524" s="5">
        <v>0</v>
      </c>
      <c r="G524" s="5">
        <v>0</v>
      </c>
      <c r="H524" s="6" t="str">
        <f t="shared" si="33"/>
        <v/>
      </c>
      <c r="I524" s="5">
        <v>0</v>
      </c>
      <c r="J524" s="6" t="str">
        <f t="shared" si="34"/>
        <v/>
      </c>
      <c r="K524" s="5">
        <v>12.5</v>
      </c>
      <c r="L524" s="5">
        <v>33.038960000000003</v>
      </c>
      <c r="M524" s="6">
        <f t="shared" si="35"/>
        <v>1.6431168</v>
      </c>
    </row>
    <row r="525" spans="1:13" x14ac:dyDescent="0.2">
      <c r="A525" s="1" t="s">
        <v>26</v>
      </c>
      <c r="B525" s="1" t="s">
        <v>53</v>
      </c>
      <c r="C525" s="5">
        <v>0</v>
      </c>
      <c r="D525" s="5">
        <v>0</v>
      </c>
      <c r="E525" s="6" t="str">
        <f t="shared" si="32"/>
        <v/>
      </c>
      <c r="F525" s="5">
        <v>0</v>
      </c>
      <c r="G525" s="5">
        <v>0</v>
      </c>
      <c r="H525" s="6" t="str">
        <f t="shared" si="33"/>
        <v/>
      </c>
      <c r="I525" s="5">
        <v>0.25381999999999999</v>
      </c>
      <c r="J525" s="6">
        <f t="shared" si="34"/>
        <v>-1</v>
      </c>
      <c r="K525" s="5">
        <v>61.636009999999999</v>
      </c>
      <c r="L525" s="5">
        <v>6.0420199999999999</v>
      </c>
      <c r="M525" s="6">
        <f t="shared" si="35"/>
        <v>-0.90197256441486073</v>
      </c>
    </row>
    <row r="526" spans="1:13" x14ac:dyDescent="0.2">
      <c r="A526" s="1" t="s">
        <v>28</v>
      </c>
      <c r="B526" s="1" t="s">
        <v>53</v>
      </c>
      <c r="C526" s="5">
        <v>0</v>
      </c>
      <c r="D526" s="5">
        <v>0</v>
      </c>
      <c r="E526" s="6" t="str">
        <f t="shared" si="32"/>
        <v/>
      </c>
      <c r="F526" s="5">
        <v>0</v>
      </c>
      <c r="G526" s="5">
        <v>15.523199999999999</v>
      </c>
      <c r="H526" s="6" t="str">
        <f t="shared" si="33"/>
        <v/>
      </c>
      <c r="I526" s="5">
        <v>0</v>
      </c>
      <c r="J526" s="6" t="str">
        <f t="shared" si="34"/>
        <v/>
      </c>
      <c r="K526" s="5">
        <v>1463.39797</v>
      </c>
      <c r="L526" s="5">
        <v>1168.2221300000001</v>
      </c>
      <c r="M526" s="6">
        <f t="shared" si="35"/>
        <v>-0.20170578752408674</v>
      </c>
    </row>
    <row r="527" spans="1:13" x14ac:dyDescent="0.2">
      <c r="A527" s="1" t="s">
        <v>29</v>
      </c>
      <c r="B527" s="1" t="s">
        <v>53</v>
      </c>
      <c r="C527" s="5">
        <v>0</v>
      </c>
      <c r="D527" s="5">
        <v>0</v>
      </c>
      <c r="E527" s="6" t="str">
        <f t="shared" si="32"/>
        <v/>
      </c>
      <c r="F527" s="5">
        <v>0</v>
      </c>
      <c r="G527" s="5">
        <v>0</v>
      </c>
      <c r="H527" s="6" t="str">
        <f t="shared" si="33"/>
        <v/>
      </c>
      <c r="I527" s="5">
        <v>0</v>
      </c>
      <c r="J527" s="6" t="str">
        <f t="shared" si="34"/>
        <v/>
      </c>
      <c r="K527" s="5">
        <v>3.0429599999999999</v>
      </c>
      <c r="L527" s="5">
        <v>2.6519499999999998</v>
      </c>
      <c r="M527" s="6">
        <f t="shared" si="35"/>
        <v>-0.12849659542024872</v>
      </c>
    </row>
    <row r="528" spans="1:13" x14ac:dyDescent="0.2">
      <c r="A528" s="2" t="s">
        <v>30</v>
      </c>
      <c r="B528" s="2" t="s">
        <v>53</v>
      </c>
      <c r="C528" s="7">
        <v>0</v>
      </c>
      <c r="D528" s="7">
        <v>331.95474000000002</v>
      </c>
      <c r="E528" s="8" t="str">
        <f t="shared" si="32"/>
        <v/>
      </c>
      <c r="F528" s="7">
        <v>23045.450069999999</v>
      </c>
      <c r="G528" s="7">
        <v>30836.18924</v>
      </c>
      <c r="H528" s="8">
        <f t="shared" si="33"/>
        <v>0.33805975350170292</v>
      </c>
      <c r="I528" s="7">
        <v>28527.750370000002</v>
      </c>
      <c r="J528" s="8">
        <f t="shared" si="34"/>
        <v>8.0919064421832942E-2</v>
      </c>
      <c r="K528" s="7">
        <v>288248.72645000002</v>
      </c>
      <c r="L528" s="7">
        <v>275401.57504999998</v>
      </c>
      <c r="M528" s="8">
        <f t="shared" si="35"/>
        <v>-4.4569672720578435E-2</v>
      </c>
    </row>
    <row r="529" spans="1:13" x14ac:dyDescent="0.2">
      <c r="A529" s="1" t="s">
        <v>3</v>
      </c>
      <c r="B529" s="1" t="s">
        <v>54</v>
      </c>
      <c r="C529" s="5">
        <v>0</v>
      </c>
      <c r="D529" s="5">
        <v>828.25833999999998</v>
      </c>
      <c r="E529" s="6" t="str">
        <f t="shared" si="32"/>
        <v/>
      </c>
      <c r="F529" s="5">
        <v>42740.805119999997</v>
      </c>
      <c r="G529" s="5">
        <v>29907.923849999999</v>
      </c>
      <c r="H529" s="6">
        <f t="shared" si="33"/>
        <v>-0.30024893620908932</v>
      </c>
      <c r="I529" s="5">
        <v>29623.423429999999</v>
      </c>
      <c r="J529" s="6">
        <f t="shared" si="34"/>
        <v>9.6039008007386961E-3</v>
      </c>
      <c r="K529" s="5">
        <v>345171.09743999998</v>
      </c>
      <c r="L529" s="5">
        <v>285119.43656</v>
      </c>
      <c r="M529" s="6">
        <f t="shared" si="35"/>
        <v>-0.17397650418989263</v>
      </c>
    </row>
    <row r="530" spans="1:13" x14ac:dyDescent="0.2">
      <c r="A530" s="1" t="s">
        <v>5</v>
      </c>
      <c r="B530" s="1" t="s">
        <v>54</v>
      </c>
      <c r="C530" s="5">
        <v>0</v>
      </c>
      <c r="D530" s="5">
        <v>61.172409999999999</v>
      </c>
      <c r="E530" s="6" t="str">
        <f t="shared" si="32"/>
        <v/>
      </c>
      <c r="F530" s="5">
        <v>1236.8166100000001</v>
      </c>
      <c r="G530" s="5">
        <v>1593.1669099999999</v>
      </c>
      <c r="H530" s="6">
        <f t="shared" si="33"/>
        <v>0.28811894756167589</v>
      </c>
      <c r="I530" s="5">
        <v>1241.1112000000001</v>
      </c>
      <c r="J530" s="6">
        <f t="shared" si="34"/>
        <v>0.28366169767866078</v>
      </c>
      <c r="K530" s="5">
        <v>11307.650240000001</v>
      </c>
      <c r="L530" s="5">
        <v>13542.385319999999</v>
      </c>
      <c r="M530" s="6">
        <f t="shared" si="35"/>
        <v>0.19763036816391644</v>
      </c>
    </row>
    <row r="531" spans="1:13" x14ac:dyDescent="0.2">
      <c r="A531" s="1" t="s">
        <v>6</v>
      </c>
      <c r="B531" s="1" t="s">
        <v>54</v>
      </c>
      <c r="C531" s="5">
        <v>0</v>
      </c>
      <c r="D531" s="5">
        <v>555.29579999999999</v>
      </c>
      <c r="E531" s="6" t="str">
        <f t="shared" si="32"/>
        <v/>
      </c>
      <c r="F531" s="5">
        <v>34311.472410000002</v>
      </c>
      <c r="G531" s="5">
        <v>32965.191019999998</v>
      </c>
      <c r="H531" s="6">
        <f t="shared" si="33"/>
        <v>-3.9237062575246173E-2</v>
      </c>
      <c r="I531" s="5">
        <v>31975.44672</v>
      </c>
      <c r="J531" s="6">
        <f t="shared" si="34"/>
        <v>3.0953259501482755E-2</v>
      </c>
      <c r="K531" s="5">
        <v>326282.14467000001</v>
      </c>
      <c r="L531" s="5">
        <v>313875.04891000001</v>
      </c>
      <c r="M531" s="6">
        <f t="shared" si="35"/>
        <v>-3.8025665708886547E-2</v>
      </c>
    </row>
    <row r="532" spans="1:13" x14ac:dyDescent="0.2">
      <c r="A532" s="1" t="s">
        <v>7</v>
      </c>
      <c r="B532" s="1" t="s">
        <v>54</v>
      </c>
      <c r="C532" s="5">
        <v>0</v>
      </c>
      <c r="D532" s="5">
        <v>6.96577</v>
      </c>
      <c r="E532" s="6" t="str">
        <f t="shared" si="32"/>
        <v/>
      </c>
      <c r="F532" s="5">
        <v>311.51751999999999</v>
      </c>
      <c r="G532" s="5">
        <v>170.94021000000001</v>
      </c>
      <c r="H532" s="6">
        <f t="shared" si="33"/>
        <v>-0.45126614387531072</v>
      </c>
      <c r="I532" s="5">
        <v>368.03960000000001</v>
      </c>
      <c r="J532" s="6">
        <f t="shared" si="34"/>
        <v>-0.5355385398745135</v>
      </c>
      <c r="K532" s="5">
        <v>2626.6183099999998</v>
      </c>
      <c r="L532" s="5">
        <v>2524.1151799999998</v>
      </c>
      <c r="M532" s="6">
        <f t="shared" si="35"/>
        <v>-3.9024752705694832E-2</v>
      </c>
    </row>
    <row r="533" spans="1:13" x14ac:dyDescent="0.2">
      <c r="A533" s="1" t="s">
        <v>8</v>
      </c>
      <c r="B533" s="1" t="s">
        <v>54</v>
      </c>
      <c r="C533" s="5">
        <v>0</v>
      </c>
      <c r="D533" s="5">
        <v>0</v>
      </c>
      <c r="E533" s="6" t="str">
        <f t="shared" si="32"/>
        <v/>
      </c>
      <c r="F533" s="5">
        <v>9.6360000000000001E-2</v>
      </c>
      <c r="G533" s="5">
        <v>3.4430800000000001</v>
      </c>
      <c r="H533" s="6">
        <f t="shared" si="33"/>
        <v>34.731423827314238</v>
      </c>
      <c r="I533" s="5">
        <v>8.8065899999999999</v>
      </c>
      <c r="J533" s="6">
        <f t="shared" si="34"/>
        <v>-0.60903368954385295</v>
      </c>
      <c r="K533" s="5">
        <v>91.788020000000003</v>
      </c>
      <c r="L533" s="5">
        <v>86.145189999999999</v>
      </c>
      <c r="M533" s="6">
        <f t="shared" si="35"/>
        <v>-6.1476759167481854E-2</v>
      </c>
    </row>
    <row r="534" spans="1:13" x14ac:dyDescent="0.2">
      <c r="A534" s="1" t="s">
        <v>9</v>
      </c>
      <c r="B534" s="1" t="s">
        <v>54</v>
      </c>
      <c r="C534" s="5">
        <v>0</v>
      </c>
      <c r="D534" s="5">
        <v>1378.34862</v>
      </c>
      <c r="E534" s="6" t="str">
        <f t="shared" si="32"/>
        <v/>
      </c>
      <c r="F534" s="5">
        <v>40560.463230000001</v>
      </c>
      <c r="G534" s="5">
        <v>38181.082670000003</v>
      </c>
      <c r="H534" s="6">
        <f t="shared" si="33"/>
        <v>-5.8662558820090638E-2</v>
      </c>
      <c r="I534" s="5">
        <v>37926.030830000003</v>
      </c>
      <c r="J534" s="6">
        <f t="shared" si="34"/>
        <v>6.7249810860314785E-3</v>
      </c>
      <c r="K534" s="5">
        <v>385499.52093</v>
      </c>
      <c r="L534" s="5">
        <v>362077.29219000001</v>
      </c>
      <c r="M534" s="6">
        <f t="shared" si="35"/>
        <v>-6.0758126711791816E-2</v>
      </c>
    </row>
    <row r="535" spans="1:13" x14ac:dyDescent="0.2">
      <c r="A535" s="1" t="s">
        <v>10</v>
      </c>
      <c r="B535" s="1" t="s">
        <v>54</v>
      </c>
      <c r="C535" s="5">
        <v>0</v>
      </c>
      <c r="D535" s="5">
        <v>30.321940000000001</v>
      </c>
      <c r="E535" s="6" t="str">
        <f t="shared" si="32"/>
        <v/>
      </c>
      <c r="F535" s="5">
        <v>1828.4078300000001</v>
      </c>
      <c r="G535" s="5">
        <v>2404.61715</v>
      </c>
      <c r="H535" s="6">
        <f t="shared" si="33"/>
        <v>0.31514266704928739</v>
      </c>
      <c r="I535" s="5">
        <v>201.68715</v>
      </c>
      <c r="J535" s="6">
        <f t="shared" si="34"/>
        <v>10.922510432618042</v>
      </c>
      <c r="K535" s="5">
        <v>6435.2264100000002</v>
      </c>
      <c r="L535" s="5">
        <v>4778.9118600000002</v>
      </c>
      <c r="M535" s="6">
        <f t="shared" si="35"/>
        <v>-0.25738248267787056</v>
      </c>
    </row>
    <row r="536" spans="1:13" x14ac:dyDescent="0.2">
      <c r="A536" s="1" t="s">
        <v>11</v>
      </c>
      <c r="B536" s="1" t="s">
        <v>54</v>
      </c>
      <c r="C536" s="5">
        <v>0</v>
      </c>
      <c r="D536" s="5">
        <v>0</v>
      </c>
      <c r="E536" s="6" t="str">
        <f t="shared" si="32"/>
        <v/>
      </c>
      <c r="F536" s="5">
        <v>0</v>
      </c>
      <c r="G536" s="5">
        <v>0</v>
      </c>
      <c r="H536" s="6" t="str">
        <f t="shared" si="33"/>
        <v/>
      </c>
      <c r="I536" s="5">
        <v>0</v>
      </c>
      <c r="J536" s="6" t="str">
        <f t="shared" si="34"/>
        <v/>
      </c>
      <c r="K536" s="5">
        <v>0</v>
      </c>
      <c r="L536" s="5">
        <v>0.26700000000000002</v>
      </c>
      <c r="M536" s="6" t="str">
        <f t="shared" si="35"/>
        <v/>
      </c>
    </row>
    <row r="537" spans="1:13" x14ac:dyDescent="0.2">
      <c r="A537" s="1" t="s">
        <v>12</v>
      </c>
      <c r="B537" s="1" t="s">
        <v>54</v>
      </c>
      <c r="C537" s="5">
        <v>0</v>
      </c>
      <c r="D537" s="5">
        <v>9.4675799999999999</v>
      </c>
      <c r="E537" s="6" t="str">
        <f t="shared" si="32"/>
        <v/>
      </c>
      <c r="F537" s="5">
        <v>1423.6269400000001</v>
      </c>
      <c r="G537" s="5">
        <v>2338.21974</v>
      </c>
      <c r="H537" s="6">
        <f t="shared" si="33"/>
        <v>0.64243853098199999</v>
      </c>
      <c r="I537" s="5">
        <v>1152.1129900000001</v>
      </c>
      <c r="J537" s="6">
        <f t="shared" si="34"/>
        <v>1.0295055782679787</v>
      </c>
      <c r="K537" s="5">
        <v>16288.37485</v>
      </c>
      <c r="L537" s="5">
        <v>12141.611999999999</v>
      </c>
      <c r="M537" s="6">
        <f t="shared" si="35"/>
        <v>-0.25458419812827437</v>
      </c>
    </row>
    <row r="538" spans="1:13" x14ac:dyDescent="0.2">
      <c r="A538" s="1" t="s">
        <v>13</v>
      </c>
      <c r="B538" s="1" t="s">
        <v>54</v>
      </c>
      <c r="C538" s="5">
        <v>0</v>
      </c>
      <c r="D538" s="5">
        <v>3373.96389</v>
      </c>
      <c r="E538" s="6" t="str">
        <f t="shared" si="32"/>
        <v/>
      </c>
      <c r="F538" s="5">
        <v>92197.150200000004</v>
      </c>
      <c r="G538" s="5">
        <v>107130.32468000001</v>
      </c>
      <c r="H538" s="6">
        <f t="shared" si="33"/>
        <v>0.16197002236626612</v>
      </c>
      <c r="I538" s="5">
        <v>91783.938899999994</v>
      </c>
      <c r="J538" s="6">
        <f t="shared" si="34"/>
        <v>0.16720121149649225</v>
      </c>
      <c r="K538" s="5">
        <v>816647.60157000006</v>
      </c>
      <c r="L538" s="5">
        <v>804675.05067999999</v>
      </c>
      <c r="M538" s="6">
        <f t="shared" si="35"/>
        <v>-1.4660608648066731E-2</v>
      </c>
    </row>
    <row r="539" spans="1:13" x14ac:dyDescent="0.2">
      <c r="A539" s="1" t="s">
        <v>14</v>
      </c>
      <c r="B539" s="1" t="s">
        <v>54</v>
      </c>
      <c r="C539" s="5">
        <v>0</v>
      </c>
      <c r="D539" s="5">
        <v>421.45312999999999</v>
      </c>
      <c r="E539" s="6" t="str">
        <f t="shared" si="32"/>
        <v/>
      </c>
      <c r="F539" s="5">
        <v>2192.0894199999998</v>
      </c>
      <c r="G539" s="5">
        <v>3743.16698</v>
      </c>
      <c r="H539" s="6">
        <f t="shared" si="33"/>
        <v>0.70757951105844952</v>
      </c>
      <c r="I539" s="5">
        <v>1886.5771500000001</v>
      </c>
      <c r="J539" s="6">
        <f t="shared" si="34"/>
        <v>0.98410490660294481</v>
      </c>
      <c r="K539" s="5">
        <v>16884.53789</v>
      </c>
      <c r="L539" s="5">
        <v>20369.451219999999</v>
      </c>
      <c r="M539" s="6">
        <f t="shared" si="35"/>
        <v>0.20639672537700693</v>
      </c>
    </row>
    <row r="540" spans="1:13" x14ac:dyDescent="0.2">
      <c r="A540" s="1" t="s">
        <v>15</v>
      </c>
      <c r="B540" s="1" t="s">
        <v>54</v>
      </c>
      <c r="C540" s="5">
        <v>0</v>
      </c>
      <c r="D540" s="5">
        <v>0</v>
      </c>
      <c r="E540" s="6" t="str">
        <f t="shared" si="32"/>
        <v/>
      </c>
      <c r="F540" s="5">
        <v>473.22805</v>
      </c>
      <c r="G540" s="5">
        <v>498.24169999999998</v>
      </c>
      <c r="H540" s="6">
        <f t="shared" si="33"/>
        <v>5.2857496507233703E-2</v>
      </c>
      <c r="I540" s="5">
        <v>391.57474999999999</v>
      </c>
      <c r="J540" s="6">
        <f t="shared" si="34"/>
        <v>0.27240507719151963</v>
      </c>
      <c r="K540" s="5">
        <v>3361.2111599999998</v>
      </c>
      <c r="L540" s="5">
        <v>4313.9910900000004</v>
      </c>
      <c r="M540" s="6">
        <f t="shared" si="35"/>
        <v>0.28346327696948403</v>
      </c>
    </row>
    <row r="541" spans="1:13" x14ac:dyDescent="0.2">
      <c r="A541" s="1" t="s">
        <v>16</v>
      </c>
      <c r="B541" s="1" t="s">
        <v>54</v>
      </c>
      <c r="C541" s="5">
        <v>0</v>
      </c>
      <c r="D541" s="5">
        <v>90.226050000000001</v>
      </c>
      <c r="E541" s="6" t="str">
        <f t="shared" si="32"/>
        <v/>
      </c>
      <c r="F541" s="5">
        <v>3798.1143900000002</v>
      </c>
      <c r="G541" s="5">
        <v>3769.4338400000001</v>
      </c>
      <c r="H541" s="6">
        <f t="shared" si="33"/>
        <v>-7.5512601925610268E-3</v>
      </c>
      <c r="I541" s="5">
        <v>4103.9930000000004</v>
      </c>
      <c r="J541" s="6">
        <f t="shared" si="34"/>
        <v>-8.1520402203415165E-2</v>
      </c>
      <c r="K541" s="5">
        <v>31373.891019999999</v>
      </c>
      <c r="L541" s="5">
        <v>37507.141080000001</v>
      </c>
      <c r="M541" s="6">
        <f t="shared" si="35"/>
        <v>0.19548898337443132</v>
      </c>
    </row>
    <row r="542" spans="1:13" x14ac:dyDescent="0.2">
      <c r="A542" s="1" t="s">
        <v>17</v>
      </c>
      <c r="B542" s="1" t="s">
        <v>54</v>
      </c>
      <c r="C542" s="5">
        <v>0</v>
      </c>
      <c r="D542" s="5">
        <v>81.825159999999997</v>
      </c>
      <c r="E542" s="6" t="str">
        <f t="shared" si="32"/>
        <v/>
      </c>
      <c r="F542" s="5">
        <v>1255.9840799999999</v>
      </c>
      <c r="G542" s="5">
        <v>1585.0083500000001</v>
      </c>
      <c r="H542" s="6">
        <f t="shared" si="33"/>
        <v>0.26196531885977414</v>
      </c>
      <c r="I542" s="5">
        <v>716.42429000000004</v>
      </c>
      <c r="J542" s="6">
        <f t="shared" si="34"/>
        <v>1.2123877876893312</v>
      </c>
      <c r="K542" s="5">
        <v>11879.03098</v>
      </c>
      <c r="L542" s="5">
        <v>8628.1638700000003</v>
      </c>
      <c r="M542" s="6">
        <f t="shared" si="35"/>
        <v>-0.27366433469811524</v>
      </c>
    </row>
    <row r="543" spans="1:13" x14ac:dyDescent="0.2">
      <c r="A543" s="1" t="s">
        <v>18</v>
      </c>
      <c r="B543" s="1" t="s">
        <v>54</v>
      </c>
      <c r="C543" s="5">
        <v>0</v>
      </c>
      <c r="D543" s="5">
        <v>820.42556000000002</v>
      </c>
      <c r="E543" s="6" t="str">
        <f t="shared" si="32"/>
        <v/>
      </c>
      <c r="F543" s="5">
        <v>17081.588749999999</v>
      </c>
      <c r="G543" s="5">
        <v>18258.505020000001</v>
      </c>
      <c r="H543" s="6">
        <f t="shared" si="33"/>
        <v>6.8899695878698708E-2</v>
      </c>
      <c r="I543" s="5">
        <v>15534.548119999999</v>
      </c>
      <c r="J543" s="6">
        <f t="shared" si="34"/>
        <v>0.17534831904721027</v>
      </c>
      <c r="K543" s="5">
        <v>149093.78937000001</v>
      </c>
      <c r="L543" s="5">
        <v>144105.67376000001</v>
      </c>
      <c r="M543" s="6">
        <f t="shared" si="35"/>
        <v>-3.3456226654895782E-2</v>
      </c>
    </row>
    <row r="544" spans="1:13" x14ac:dyDescent="0.2">
      <c r="A544" s="1" t="s">
        <v>19</v>
      </c>
      <c r="B544" s="1" t="s">
        <v>54</v>
      </c>
      <c r="C544" s="5">
        <v>0</v>
      </c>
      <c r="D544" s="5">
        <v>214.12598</v>
      </c>
      <c r="E544" s="6" t="str">
        <f t="shared" si="32"/>
        <v/>
      </c>
      <c r="F544" s="5">
        <v>4693.10196</v>
      </c>
      <c r="G544" s="5">
        <v>3336.4071600000002</v>
      </c>
      <c r="H544" s="6">
        <f t="shared" si="33"/>
        <v>-0.28908274560478542</v>
      </c>
      <c r="I544" s="5">
        <v>4034.1329799999999</v>
      </c>
      <c r="J544" s="6">
        <f t="shared" si="34"/>
        <v>-0.17295558263922173</v>
      </c>
      <c r="K544" s="5">
        <v>35424.1679</v>
      </c>
      <c r="L544" s="5">
        <v>45683.167000000001</v>
      </c>
      <c r="M544" s="6">
        <f t="shared" si="35"/>
        <v>0.28960451884037064</v>
      </c>
    </row>
    <row r="545" spans="1:13" x14ac:dyDescent="0.2">
      <c r="A545" s="1" t="s">
        <v>20</v>
      </c>
      <c r="B545" s="1" t="s">
        <v>54</v>
      </c>
      <c r="C545" s="5">
        <v>0</v>
      </c>
      <c r="D545" s="5">
        <v>6.0857700000000001</v>
      </c>
      <c r="E545" s="6" t="str">
        <f t="shared" si="32"/>
        <v/>
      </c>
      <c r="F545" s="5">
        <v>467.02766000000003</v>
      </c>
      <c r="G545" s="5">
        <v>109.06643</v>
      </c>
      <c r="H545" s="6">
        <f t="shared" si="33"/>
        <v>-0.76646687264732893</v>
      </c>
      <c r="I545" s="5">
        <v>1166.7239</v>
      </c>
      <c r="J545" s="6">
        <f t="shared" si="34"/>
        <v>-0.90651907447854629</v>
      </c>
      <c r="K545" s="5">
        <v>11720.78068</v>
      </c>
      <c r="L545" s="5">
        <v>10893.08518</v>
      </c>
      <c r="M545" s="6">
        <f t="shared" si="35"/>
        <v>-7.0617779019818694E-2</v>
      </c>
    </row>
    <row r="546" spans="1:13" x14ac:dyDescent="0.2">
      <c r="A546" s="1" t="s">
        <v>21</v>
      </c>
      <c r="B546" s="1" t="s">
        <v>54</v>
      </c>
      <c r="C546" s="5">
        <v>0</v>
      </c>
      <c r="D546" s="5">
        <v>232.69584</v>
      </c>
      <c r="E546" s="6" t="str">
        <f t="shared" si="32"/>
        <v/>
      </c>
      <c r="F546" s="5">
        <v>2859.4757800000002</v>
      </c>
      <c r="G546" s="5">
        <v>2644.4042599999998</v>
      </c>
      <c r="H546" s="6">
        <f t="shared" si="33"/>
        <v>-7.5213618350703615E-2</v>
      </c>
      <c r="I546" s="5">
        <v>1928.58392</v>
      </c>
      <c r="J546" s="6">
        <f t="shared" si="34"/>
        <v>0.3711636981812021</v>
      </c>
      <c r="K546" s="5">
        <v>26506.369419999999</v>
      </c>
      <c r="L546" s="5">
        <v>23164.293180000001</v>
      </c>
      <c r="M546" s="6">
        <f t="shared" si="35"/>
        <v>-0.12608577912138674</v>
      </c>
    </row>
    <row r="547" spans="1:13" x14ac:dyDescent="0.2">
      <c r="A547" s="1" t="s">
        <v>22</v>
      </c>
      <c r="B547" s="1" t="s">
        <v>54</v>
      </c>
      <c r="C547" s="5">
        <v>0</v>
      </c>
      <c r="D547" s="5">
        <v>0</v>
      </c>
      <c r="E547" s="6" t="str">
        <f t="shared" si="32"/>
        <v/>
      </c>
      <c r="F547" s="5">
        <v>24.338609999999999</v>
      </c>
      <c r="G547" s="5">
        <v>0</v>
      </c>
      <c r="H547" s="6">
        <f t="shared" si="33"/>
        <v>-1</v>
      </c>
      <c r="I547" s="5">
        <v>1.8839999999999999E-2</v>
      </c>
      <c r="J547" s="6">
        <f t="shared" si="34"/>
        <v>-1</v>
      </c>
      <c r="K547" s="5">
        <v>25.13148</v>
      </c>
      <c r="L547" s="5">
        <v>1.8839999999999999E-2</v>
      </c>
      <c r="M547" s="6">
        <f t="shared" si="35"/>
        <v>-0.99925034259820755</v>
      </c>
    </row>
    <row r="548" spans="1:13" x14ac:dyDescent="0.2">
      <c r="A548" s="1" t="s">
        <v>23</v>
      </c>
      <c r="B548" s="1" t="s">
        <v>54</v>
      </c>
      <c r="C548" s="5">
        <v>0</v>
      </c>
      <c r="D548" s="5">
        <v>16.104749999999999</v>
      </c>
      <c r="E548" s="6" t="str">
        <f t="shared" si="32"/>
        <v/>
      </c>
      <c r="F548" s="5">
        <v>843.15445</v>
      </c>
      <c r="G548" s="5">
        <v>940.31178999999997</v>
      </c>
      <c r="H548" s="6">
        <f t="shared" si="33"/>
        <v>0.11523077414820015</v>
      </c>
      <c r="I548" s="5">
        <v>802.75788999999997</v>
      </c>
      <c r="J548" s="6">
        <f t="shared" si="34"/>
        <v>0.17135166370024724</v>
      </c>
      <c r="K548" s="5">
        <v>7013.7556199999999</v>
      </c>
      <c r="L548" s="5">
        <v>9269.8277699999999</v>
      </c>
      <c r="M548" s="6">
        <f t="shared" si="35"/>
        <v>0.32166392332899685</v>
      </c>
    </row>
    <row r="549" spans="1:13" x14ac:dyDescent="0.2">
      <c r="A549" s="1" t="s">
        <v>24</v>
      </c>
      <c r="B549" s="1" t="s">
        <v>54</v>
      </c>
      <c r="C549" s="5">
        <v>0</v>
      </c>
      <c r="D549" s="5">
        <v>148.47905</v>
      </c>
      <c r="E549" s="6" t="str">
        <f t="shared" si="32"/>
        <v/>
      </c>
      <c r="F549" s="5">
        <v>7980.7448800000002</v>
      </c>
      <c r="G549" s="5">
        <v>5740.11985</v>
      </c>
      <c r="H549" s="6">
        <f t="shared" si="33"/>
        <v>-0.2807538724380324</v>
      </c>
      <c r="I549" s="5">
        <v>4944.5674600000002</v>
      </c>
      <c r="J549" s="6">
        <f t="shared" si="34"/>
        <v>0.16089423320356522</v>
      </c>
      <c r="K549" s="5">
        <v>61656.763379999997</v>
      </c>
      <c r="L549" s="5">
        <v>69994.010739999998</v>
      </c>
      <c r="M549" s="6">
        <f t="shared" si="35"/>
        <v>0.13522032138820328</v>
      </c>
    </row>
    <row r="550" spans="1:13" x14ac:dyDescent="0.2">
      <c r="A550" s="1" t="s">
        <v>25</v>
      </c>
      <c r="B550" s="1" t="s">
        <v>54</v>
      </c>
      <c r="C550" s="5">
        <v>0</v>
      </c>
      <c r="D550" s="5">
        <v>0</v>
      </c>
      <c r="E550" s="6" t="str">
        <f t="shared" si="32"/>
        <v/>
      </c>
      <c r="F550" s="5">
        <v>0</v>
      </c>
      <c r="G550" s="5">
        <v>0</v>
      </c>
      <c r="H550" s="6" t="str">
        <f t="shared" si="33"/>
        <v/>
      </c>
      <c r="I550" s="5">
        <v>0</v>
      </c>
      <c r="J550" s="6" t="str">
        <f t="shared" si="34"/>
        <v/>
      </c>
      <c r="K550" s="5">
        <v>210.54498000000001</v>
      </c>
      <c r="L550" s="5">
        <v>24.835450000000002</v>
      </c>
      <c r="M550" s="6">
        <f t="shared" si="35"/>
        <v>-0.88204207006027879</v>
      </c>
    </row>
    <row r="551" spans="1:13" x14ac:dyDescent="0.2">
      <c r="A551" s="1" t="s">
        <v>26</v>
      </c>
      <c r="B551" s="1" t="s">
        <v>54</v>
      </c>
      <c r="C551" s="5">
        <v>0</v>
      </c>
      <c r="D551" s="5">
        <v>655.54489999999998</v>
      </c>
      <c r="E551" s="6" t="str">
        <f t="shared" si="32"/>
        <v/>
      </c>
      <c r="F551" s="5">
        <v>28926.759750000001</v>
      </c>
      <c r="G551" s="5">
        <v>22417.8815</v>
      </c>
      <c r="H551" s="6">
        <f t="shared" si="33"/>
        <v>-0.22501235210072223</v>
      </c>
      <c r="I551" s="5">
        <v>21369.92496</v>
      </c>
      <c r="J551" s="6">
        <f t="shared" si="34"/>
        <v>4.9038849783588523E-2</v>
      </c>
      <c r="K551" s="5">
        <v>233838.09466999999</v>
      </c>
      <c r="L551" s="5">
        <v>210997.92665000001</v>
      </c>
      <c r="M551" s="6">
        <f t="shared" si="35"/>
        <v>-9.7675137373287146E-2</v>
      </c>
    </row>
    <row r="552" spans="1:13" x14ac:dyDescent="0.2">
      <c r="A552" s="1" t="s">
        <v>28</v>
      </c>
      <c r="B552" s="1" t="s">
        <v>54</v>
      </c>
      <c r="C552" s="5">
        <v>0</v>
      </c>
      <c r="D552" s="5">
        <v>39.397489999999998</v>
      </c>
      <c r="E552" s="6" t="str">
        <f t="shared" si="32"/>
        <v/>
      </c>
      <c r="F552" s="5">
        <v>597.80592000000001</v>
      </c>
      <c r="G552" s="5">
        <v>536.97900000000004</v>
      </c>
      <c r="H552" s="6">
        <f t="shared" si="33"/>
        <v>-0.10175028042545975</v>
      </c>
      <c r="I552" s="5">
        <v>271.20913999999999</v>
      </c>
      <c r="J552" s="6">
        <f t="shared" si="34"/>
        <v>0.97994433373447531</v>
      </c>
      <c r="K552" s="5">
        <v>11063.276330000001</v>
      </c>
      <c r="L552" s="5">
        <v>5976.6515900000004</v>
      </c>
      <c r="M552" s="6">
        <f t="shared" si="35"/>
        <v>-0.45977562055525367</v>
      </c>
    </row>
    <row r="553" spans="1:13" x14ac:dyDescent="0.2">
      <c r="A553" s="1" t="s">
        <v>29</v>
      </c>
      <c r="B553" s="1" t="s">
        <v>54</v>
      </c>
      <c r="C553" s="5">
        <v>0</v>
      </c>
      <c r="D553" s="5">
        <v>0</v>
      </c>
      <c r="E553" s="6" t="str">
        <f t="shared" si="32"/>
        <v/>
      </c>
      <c r="F553" s="5">
        <v>1.8022800000000001</v>
      </c>
      <c r="G553" s="5">
        <v>4.9301399999999997</v>
      </c>
      <c r="H553" s="6">
        <f t="shared" si="33"/>
        <v>1.7355016978493905</v>
      </c>
      <c r="I553" s="5">
        <v>0</v>
      </c>
      <c r="J553" s="6" t="str">
        <f t="shared" si="34"/>
        <v/>
      </c>
      <c r="K553" s="5">
        <v>35.725389999999997</v>
      </c>
      <c r="L553" s="5">
        <v>10.75775</v>
      </c>
      <c r="M553" s="6">
        <f t="shared" si="35"/>
        <v>-0.6988766252796681</v>
      </c>
    </row>
    <row r="554" spans="1:13" x14ac:dyDescent="0.2">
      <c r="A554" s="2" t="s">
        <v>30</v>
      </c>
      <c r="B554" s="2" t="s">
        <v>54</v>
      </c>
      <c r="C554" s="7">
        <v>0</v>
      </c>
      <c r="D554" s="7">
        <v>8970.1580300000005</v>
      </c>
      <c r="E554" s="8" t="str">
        <f t="shared" si="32"/>
        <v/>
      </c>
      <c r="F554" s="7">
        <v>285805.68138000002</v>
      </c>
      <c r="G554" s="7">
        <v>278287.59448000003</v>
      </c>
      <c r="H554" s="8">
        <f t="shared" si="33"/>
        <v>-2.630488961485733E-2</v>
      </c>
      <c r="I554" s="7">
        <v>251435.55426</v>
      </c>
      <c r="J554" s="8">
        <f t="shared" si="34"/>
        <v>0.10679492126333634</v>
      </c>
      <c r="K554" s="7">
        <v>2510438.6326299999</v>
      </c>
      <c r="L554" s="7">
        <v>2389806.1558400001</v>
      </c>
      <c r="M554" s="8">
        <f t="shared" si="35"/>
        <v>-4.8052350382937647E-2</v>
      </c>
    </row>
    <row r="555" spans="1:13" x14ac:dyDescent="0.2">
      <c r="A555" s="1" t="s">
        <v>3</v>
      </c>
      <c r="B555" s="1" t="s">
        <v>55</v>
      </c>
      <c r="C555" s="5">
        <v>0</v>
      </c>
      <c r="D555" s="5">
        <v>0</v>
      </c>
      <c r="E555" s="6" t="str">
        <f t="shared" si="32"/>
        <v/>
      </c>
      <c r="F555" s="5">
        <v>1297.63859</v>
      </c>
      <c r="G555" s="5">
        <v>183.10227</v>
      </c>
      <c r="H555" s="6">
        <f t="shared" si="33"/>
        <v>-0.8588957885415538</v>
      </c>
      <c r="I555" s="5">
        <v>209.79272</v>
      </c>
      <c r="J555" s="6">
        <f t="shared" si="34"/>
        <v>-0.12722295606825629</v>
      </c>
      <c r="K555" s="5">
        <v>9135.0275799999999</v>
      </c>
      <c r="L555" s="5">
        <v>3895.3147399999998</v>
      </c>
      <c r="M555" s="6">
        <f t="shared" si="35"/>
        <v>-0.57358478604615226</v>
      </c>
    </row>
    <row r="556" spans="1:13" x14ac:dyDescent="0.2">
      <c r="A556" s="1" t="s">
        <v>5</v>
      </c>
      <c r="B556" s="1" t="s">
        <v>55</v>
      </c>
      <c r="C556" s="5">
        <v>0</v>
      </c>
      <c r="D556" s="5">
        <v>58.892560000000003</v>
      </c>
      <c r="E556" s="6" t="str">
        <f t="shared" si="32"/>
        <v/>
      </c>
      <c r="F556" s="5">
        <v>185.79535999999999</v>
      </c>
      <c r="G556" s="5">
        <v>694.77394000000004</v>
      </c>
      <c r="H556" s="6">
        <f t="shared" si="33"/>
        <v>2.7394579713939038</v>
      </c>
      <c r="I556" s="5">
        <v>538.02520000000004</v>
      </c>
      <c r="J556" s="6">
        <f t="shared" si="34"/>
        <v>0.29134088886542853</v>
      </c>
      <c r="K556" s="5">
        <v>2291.51233</v>
      </c>
      <c r="L556" s="5">
        <v>3577.8175500000002</v>
      </c>
      <c r="M556" s="6">
        <f t="shared" si="35"/>
        <v>0.56133462742485007</v>
      </c>
    </row>
    <row r="557" spans="1:13" x14ac:dyDescent="0.2">
      <c r="A557" s="1" t="s">
        <v>6</v>
      </c>
      <c r="B557" s="1" t="s">
        <v>55</v>
      </c>
      <c r="C557" s="5">
        <v>0</v>
      </c>
      <c r="D557" s="5">
        <v>72.421000000000006</v>
      </c>
      <c r="E557" s="6" t="str">
        <f t="shared" si="32"/>
        <v/>
      </c>
      <c r="F557" s="5">
        <v>748.58825000000002</v>
      </c>
      <c r="G557" s="5">
        <v>842.75824999999998</v>
      </c>
      <c r="H557" s="6">
        <f t="shared" si="33"/>
        <v>0.12579679149385514</v>
      </c>
      <c r="I557" s="5">
        <v>952.59960000000001</v>
      </c>
      <c r="J557" s="6">
        <f t="shared" si="34"/>
        <v>-0.11530694533149088</v>
      </c>
      <c r="K557" s="5">
        <v>8584.7907500000001</v>
      </c>
      <c r="L557" s="5">
        <v>7840.3061299999999</v>
      </c>
      <c r="M557" s="6">
        <f t="shared" si="35"/>
        <v>-8.6721347285022676E-2</v>
      </c>
    </row>
    <row r="558" spans="1:13" x14ac:dyDescent="0.2">
      <c r="A558" s="1" t="s">
        <v>7</v>
      </c>
      <c r="B558" s="1" t="s">
        <v>55</v>
      </c>
      <c r="C558" s="5">
        <v>0</v>
      </c>
      <c r="D558" s="5">
        <v>0</v>
      </c>
      <c r="E558" s="6" t="str">
        <f t="shared" si="32"/>
        <v/>
      </c>
      <c r="F558" s="5">
        <v>5.0380000000000001E-2</v>
      </c>
      <c r="G558" s="5">
        <v>2.1485599999999998</v>
      </c>
      <c r="H558" s="6">
        <f t="shared" si="33"/>
        <v>41.647082175466451</v>
      </c>
      <c r="I558" s="5">
        <v>0.48576999999999998</v>
      </c>
      <c r="J558" s="6">
        <f t="shared" si="34"/>
        <v>3.4229985384029478</v>
      </c>
      <c r="K558" s="5">
        <v>7.5083000000000002</v>
      </c>
      <c r="L558" s="5">
        <v>11.85904</v>
      </c>
      <c r="M558" s="6">
        <f t="shared" si="35"/>
        <v>0.57945740047680561</v>
      </c>
    </row>
    <row r="559" spans="1:13" x14ac:dyDescent="0.2">
      <c r="A559" s="1" t="s">
        <v>8</v>
      </c>
      <c r="B559" s="1" t="s">
        <v>55</v>
      </c>
      <c r="C559" s="5">
        <v>0</v>
      </c>
      <c r="D559" s="5">
        <v>0</v>
      </c>
      <c r="E559" s="6" t="str">
        <f t="shared" si="32"/>
        <v/>
      </c>
      <c r="F559" s="5">
        <v>0</v>
      </c>
      <c r="G559" s="5">
        <v>9.2200000000000008E-3</v>
      </c>
      <c r="H559" s="6" t="str">
        <f t="shared" si="33"/>
        <v/>
      </c>
      <c r="I559" s="5">
        <v>0</v>
      </c>
      <c r="J559" s="6" t="str">
        <f t="shared" si="34"/>
        <v/>
      </c>
      <c r="K559" s="5">
        <v>3.9908899999999998</v>
      </c>
      <c r="L559" s="5">
        <v>6.2610299999999999</v>
      </c>
      <c r="M559" s="6">
        <f t="shared" si="35"/>
        <v>0.56883051148991837</v>
      </c>
    </row>
    <row r="560" spans="1:13" x14ac:dyDescent="0.2">
      <c r="A560" s="1" t="s">
        <v>9</v>
      </c>
      <c r="B560" s="1" t="s">
        <v>55</v>
      </c>
      <c r="C560" s="5">
        <v>90.9</v>
      </c>
      <c r="D560" s="5">
        <v>92.69932</v>
      </c>
      <c r="E560" s="6">
        <f t="shared" si="32"/>
        <v>1.9794499449944825E-2</v>
      </c>
      <c r="F560" s="5">
        <v>1027.6682499999999</v>
      </c>
      <c r="G560" s="5">
        <v>636.07358999999997</v>
      </c>
      <c r="H560" s="6">
        <f t="shared" si="33"/>
        <v>-0.38105162828568462</v>
      </c>
      <c r="I560" s="5">
        <v>598.94674999999995</v>
      </c>
      <c r="J560" s="6">
        <f t="shared" si="34"/>
        <v>6.1986879467999412E-2</v>
      </c>
      <c r="K560" s="5">
        <v>6351.6827800000001</v>
      </c>
      <c r="L560" s="5">
        <v>5927.4244200000003</v>
      </c>
      <c r="M560" s="6">
        <f t="shared" si="35"/>
        <v>-6.6794639262510502E-2</v>
      </c>
    </row>
    <row r="561" spans="1:13" x14ac:dyDescent="0.2">
      <c r="A561" s="1" t="s">
        <v>10</v>
      </c>
      <c r="B561" s="1" t="s">
        <v>55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18.06054</v>
      </c>
      <c r="L561" s="5">
        <v>0</v>
      </c>
      <c r="M561" s="6">
        <f t="shared" si="35"/>
        <v>-1</v>
      </c>
    </row>
    <row r="562" spans="1:13" x14ac:dyDescent="0.2">
      <c r="A562" s="1" t="s">
        <v>11</v>
      </c>
      <c r="B562" s="1" t="s">
        <v>55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0.32762999999999998</v>
      </c>
      <c r="H562" s="6" t="str">
        <f t="shared" si="33"/>
        <v/>
      </c>
      <c r="I562" s="5">
        <v>0</v>
      </c>
      <c r="J562" s="6" t="str">
        <f t="shared" si="34"/>
        <v/>
      </c>
      <c r="K562" s="5">
        <v>0.82157000000000002</v>
      </c>
      <c r="L562" s="5">
        <v>1.95499</v>
      </c>
      <c r="M562" s="6">
        <f t="shared" si="35"/>
        <v>1.3795781248098153</v>
      </c>
    </row>
    <row r="563" spans="1:13" x14ac:dyDescent="0.2">
      <c r="A563" s="1" t="s">
        <v>12</v>
      </c>
      <c r="B563" s="1" t="s">
        <v>55</v>
      </c>
      <c r="C563" s="5">
        <v>0</v>
      </c>
      <c r="D563" s="5">
        <v>0</v>
      </c>
      <c r="E563" s="6" t="str">
        <f t="shared" si="32"/>
        <v/>
      </c>
      <c r="F563" s="5">
        <v>0.27546999999999999</v>
      </c>
      <c r="G563" s="5">
        <v>1.2292000000000001</v>
      </c>
      <c r="H563" s="6">
        <f t="shared" si="33"/>
        <v>3.4621918902239814</v>
      </c>
      <c r="I563" s="5">
        <v>0</v>
      </c>
      <c r="J563" s="6" t="str">
        <f t="shared" si="34"/>
        <v/>
      </c>
      <c r="K563" s="5">
        <v>14.652229999999999</v>
      </c>
      <c r="L563" s="5">
        <v>2.5686900000000001</v>
      </c>
      <c r="M563" s="6">
        <f t="shared" si="35"/>
        <v>-0.82468948412630705</v>
      </c>
    </row>
    <row r="564" spans="1:13" x14ac:dyDescent="0.2">
      <c r="A564" s="1" t="s">
        <v>13</v>
      </c>
      <c r="B564" s="1" t="s">
        <v>55</v>
      </c>
      <c r="C564" s="5">
        <v>0</v>
      </c>
      <c r="D564" s="5">
        <v>0</v>
      </c>
      <c r="E564" s="6" t="str">
        <f t="shared" ref="E564:E624" si="36">IF(C564=0,"",(D564/C564-1))</f>
        <v/>
      </c>
      <c r="F564" s="5">
        <v>6.5680800000000001</v>
      </c>
      <c r="G564" s="5">
        <v>195.15674000000001</v>
      </c>
      <c r="H564" s="6">
        <f t="shared" ref="H564:H624" si="37">IF(F564=0,"",(G564/F564-1))</f>
        <v>28.712905445731479</v>
      </c>
      <c r="I564" s="5">
        <v>38.858370000000001</v>
      </c>
      <c r="J564" s="6">
        <f t="shared" ref="J564:J624" si="38">IF(I564=0,"",(G564/I564-1))</f>
        <v>4.022257495618061</v>
      </c>
      <c r="K564" s="5">
        <v>1226.8251</v>
      </c>
      <c r="L564" s="5">
        <v>943.74180999999999</v>
      </c>
      <c r="M564" s="6">
        <f t="shared" ref="M564:M624" si="39">IF(K564=0,"",(L564/K564-1))</f>
        <v>-0.23074461877247221</v>
      </c>
    </row>
    <row r="565" spans="1:13" x14ac:dyDescent="0.2">
      <c r="A565" s="1" t="s">
        <v>14</v>
      </c>
      <c r="B565" s="1" t="s">
        <v>55</v>
      </c>
      <c r="C565" s="5">
        <v>0</v>
      </c>
      <c r="D565" s="5">
        <v>236.65922</v>
      </c>
      <c r="E565" s="6" t="str">
        <f t="shared" si="36"/>
        <v/>
      </c>
      <c r="F565" s="5">
        <v>5505.8804</v>
      </c>
      <c r="G565" s="5">
        <v>1918.1525999999999</v>
      </c>
      <c r="H565" s="6">
        <f t="shared" si="37"/>
        <v>-0.65161745976174856</v>
      </c>
      <c r="I565" s="5">
        <v>2075.6914700000002</v>
      </c>
      <c r="J565" s="6">
        <f t="shared" si="38"/>
        <v>-7.5897055163020144E-2</v>
      </c>
      <c r="K565" s="5">
        <v>37217.584889999998</v>
      </c>
      <c r="L565" s="5">
        <v>16263.95571</v>
      </c>
      <c r="M565" s="6">
        <f t="shared" si="39"/>
        <v>-0.5630034630653864</v>
      </c>
    </row>
    <row r="566" spans="1:13" x14ac:dyDescent="0.2">
      <c r="A566" s="1" t="s">
        <v>15</v>
      </c>
      <c r="B566" s="1" t="s">
        <v>55</v>
      </c>
      <c r="C566" s="5">
        <v>0</v>
      </c>
      <c r="D566" s="5">
        <v>8.3434100000000004</v>
      </c>
      <c r="E566" s="6" t="str">
        <f t="shared" si="36"/>
        <v/>
      </c>
      <c r="F566" s="5">
        <v>325.72455000000002</v>
      </c>
      <c r="G566" s="5">
        <v>417.86210999999997</v>
      </c>
      <c r="H566" s="6">
        <f t="shared" si="37"/>
        <v>0.28286955957111592</v>
      </c>
      <c r="I566" s="5">
        <v>227.64662999999999</v>
      </c>
      <c r="J566" s="6">
        <f t="shared" si="38"/>
        <v>0.83557344995618865</v>
      </c>
      <c r="K566" s="5">
        <v>3360.3819899999999</v>
      </c>
      <c r="L566" s="5">
        <v>3878.5133900000001</v>
      </c>
      <c r="M566" s="6">
        <f t="shared" si="39"/>
        <v>0.15418824453347346</v>
      </c>
    </row>
    <row r="567" spans="1:13" x14ac:dyDescent="0.2">
      <c r="A567" s="1" t="s">
        <v>16</v>
      </c>
      <c r="B567" s="1" t="s">
        <v>55</v>
      </c>
      <c r="C567" s="5">
        <v>0</v>
      </c>
      <c r="D567" s="5">
        <v>28.424040000000002</v>
      </c>
      <c r="E567" s="6" t="str">
        <f t="shared" si="36"/>
        <v/>
      </c>
      <c r="F567" s="5">
        <v>1871.75755</v>
      </c>
      <c r="G567" s="5">
        <v>1134.96786</v>
      </c>
      <c r="H567" s="6">
        <f t="shared" si="37"/>
        <v>-0.39363521733891227</v>
      </c>
      <c r="I567" s="5">
        <v>1151.61339</v>
      </c>
      <c r="J567" s="6">
        <f t="shared" si="38"/>
        <v>-1.4454095571084014E-2</v>
      </c>
      <c r="K567" s="5">
        <v>11599.45464</v>
      </c>
      <c r="L567" s="5">
        <v>10515.71847</v>
      </c>
      <c r="M567" s="6">
        <f t="shared" si="39"/>
        <v>-9.3429924391686736E-2</v>
      </c>
    </row>
    <row r="568" spans="1:13" x14ac:dyDescent="0.2">
      <c r="A568" s="1" t="s">
        <v>18</v>
      </c>
      <c r="B568" s="1" t="s">
        <v>55</v>
      </c>
      <c r="C568" s="5">
        <v>0</v>
      </c>
      <c r="D568" s="5">
        <v>139.41406000000001</v>
      </c>
      <c r="E568" s="6" t="str">
        <f t="shared" si="36"/>
        <v/>
      </c>
      <c r="F568" s="5">
        <v>3855.6446599999999</v>
      </c>
      <c r="G568" s="5">
        <v>3692.8670099999999</v>
      </c>
      <c r="H568" s="6">
        <f t="shared" si="37"/>
        <v>-4.2218011345474982E-2</v>
      </c>
      <c r="I568" s="5">
        <v>3276.7050199999999</v>
      </c>
      <c r="J568" s="6">
        <f t="shared" si="38"/>
        <v>0.12700624177638065</v>
      </c>
      <c r="K568" s="5">
        <v>34085.077669999999</v>
      </c>
      <c r="L568" s="5">
        <v>31522.468939999999</v>
      </c>
      <c r="M568" s="6">
        <f t="shared" si="39"/>
        <v>-7.5182716460566623E-2</v>
      </c>
    </row>
    <row r="569" spans="1:13" x14ac:dyDescent="0.2">
      <c r="A569" s="1" t="s">
        <v>19</v>
      </c>
      <c r="B569" s="1" t="s">
        <v>55</v>
      </c>
      <c r="C569" s="5">
        <v>0</v>
      </c>
      <c r="D569" s="5">
        <v>555.53714000000002</v>
      </c>
      <c r="E569" s="6" t="str">
        <f t="shared" si="36"/>
        <v/>
      </c>
      <c r="F569" s="5">
        <v>80.403390000000002</v>
      </c>
      <c r="G569" s="5">
        <v>969.90765999999996</v>
      </c>
      <c r="H569" s="6">
        <f t="shared" si="37"/>
        <v>11.063019482138749</v>
      </c>
      <c r="I569" s="5">
        <v>602.55565000000001</v>
      </c>
      <c r="J569" s="6">
        <f t="shared" si="38"/>
        <v>0.60965656865054685</v>
      </c>
      <c r="K569" s="5">
        <v>567.72274000000004</v>
      </c>
      <c r="L569" s="5">
        <v>4225.4491699999999</v>
      </c>
      <c r="M569" s="6">
        <f t="shared" si="39"/>
        <v>6.4428041582410449</v>
      </c>
    </row>
    <row r="570" spans="1:13" x14ac:dyDescent="0.2">
      <c r="A570" s="1" t="s">
        <v>20</v>
      </c>
      <c r="B570" s="1" t="s">
        <v>55</v>
      </c>
      <c r="C570" s="5">
        <v>0</v>
      </c>
      <c r="D570" s="5">
        <v>0</v>
      </c>
      <c r="E570" s="6" t="str">
        <f t="shared" si="36"/>
        <v/>
      </c>
      <c r="F570" s="5">
        <v>133.84295</v>
      </c>
      <c r="G570" s="5">
        <v>0</v>
      </c>
      <c r="H570" s="6">
        <f t="shared" si="37"/>
        <v>-1</v>
      </c>
      <c r="I570" s="5">
        <v>17.486499999999999</v>
      </c>
      <c r="J570" s="6">
        <f t="shared" si="38"/>
        <v>-1</v>
      </c>
      <c r="K570" s="5">
        <v>268.81767000000002</v>
      </c>
      <c r="L570" s="5">
        <v>89.284520000000001</v>
      </c>
      <c r="M570" s="6">
        <f t="shared" si="39"/>
        <v>-0.66786216099559237</v>
      </c>
    </row>
    <row r="571" spans="1:13" x14ac:dyDescent="0.2">
      <c r="A571" s="1" t="s">
        <v>21</v>
      </c>
      <c r="B571" s="1" t="s">
        <v>55</v>
      </c>
      <c r="C571" s="5">
        <v>0</v>
      </c>
      <c r="D571" s="5">
        <v>92.70232</v>
      </c>
      <c r="E571" s="6" t="str">
        <f t="shared" si="36"/>
        <v/>
      </c>
      <c r="F571" s="5">
        <v>886.50053000000003</v>
      </c>
      <c r="G571" s="5">
        <v>1735.59169</v>
      </c>
      <c r="H571" s="6">
        <f t="shared" si="37"/>
        <v>0.95780107429828609</v>
      </c>
      <c r="I571" s="5">
        <v>1646.8614399999999</v>
      </c>
      <c r="J571" s="6">
        <f t="shared" si="38"/>
        <v>5.3878394286771325E-2</v>
      </c>
      <c r="K571" s="5">
        <v>6904.3241600000001</v>
      </c>
      <c r="L571" s="5">
        <v>10328.8732</v>
      </c>
      <c r="M571" s="6">
        <f t="shared" si="39"/>
        <v>0.49600061651798222</v>
      </c>
    </row>
    <row r="572" spans="1:13" x14ac:dyDescent="0.2">
      <c r="A572" s="1" t="s">
        <v>22</v>
      </c>
      <c r="B572" s="1" t="s">
        <v>55</v>
      </c>
      <c r="C572" s="5">
        <v>0</v>
      </c>
      <c r="D572" s="5">
        <v>0</v>
      </c>
      <c r="E572" s="6" t="str">
        <f t="shared" si="36"/>
        <v/>
      </c>
      <c r="F572" s="5">
        <v>0</v>
      </c>
      <c r="G572" s="5">
        <v>0</v>
      </c>
      <c r="H572" s="6" t="str">
        <f t="shared" si="37"/>
        <v/>
      </c>
      <c r="I572" s="5">
        <v>0</v>
      </c>
      <c r="J572" s="6" t="str">
        <f t="shared" si="38"/>
        <v/>
      </c>
      <c r="K572" s="5">
        <v>0</v>
      </c>
      <c r="L572" s="5">
        <v>0</v>
      </c>
      <c r="M572" s="6" t="str">
        <f t="shared" si="39"/>
        <v/>
      </c>
    </row>
    <row r="573" spans="1:13" x14ac:dyDescent="0.2">
      <c r="A573" s="1" t="s">
        <v>23</v>
      </c>
      <c r="B573" s="1" t="s">
        <v>55</v>
      </c>
      <c r="C573" s="5">
        <v>0</v>
      </c>
      <c r="D573" s="5">
        <v>0</v>
      </c>
      <c r="E573" s="6" t="str">
        <f t="shared" si="36"/>
        <v/>
      </c>
      <c r="F573" s="5">
        <v>439.47433999999998</v>
      </c>
      <c r="G573" s="5">
        <v>740.23409000000004</v>
      </c>
      <c r="H573" s="6">
        <f t="shared" si="37"/>
        <v>0.68436248177766212</v>
      </c>
      <c r="I573" s="5">
        <v>2167.0240100000001</v>
      </c>
      <c r="J573" s="6">
        <f t="shared" si="38"/>
        <v>-0.65840983460077118</v>
      </c>
      <c r="K573" s="5">
        <v>7049.6570899999997</v>
      </c>
      <c r="L573" s="5">
        <v>13423.40821</v>
      </c>
      <c r="M573" s="6">
        <f t="shared" si="39"/>
        <v>0.90412214929449863</v>
      </c>
    </row>
    <row r="574" spans="1:13" x14ac:dyDescent="0.2">
      <c r="A574" s="1" t="s">
        <v>24</v>
      </c>
      <c r="B574" s="1" t="s">
        <v>55</v>
      </c>
      <c r="C574" s="5">
        <v>0</v>
      </c>
      <c r="D574" s="5">
        <v>0</v>
      </c>
      <c r="E574" s="6" t="str">
        <f t="shared" si="36"/>
        <v/>
      </c>
      <c r="F574" s="5">
        <v>36.168900000000001</v>
      </c>
      <c r="G574" s="5">
        <v>101.72196</v>
      </c>
      <c r="H574" s="6">
        <f t="shared" si="37"/>
        <v>1.8124150858887051</v>
      </c>
      <c r="I574" s="5">
        <v>0</v>
      </c>
      <c r="J574" s="6" t="str">
        <f t="shared" si="38"/>
        <v/>
      </c>
      <c r="K574" s="5">
        <v>1428.4428600000001</v>
      </c>
      <c r="L574" s="5">
        <v>616.80663000000004</v>
      </c>
      <c r="M574" s="6">
        <f t="shared" si="39"/>
        <v>-0.56819649754838641</v>
      </c>
    </row>
    <row r="575" spans="1:13" x14ac:dyDescent="0.2">
      <c r="A575" s="1" t="s">
        <v>26</v>
      </c>
      <c r="B575" s="1" t="s">
        <v>55</v>
      </c>
      <c r="C575" s="5">
        <v>0</v>
      </c>
      <c r="D575" s="5">
        <v>19.95</v>
      </c>
      <c r="E575" s="6" t="str">
        <f t="shared" si="36"/>
        <v/>
      </c>
      <c r="F575" s="5">
        <v>214.14409000000001</v>
      </c>
      <c r="G575" s="5">
        <v>358.54450000000003</v>
      </c>
      <c r="H575" s="6">
        <f t="shared" si="37"/>
        <v>0.67431424327423661</v>
      </c>
      <c r="I575" s="5">
        <v>330.209</v>
      </c>
      <c r="J575" s="6">
        <f t="shared" si="38"/>
        <v>8.5810804672192598E-2</v>
      </c>
      <c r="K575" s="5">
        <v>1177.72003</v>
      </c>
      <c r="L575" s="5">
        <v>2377.1454800000001</v>
      </c>
      <c r="M575" s="6">
        <f t="shared" si="39"/>
        <v>1.0184300338341026</v>
      </c>
    </row>
    <row r="576" spans="1:13" x14ac:dyDescent="0.2">
      <c r="A576" s="1" t="s">
        <v>27</v>
      </c>
      <c r="B576" s="1" t="s">
        <v>55</v>
      </c>
      <c r="C576" s="5">
        <v>0</v>
      </c>
      <c r="D576" s="5">
        <v>0</v>
      </c>
      <c r="E576" s="6" t="str">
        <f t="shared" si="36"/>
        <v/>
      </c>
      <c r="F576" s="5">
        <v>0</v>
      </c>
      <c r="G576" s="5">
        <v>0</v>
      </c>
      <c r="H576" s="6" t="str">
        <f t="shared" si="37"/>
        <v/>
      </c>
      <c r="I576" s="5">
        <v>0</v>
      </c>
      <c r="J576" s="6" t="str">
        <f t="shared" si="38"/>
        <v/>
      </c>
      <c r="K576" s="5">
        <v>0</v>
      </c>
      <c r="L576" s="5">
        <v>65.031999999999996</v>
      </c>
      <c r="M576" s="6" t="str">
        <f t="shared" si="39"/>
        <v/>
      </c>
    </row>
    <row r="577" spans="1:13" x14ac:dyDescent="0.2">
      <c r="A577" s="1" t="s">
        <v>28</v>
      </c>
      <c r="B577" s="1" t="s">
        <v>55</v>
      </c>
      <c r="C577" s="5">
        <v>0</v>
      </c>
      <c r="D577" s="5">
        <v>0</v>
      </c>
      <c r="E577" s="6" t="str">
        <f t="shared" si="36"/>
        <v/>
      </c>
      <c r="F577" s="5">
        <v>30.920999999999999</v>
      </c>
      <c r="G577" s="5">
        <v>14.32</v>
      </c>
      <c r="H577" s="6">
        <f t="shared" si="37"/>
        <v>-0.53688431810096704</v>
      </c>
      <c r="I577" s="5">
        <v>30.652819999999998</v>
      </c>
      <c r="J577" s="6">
        <f t="shared" si="38"/>
        <v>-0.5328325419977672</v>
      </c>
      <c r="K577" s="5">
        <v>751.73850000000004</v>
      </c>
      <c r="L577" s="5">
        <v>44.972819999999999</v>
      </c>
      <c r="M577" s="6">
        <f t="shared" si="39"/>
        <v>-0.94017491454807756</v>
      </c>
    </row>
    <row r="578" spans="1:13" x14ac:dyDescent="0.2">
      <c r="A578" s="1" t="s">
        <v>29</v>
      </c>
      <c r="B578" s="1" t="s">
        <v>55</v>
      </c>
      <c r="C578" s="5">
        <v>0</v>
      </c>
      <c r="D578" s="5">
        <v>25.670400000000001</v>
      </c>
      <c r="E578" s="6" t="str">
        <f t="shared" si="36"/>
        <v/>
      </c>
      <c r="F578" s="5">
        <v>165.03206</v>
      </c>
      <c r="G578" s="5">
        <v>59.855899999999998</v>
      </c>
      <c r="H578" s="6">
        <f t="shared" si="37"/>
        <v>-0.63730744196006528</v>
      </c>
      <c r="I578" s="5">
        <v>0</v>
      </c>
      <c r="J578" s="6" t="str">
        <f t="shared" si="38"/>
        <v/>
      </c>
      <c r="K578" s="5">
        <v>1633.60438</v>
      </c>
      <c r="L578" s="5">
        <v>919.27594999999997</v>
      </c>
      <c r="M578" s="6">
        <f t="shared" si="39"/>
        <v>-0.43727137288894879</v>
      </c>
    </row>
    <row r="579" spans="1:13" x14ac:dyDescent="0.2">
      <c r="A579" s="2" t="s">
        <v>30</v>
      </c>
      <c r="B579" s="2" t="s">
        <v>55</v>
      </c>
      <c r="C579" s="7">
        <v>90.9</v>
      </c>
      <c r="D579" s="7">
        <v>1330.7134699999999</v>
      </c>
      <c r="E579" s="8">
        <f t="shared" si="36"/>
        <v>13.63931210121012</v>
      </c>
      <c r="F579" s="7">
        <v>16812.078799999999</v>
      </c>
      <c r="G579" s="7">
        <v>13699.60478</v>
      </c>
      <c r="H579" s="8">
        <f t="shared" si="37"/>
        <v>-0.18513320434829272</v>
      </c>
      <c r="I579" s="7">
        <v>13865.154339999999</v>
      </c>
      <c r="J579" s="8">
        <f t="shared" si="38"/>
        <v>-1.1939972389806042E-2</v>
      </c>
      <c r="K579" s="7">
        <v>133679.39869</v>
      </c>
      <c r="L579" s="7">
        <v>116478.15289</v>
      </c>
      <c r="M579" s="8">
        <f t="shared" si="39"/>
        <v>-0.12867536784698863</v>
      </c>
    </row>
    <row r="580" spans="1:13" x14ac:dyDescent="0.2">
      <c r="A580" s="1" t="s">
        <v>3</v>
      </c>
      <c r="B580" s="1" t="s">
        <v>56</v>
      </c>
      <c r="C580" s="5">
        <v>0</v>
      </c>
      <c r="D580" s="5">
        <v>2.15</v>
      </c>
      <c r="E580" s="6" t="str">
        <f t="shared" si="36"/>
        <v/>
      </c>
      <c r="F580" s="5">
        <v>110.06504</v>
      </c>
      <c r="G580" s="5">
        <v>365.64046000000002</v>
      </c>
      <c r="H580" s="6">
        <f t="shared" si="37"/>
        <v>2.3220399501967202</v>
      </c>
      <c r="I580" s="5">
        <v>327.19418999999999</v>
      </c>
      <c r="J580" s="6">
        <f t="shared" si="38"/>
        <v>0.11750291165011229</v>
      </c>
      <c r="K580" s="5">
        <v>1665.34761</v>
      </c>
      <c r="L580" s="5">
        <v>3768.6403300000002</v>
      </c>
      <c r="M580" s="6">
        <f t="shared" si="39"/>
        <v>1.2629751935093001</v>
      </c>
    </row>
    <row r="581" spans="1:13" x14ac:dyDescent="0.2">
      <c r="A581" s="1" t="s">
        <v>5</v>
      </c>
      <c r="B581" s="1" t="s">
        <v>56</v>
      </c>
      <c r="C581" s="5">
        <v>0</v>
      </c>
      <c r="D581" s="5">
        <v>0</v>
      </c>
      <c r="E581" s="6" t="str">
        <f t="shared" si="36"/>
        <v/>
      </c>
      <c r="F581" s="5">
        <v>6.44102</v>
      </c>
      <c r="G581" s="5">
        <v>24.293890000000001</v>
      </c>
      <c r="H581" s="6">
        <f t="shared" si="37"/>
        <v>2.771745779395189</v>
      </c>
      <c r="I581" s="5">
        <v>17.232669999999999</v>
      </c>
      <c r="J581" s="6">
        <f t="shared" si="38"/>
        <v>0.40975774502732332</v>
      </c>
      <c r="K581" s="5">
        <v>100.48065</v>
      </c>
      <c r="L581" s="5">
        <v>211.16365999999999</v>
      </c>
      <c r="M581" s="6">
        <f t="shared" si="39"/>
        <v>1.1015355692862259</v>
      </c>
    </row>
    <row r="582" spans="1:13" x14ac:dyDescent="0.2">
      <c r="A582" s="1" t="s">
        <v>6</v>
      </c>
      <c r="B582" s="1" t="s">
        <v>56</v>
      </c>
      <c r="C582" s="5">
        <v>0</v>
      </c>
      <c r="D582" s="5">
        <v>2.7071200000000002</v>
      </c>
      <c r="E582" s="6" t="str">
        <f t="shared" si="36"/>
        <v/>
      </c>
      <c r="F582" s="5">
        <v>1092.90004</v>
      </c>
      <c r="G582" s="5">
        <v>598.36396000000002</v>
      </c>
      <c r="H582" s="6">
        <f t="shared" si="37"/>
        <v>-0.45249891289234467</v>
      </c>
      <c r="I582" s="5">
        <v>1077.8731700000001</v>
      </c>
      <c r="J582" s="6">
        <f t="shared" si="38"/>
        <v>-0.44486607826039493</v>
      </c>
      <c r="K582" s="5">
        <v>8206.9725899999994</v>
      </c>
      <c r="L582" s="5">
        <v>7769.1761699999997</v>
      </c>
      <c r="M582" s="6">
        <f t="shared" si="39"/>
        <v>-5.3344447687499796E-2</v>
      </c>
    </row>
    <row r="583" spans="1:13" x14ac:dyDescent="0.2">
      <c r="A583" s="1" t="s">
        <v>7</v>
      </c>
      <c r="B583" s="1" t="s">
        <v>56</v>
      </c>
      <c r="C583" s="5">
        <v>0</v>
      </c>
      <c r="D583" s="5">
        <v>0</v>
      </c>
      <c r="E583" s="6" t="str">
        <f t="shared" si="36"/>
        <v/>
      </c>
      <c r="F583" s="5">
        <v>5.9337499999999999</v>
      </c>
      <c r="G583" s="5">
        <v>3.0194200000000002</v>
      </c>
      <c r="H583" s="6">
        <f t="shared" si="37"/>
        <v>-0.49114472298293654</v>
      </c>
      <c r="I583" s="5">
        <v>0.17560000000000001</v>
      </c>
      <c r="J583" s="6">
        <f t="shared" si="38"/>
        <v>16.19487471526196</v>
      </c>
      <c r="K583" s="5">
        <v>63.284350000000003</v>
      </c>
      <c r="L583" s="5">
        <v>25.623360000000002</v>
      </c>
      <c r="M583" s="6">
        <f t="shared" si="39"/>
        <v>-0.59510747917929163</v>
      </c>
    </row>
    <row r="584" spans="1:13" x14ac:dyDescent="0.2">
      <c r="A584" s="1" t="s">
        <v>8</v>
      </c>
      <c r="B584" s="1" t="s">
        <v>56</v>
      </c>
      <c r="C584" s="5">
        <v>0</v>
      </c>
      <c r="D584" s="5">
        <v>0</v>
      </c>
      <c r="E584" s="6" t="str">
        <f t="shared" si="36"/>
        <v/>
      </c>
      <c r="F584" s="5">
        <v>9.1439999999999994E-2</v>
      </c>
      <c r="G584" s="5">
        <v>0.65200000000000002</v>
      </c>
      <c r="H584" s="6">
        <f t="shared" si="37"/>
        <v>6.1303587051618553</v>
      </c>
      <c r="I584" s="5">
        <v>0.52866000000000002</v>
      </c>
      <c r="J584" s="6">
        <f t="shared" si="38"/>
        <v>0.23330685128437945</v>
      </c>
      <c r="K584" s="5">
        <v>9.1439999999999994E-2</v>
      </c>
      <c r="L584" s="5">
        <v>80.237380000000002</v>
      </c>
      <c r="M584" s="6">
        <f t="shared" si="39"/>
        <v>876.48665791776034</v>
      </c>
    </row>
    <row r="585" spans="1:13" x14ac:dyDescent="0.2">
      <c r="A585" s="1" t="s">
        <v>9</v>
      </c>
      <c r="B585" s="1" t="s">
        <v>56</v>
      </c>
      <c r="C585" s="5">
        <v>0</v>
      </c>
      <c r="D585" s="5">
        <v>1.97885</v>
      </c>
      <c r="E585" s="6" t="str">
        <f t="shared" si="36"/>
        <v/>
      </c>
      <c r="F585" s="5">
        <v>150.13882000000001</v>
      </c>
      <c r="G585" s="5">
        <v>493.20078999999998</v>
      </c>
      <c r="H585" s="6">
        <f t="shared" si="37"/>
        <v>2.284965140927576</v>
      </c>
      <c r="I585" s="5">
        <v>238.47785999999999</v>
      </c>
      <c r="J585" s="6">
        <f t="shared" si="38"/>
        <v>1.0681198246243908</v>
      </c>
      <c r="K585" s="5">
        <v>717.96758999999997</v>
      </c>
      <c r="L585" s="5">
        <v>5791.0141400000002</v>
      </c>
      <c r="M585" s="6">
        <f t="shared" si="39"/>
        <v>7.0658433899502349</v>
      </c>
    </row>
    <row r="586" spans="1:13" x14ac:dyDescent="0.2">
      <c r="A586" s="1" t="s">
        <v>10</v>
      </c>
      <c r="B586" s="1" t="s">
        <v>56</v>
      </c>
      <c r="C586" s="5">
        <v>0</v>
      </c>
      <c r="D586" s="5">
        <v>0</v>
      </c>
      <c r="E586" s="6" t="str">
        <f t="shared" si="36"/>
        <v/>
      </c>
      <c r="F586" s="5">
        <v>678.27580999999998</v>
      </c>
      <c r="G586" s="5">
        <v>1453.17419</v>
      </c>
      <c r="H586" s="6">
        <f t="shared" si="37"/>
        <v>1.1424532153077962</v>
      </c>
      <c r="I586" s="5">
        <v>0</v>
      </c>
      <c r="J586" s="6" t="str">
        <f t="shared" si="38"/>
        <v/>
      </c>
      <c r="K586" s="5">
        <v>1256.3277800000001</v>
      </c>
      <c r="L586" s="5">
        <v>2092.1617500000002</v>
      </c>
      <c r="M586" s="6">
        <f t="shared" si="39"/>
        <v>0.66529928200743926</v>
      </c>
    </row>
    <row r="587" spans="1:13" x14ac:dyDescent="0.2">
      <c r="A587" s="1" t="s">
        <v>11</v>
      </c>
      <c r="B587" s="1" t="s">
        <v>56</v>
      </c>
      <c r="C587" s="5">
        <v>0</v>
      </c>
      <c r="D587" s="5">
        <v>0</v>
      </c>
      <c r="E587" s="6" t="str">
        <f t="shared" si="36"/>
        <v/>
      </c>
      <c r="F587" s="5">
        <v>0</v>
      </c>
      <c r="G587" s="5">
        <v>0</v>
      </c>
      <c r="H587" s="6" t="str">
        <f t="shared" si="37"/>
        <v/>
      </c>
      <c r="I587" s="5">
        <v>0</v>
      </c>
      <c r="J587" s="6" t="str">
        <f t="shared" si="38"/>
        <v/>
      </c>
      <c r="K587" s="5">
        <v>6.6479699999999999</v>
      </c>
      <c r="L587" s="5">
        <v>0</v>
      </c>
      <c r="M587" s="6">
        <f t="shared" si="39"/>
        <v>-1</v>
      </c>
    </row>
    <row r="588" spans="1:13" x14ac:dyDescent="0.2">
      <c r="A588" s="1" t="s">
        <v>12</v>
      </c>
      <c r="B588" s="1" t="s">
        <v>56</v>
      </c>
      <c r="C588" s="5">
        <v>0</v>
      </c>
      <c r="D588" s="5">
        <v>13.1874</v>
      </c>
      <c r="E588" s="6" t="str">
        <f t="shared" si="36"/>
        <v/>
      </c>
      <c r="F588" s="5">
        <v>710.74721999999997</v>
      </c>
      <c r="G588" s="5">
        <v>798.38927000000001</v>
      </c>
      <c r="H588" s="6">
        <f t="shared" si="37"/>
        <v>0.12330973310032789</v>
      </c>
      <c r="I588" s="5">
        <v>715.80444</v>
      </c>
      <c r="J588" s="6">
        <f t="shared" si="38"/>
        <v>0.11537345311800529</v>
      </c>
      <c r="K588" s="5">
        <v>4587.0945899999997</v>
      </c>
      <c r="L588" s="5">
        <v>6999.0164299999997</v>
      </c>
      <c r="M588" s="6">
        <f t="shared" si="39"/>
        <v>0.52580599607822776</v>
      </c>
    </row>
    <row r="589" spans="1:13" x14ac:dyDescent="0.2">
      <c r="A589" s="1" t="s">
        <v>13</v>
      </c>
      <c r="B589" s="1" t="s">
        <v>56</v>
      </c>
      <c r="C589" s="5">
        <v>0</v>
      </c>
      <c r="D589" s="5">
        <v>98.472549999999998</v>
      </c>
      <c r="E589" s="6" t="str">
        <f t="shared" si="36"/>
        <v/>
      </c>
      <c r="F589" s="5">
        <v>8576.1020100000005</v>
      </c>
      <c r="G589" s="5">
        <v>6457.7661500000004</v>
      </c>
      <c r="H589" s="6">
        <f t="shared" si="37"/>
        <v>-0.24700450828709297</v>
      </c>
      <c r="I589" s="5">
        <v>7630.3751700000003</v>
      </c>
      <c r="J589" s="6">
        <f t="shared" si="38"/>
        <v>-0.1536764567763711</v>
      </c>
      <c r="K589" s="5">
        <v>58007.388290000003</v>
      </c>
      <c r="L589" s="5">
        <v>66204.666660000003</v>
      </c>
      <c r="M589" s="6">
        <f t="shared" si="39"/>
        <v>0.14131438445424971</v>
      </c>
    </row>
    <row r="590" spans="1:13" x14ac:dyDescent="0.2">
      <c r="A590" s="1" t="s">
        <v>14</v>
      </c>
      <c r="B590" s="1" t="s">
        <v>56</v>
      </c>
      <c r="C590" s="5">
        <v>0</v>
      </c>
      <c r="D590" s="5">
        <v>0</v>
      </c>
      <c r="E590" s="6" t="str">
        <f t="shared" si="36"/>
        <v/>
      </c>
      <c r="F590" s="5">
        <v>9.8718699999999995</v>
      </c>
      <c r="G590" s="5">
        <v>0</v>
      </c>
      <c r="H590" s="6">
        <f t="shared" si="37"/>
        <v>-1</v>
      </c>
      <c r="I590" s="5">
        <v>13.0092</v>
      </c>
      <c r="J590" s="6">
        <f t="shared" si="38"/>
        <v>-1</v>
      </c>
      <c r="K590" s="5">
        <v>168.15921</v>
      </c>
      <c r="L590" s="5">
        <v>107.68007</v>
      </c>
      <c r="M590" s="6">
        <f t="shared" si="39"/>
        <v>-0.35965404452126049</v>
      </c>
    </row>
    <row r="591" spans="1:13" x14ac:dyDescent="0.2">
      <c r="A591" s="1" t="s">
        <v>15</v>
      </c>
      <c r="B591" s="1" t="s">
        <v>56</v>
      </c>
      <c r="C591" s="5">
        <v>0</v>
      </c>
      <c r="D591" s="5">
        <v>4.39093</v>
      </c>
      <c r="E591" s="6" t="str">
        <f t="shared" si="36"/>
        <v/>
      </c>
      <c r="F591" s="5">
        <v>1560.2019</v>
      </c>
      <c r="G591" s="5">
        <v>1072.13447</v>
      </c>
      <c r="H591" s="6">
        <f t="shared" si="37"/>
        <v>-0.31282325063185734</v>
      </c>
      <c r="I591" s="5">
        <v>1428.7484400000001</v>
      </c>
      <c r="J591" s="6">
        <f t="shared" si="38"/>
        <v>-0.2495988517054829</v>
      </c>
      <c r="K591" s="5">
        <v>11744.64257</v>
      </c>
      <c r="L591" s="5">
        <v>15044.50729</v>
      </c>
      <c r="M591" s="6">
        <f t="shared" si="39"/>
        <v>0.28096765826054426</v>
      </c>
    </row>
    <row r="592" spans="1:13" x14ac:dyDescent="0.2">
      <c r="A592" s="1" t="s">
        <v>16</v>
      </c>
      <c r="B592" s="1" t="s">
        <v>56</v>
      </c>
      <c r="C592" s="5">
        <v>0</v>
      </c>
      <c r="D592" s="5">
        <v>9.3628</v>
      </c>
      <c r="E592" s="6" t="str">
        <f t="shared" si="36"/>
        <v/>
      </c>
      <c r="F592" s="5">
        <v>677.07141000000001</v>
      </c>
      <c r="G592" s="5">
        <v>667.14810999999997</v>
      </c>
      <c r="H592" s="6">
        <f t="shared" si="37"/>
        <v>-1.4656208862814046E-2</v>
      </c>
      <c r="I592" s="5">
        <v>639.59511999999995</v>
      </c>
      <c r="J592" s="6">
        <f t="shared" si="38"/>
        <v>4.3078799600597462E-2</v>
      </c>
      <c r="K592" s="5">
        <v>5576.1394399999999</v>
      </c>
      <c r="L592" s="5">
        <v>6570.5518899999997</v>
      </c>
      <c r="M592" s="6">
        <f t="shared" si="39"/>
        <v>0.17833349770033724</v>
      </c>
    </row>
    <row r="593" spans="1:13" x14ac:dyDescent="0.2">
      <c r="A593" s="1" t="s">
        <v>17</v>
      </c>
      <c r="B593" s="1" t="s">
        <v>56</v>
      </c>
      <c r="C593" s="5">
        <v>0</v>
      </c>
      <c r="D593" s="5">
        <v>0</v>
      </c>
      <c r="E593" s="6" t="str">
        <f t="shared" si="36"/>
        <v/>
      </c>
      <c r="F593" s="5">
        <v>0.13500000000000001</v>
      </c>
      <c r="G593" s="5">
        <v>0</v>
      </c>
      <c r="H593" s="6">
        <f t="shared" si="37"/>
        <v>-1</v>
      </c>
      <c r="I593" s="5">
        <v>0.32800000000000001</v>
      </c>
      <c r="J593" s="6">
        <f t="shared" si="38"/>
        <v>-1</v>
      </c>
      <c r="K593" s="5">
        <v>2.79393</v>
      </c>
      <c r="L593" s="5">
        <v>7.64724</v>
      </c>
      <c r="M593" s="6">
        <f t="shared" si="39"/>
        <v>1.7370907646218767</v>
      </c>
    </row>
    <row r="594" spans="1:13" x14ac:dyDescent="0.2">
      <c r="A594" s="1" t="s">
        <v>18</v>
      </c>
      <c r="B594" s="1" t="s">
        <v>56</v>
      </c>
      <c r="C594" s="5">
        <v>0</v>
      </c>
      <c r="D594" s="5">
        <v>0</v>
      </c>
      <c r="E594" s="6" t="str">
        <f t="shared" si="36"/>
        <v/>
      </c>
      <c r="F594" s="5">
        <v>0.114</v>
      </c>
      <c r="G594" s="5">
        <v>11.30564</v>
      </c>
      <c r="H594" s="6">
        <f t="shared" si="37"/>
        <v>98.172280701754389</v>
      </c>
      <c r="I594" s="5">
        <v>3.8647200000000002</v>
      </c>
      <c r="J594" s="6">
        <f t="shared" si="38"/>
        <v>1.925345173777143</v>
      </c>
      <c r="K594" s="5">
        <v>55.53125</v>
      </c>
      <c r="L594" s="5">
        <v>186.53909999999999</v>
      </c>
      <c r="M594" s="6">
        <f t="shared" si="39"/>
        <v>2.3591734383792908</v>
      </c>
    </row>
    <row r="595" spans="1:13" x14ac:dyDescent="0.2">
      <c r="A595" s="1" t="s">
        <v>19</v>
      </c>
      <c r="B595" s="1" t="s">
        <v>56</v>
      </c>
      <c r="C595" s="5">
        <v>0</v>
      </c>
      <c r="D595" s="5">
        <v>57.906849999999999</v>
      </c>
      <c r="E595" s="6" t="str">
        <f t="shared" si="36"/>
        <v/>
      </c>
      <c r="F595" s="5">
        <v>313.73910999999998</v>
      </c>
      <c r="G595" s="5">
        <v>577.60563000000002</v>
      </c>
      <c r="H595" s="6">
        <f t="shared" si="37"/>
        <v>0.84103802041129039</v>
      </c>
      <c r="I595" s="5">
        <v>301.61516999999998</v>
      </c>
      <c r="J595" s="6">
        <f t="shared" si="38"/>
        <v>0.91504170695393094</v>
      </c>
      <c r="K595" s="5">
        <v>5034.7046600000003</v>
      </c>
      <c r="L595" s="5">
        <v>5584.76091</v>
      </c>
      <c r="M595" s="6">
        <f t="shared" si="39"/>
        <v>0.1092529328224785</v>
      </c>
    </row>
    <row r="596" spans="1:13" x14ac:dyDescent="0.2">
      <c r="A596" s="1" t="s">
        <v>20</v>
      </c>
      <c r="B596" s="1" t="s">
        <v>56</v>
      </c>
      <c r="C596" s="5">
        <v>0</v>
      </c>
      <c r="D596" s="5">
        <v>0</v>
      </c>
      <c r="E596" s="6" t="str">
        <f t="shared" si="36"/>
        <v/>
      </c>
      <c r="F596" s="5">
        <v>12.0311</v>
      </c>
      <c r="G596" s="5">
        <v>0</v>
      </c>
      <c r="H596" s="6">
        <f t="shared" si="37"/>
        <v>-1</v>
      </c>
      <c r="I596" s="5">
        <v>19.072620000000001</v>
      </c>
      <c r="J596" s="6">
        <f t="shared" si="38"/>
        <v>-1</v>
      </c>
      <c r="K596" s="5">
        <v>155.61156</v>
      </c>
      <c r="L596" s="5">
        <v>115.83687999999999</v>
      </c>
      <c r="M596" s="6">
        <f t="shared" si="39"/>
        <v>-0.25560234728062625</v>
      </c>
    </row>
    <row r="597" spans="1:13" x14ac:dyDescent="0.2">
      <c r="A597" s="1" t="s">
        <v>21</v>
      </c>
      <c r="B597" s="1" t="s">
        <v>56</v>
      </c>
      <c r="C597" s="5">
        <v>0</v>
      </c>
      <c r="D597" s="5">
        <v>5.8900000000000001E-2</v>
      </c>
      <c r="E597" s="6" t="str">
        <f t="shared" si="36"/>
        <v/>
      </c>
      <c r="F597" s="5">
        <v>2211.1446500000002</v>
      </c>
      <c r="G597" s="5">
        <v>2477.8926200000001</v>
      </c>
      <c r="H597" s="6">
        <f t="shared" si="37"/>
        <v>0.12063795554940282</v>
      </c>
      <c r="I597" s="5">
        <v>2324.31511</v>
      </c>
      <c r="J597" s="6">
        <f t="shared" si="38"/>
        <v>6.6074306938528782E-2</v>
      </c>
      <c r="K597" s="5">
        <v>19878.571459999999</v>
      </c>
      <c r="L597" s="5">
        <v>19961.823970000001</v>
      </c>
      <c r="M597" s="6">
        <f t="shared" si="39"/>
        <v>4.1880529578055548E-3</v>
      </c>
    </row>
    <row r="598" spans="1:13" x14ac:dyDescent="0.2">
      <c r="A598" s="1" t="s">
        <v>23</v>
      </c>
      <c r="B598" s="1" t="s">
        <v>56</v>
      </c>
      <c r="C598" s="5">
        <v>0</v>
      </c>
      <c r="D598" s="5">
        <v>55.2913</v>
      </c>
      <c r="E598" s="6" t="str">
        <f t="shared" si="36"/>
        <v/>
      </c>
      <c r="F598" s="5">
        <v>912.80258000000003</v>
      </c>
      <c r="G598" s="5">
        <v>1413.11673</v>
      </c>
      <c r="H598" s="6">
        <f t="shared" si="37"/>
        <v>0.5481077299321393</v>
      </c>
      <c r="I598" s="5">
        <v>1294.04564</v>
      </c>
      <c r="J598" s="6">
        <f t="shared" si="38"/>
        <v>9.2014598495923083E-2</v>
      </c>
      <c r="K598" s="5">
        <v>6149.3296200000004</v>
      </c>
      <c r="L598" s="5">
        <v>11991.289210000001</v>
      </c>
      <c r="M598" s="6">
        <f t="shared" si="39"/>
        <v>0.95001568479915055</v>
      </c>
    </row>
    <row r="599" spans="1:13" x14ac:dyDescent="0.2">
      <c r="A599" s="1" t="s">
        <v>24</v>
      </c>
      <c r="B599" s="1" t="s">
        <v>56</v>
      </c>
      <c r="C599" s="5">
        <v>0</v>
      </c>
      <c r="D599" s="5">
        <v>0</v>
      </c>
      <c r="E599" s="6" t="str">
        <f t="shared" si="36"/>
        <v/>
      </c>
      <c r="F599" s="5">
        <v>2.3665400000000001</v>
      </c>
      <c r="G599" s="5">
        <v>9.2980900000000002</v>
      </c>
      <c r="H599" s="6">
        <f t="shared" si="37"/>
        <v>2.9289807060096171</v>
      </c>
      <c r="I599" s="5">
        <v>0.69803999999999999</v>
      </c>
      <c r="J599" s="6">
        <f t="shared" si="38"/>
        <v>12.320282505300556</v>
      </c>
      <c r="K599" s="5">
        <v>120.62454</v>
      </c>
      <c r="L599" s="5">
        <v>368.84269999999998</v>
      </c>
      <c r="M599" s="6">
        <f t="shared" si="39"/>
        <v>2.0577749767999114</v>
      </c>
    </row>
    <row r="600" spans="1:13" x14ac:dyDescent="0.2">
      <c r="A600" s="1" t="s">
        <v>26</v>
      </c>
      <c r="B600" s="1" t="s">
        <v>56</v>
      </c>
      <c r="C600" s="5">
        <v>0</v>
      </c>
      <c r="D600" s="5">
        <v>63.706850000000003</v>
      </c>
      <c r="E600" s="6" t="str">
        <f t="shared" si="36"/>
        <v/>
      </c>
      <c r="F600" s="5">
        <v>1013.66584</v>
      </c>
      <c r="G600" s="5">
        <v>1497.43632</v>
      </c>
      <c r="H600" s="6">
        <f t="shared" si="37"/>
        <v>0.47724847865051867</v>
      </c>
      <c r="I600" s="5">
        <v>1105.1130800000001</v>
      </c>
      <c r="J600" s="6">
        <f t="shared" si="38"/>
        <v>0.35500732649006372</v>
      </c>
      <c r="K600" s="5">
        <v>8923.0957199999993</v>
      </c>
      <c r="L600" s="5">
        <v>9051.8195400000004</v>
      </c>
      <c r="M600" s="6">
        <f t="shared" si="39"/>
        <v>1.4425914955891628E-2</v>
      </c>
    </row>
    <row r="601" spans="1:13" x14ac:dyDescent="0.2">
      <c r="A601" s="1" t="s">
        <v>28</v>
      </c>
      <c r="B601" s="1" t="s">
        <v>56</v>
      </c>
      <c r="C601" s="5">
        <v>0</v>
      </c>
      <c r="D601" s="5">
        <v>0</v>
      </c>
      <c r="E601" s="6" t="str">
        <f t="shared" si="36"/>
        <v/>
      </c>
      <c r="F601" s="5">
        <v>0</v>
      </c>
      <c r="G601" s="5">
        <v>0</v>
      </c>
      <c r="H601" s="6" t="str">
        <f t="shared" si="37"/>
        <v/>
      </c>
      <c r="I601" s="5">
        <v>0</v>
      </c>
      <c r="J601" s="6" t="str">
        <f t="shared" si="38"/>
        <v/>
      </c>
      <c r="K601" s="5">
        <v>0</v>
      </c>
      <c r="L601" s="5">
        <v>0.16370999999999999</v>
      </c>
      <c r="M601" s="6" t="str">
        <f t="shared" si="39"/>
        <v/>
      </c>
    </row>
    <row r="602" spans="1:13" x14ac:dyDescent="0.2">
      <c r="A602" s="1" t="s">
        <v>29</v>
      </c>
      <c r="B602" s="1" t="s">
        <v>56</v>
      </c>
      <c r="C602" s="5">
        <v>0</v>
      </c>
      <c r="D602" s="5">
        <v>0</v>
      </c>
      <c r="E602" s="6" t="str">
        <f t="shared" si="36"/>
        <v/>
      </c>
      <c r="F602" s="5">
        <v>2.7657600000000002</v>
      </c>
      <c r="G602" s="5">
        <v>0</v>
      </c>
      <c r="H602" s="6">
        <f t="shared" si="37"/>
        <v>-1</v>
      </c>
      <c r="I602" s="5">
        <v>1.1907000000000001</v>
      </c>
      <c r="J602" s="6">
        <f t="shared" si="38"/>
        <v>-1</v>
      </c>
      <c r="K602" s="5">
        <v>11.852550000000001</v>
      </c>
      <c r="L602" s="5">
        <v>26.464220000000001</v>
      </c>
      <c r="M602" s="6">
        <f t="shared" si="39"/>
        <v>1.232787037388579</v>
      </c>
    </row>
    <row r="603" spans="1:13" x14ac:dyDescent="0.2">
      <c r="A603" s="2" t="s">
        <v>30</v>
      </c>
      <c r="B603" s="2" t="s">
        <v>56</v>
      </c>
      <c r="C603" s="7">
        <v>0</v>
      </c>
      <c r="D603" s="7">
        <v>309.21355</v>
      </c>
      <c r="E603" s="8" t="str">
        <f t="shared" si="36"/>
        <v/>
      </c>
      <c r="F603" s="7">
        <v>18155.534930000002</v>
      </c>
      <c r="G603" s="7">
        <v>18051.371630000001</v>
      </c>
      <c r="H603" s="8">
        <f t="shared" si="37"/>
        <v>-5.7372751836621827E-3</v>
      </c>
      <c r="I603" s="7">
        <v>17403.951959999999</v>
      </c>
      <c r="J603" s="8">
        <f t="shared" si="38"/>
        <v>3.7199578089389451E-2</v>
      </c>
      <c r="K603" s="7">
        <v>137033.24838</v>
      </c>
      <c r="L603" s="7">
        <v>164035.44584999999</v>
      </c>
      <c r="M603" s="8">
        <f t="shared" si="39"/>
        <v>0.19704851041056504</v>
      </c>
    </row>
    <row r="604" spans="1:13" x14ac:dyDescent="0.2">
      <c r="A604" s="1" t="s">
        <v>3</v>
      </c>
      <c r="B604" s="1" t="s">
        <v>57</v>
      </c>
      <c r="C604" s="5">
        <v>0</v>
      </c>
      <c r="D604" s="5">
        <v>0</v>
      </c>
      <c r="E604" s="6" t="str">
        <f t="shared" si="36"/>
        <v/>
      </c>
      <c r="F604" s="5">
        <v>26.602340000000002</v>
      </c>
      <c r="G604" s="5">
        <v>69.919330000000002</v>
      </c>
      <c r="H604" s="6">
        <f t="shared" si="37"/>
        <v>1.6283150279261145</v>
      </c>
      <c r="I604" s="5">
        <v>312.01215999999999</v>
      </c>
      <c r="J604" s="6">
        <f t="shared" si="38"/>
        <v>-0.77590831716302344</v>
      </c>
      <c r="K604" s="5">
        <v>211.20822000000001</v>
      </c>
      <c r="L604" s="5">
        <v>1479.0286699999999</v>
      </c>
      <c r="M604" s="6">
        <f t="shared" si="39"/>
        <v>6.0027041087700086</v>
      </c>
    </row>
    <row r="605" spans="1:13" x14ac:dyDescent="0.2">
      <c r="A605" s="1" t="s">
        <v>5</v>
      </c>
      <c r="B605" s="1" t="s">
        <v>57</v>
      </c>
      <c r="C605" s="5">
        <v>0</v>
      </c>
      <c r="D605" s="5">
        <v>0</v>
      </c>
      <c r="E605" s="6" t="str">
        <f t="shared" si="36"/>
        <v/>
      </c>
      <c r="F605" s="5">
        <v>93.039959999999994</v>
      </c>
      <c r="G605" s="5">
        <v>233.51399000000001</v>
      </c>
      <c r="H605" s="6">
        <f t="shared" si="37"/>
        <v>1.5098247032780328</v>
      </c>
      <c r="I605" s="5">
        <v>227.74009000000001</v>
      </c>
      <c r="J605" s="6">
        <f t="shared" si="38"/>
        <v>2.5353024142565239E-2</v>
      </c>
      <c r="K605" s="5">
        <v>917.99527</v>
      </c>
      <c r="L605" s="5">
        <v>1732.2477200000001</v>
      </c>
      <c r="M605" s="6">
        <f t="shared" si="39"/>
        <v>0.88698980987124254</v>
      </c>
    </row>
    <row r="606" spans="1:13" x14ac:dyDescent="0.2">
      <c r="A606" s="1" t="s">
        <v>6</v>
      </c>
      <c r="B606" s="1" t="s">
        <v>57</v>
      </c>
      <c r="C606" s="5">
        <v>0</v>
      </c>
      <c r="D606" s="5">
        <v>0.50165000000000004</v>
      </c>
      <c r="E606" s="6" t="str">
        <f t="shared" si="36"/>
        <v/>
      </c>
      <c r="F606" s="5">
        <v>110.11064</v>
      </c>
      <c r="G606" s="5">
        <v>140.14841000000001</v>
      </c>
      <c r="H606" s="6">
        <f t="shared" si="37"/>
        <v>0.27279625293250498</v>
      </c>
      <c r="I606" s="5">
        <v>71.427289999999999</v>
      </c>
      <c r="J606" s="6">
        <f t="shared" si="38"/>
        <v>0.96211294030614924</v>
      </c>
      <c r="K606" s="5">
        <v>269.75995999999998</v>
      </c>
      <c r="L606" s="5">
        <v>454.88756999999998</v>
      </c>
      <c r="M606" s="6">
        <f t="shared" si="39"/>
        <v>0.6862679324240708</v>
      </c>
    </row>
    <row r="607" spans="1:13" x14ac:dyDescent="0.2">
      <c r="A607" s="1" t="s">
        <v>7</v>
      </c>
      <c r="B607" s="1" t="s">
        <v>57</v>
      </c>
      <c r="C607" s="5">
        <v>0</v>
      </c>
      <c r="D607" s="5">
        <v>0</v>
      </c>
      <c r="E607" s="6" t="str">
        <f t="shared" si="36"/>
        <v/>
      </c>
      <c r="F607" s="5">
        <v>0.61931999999999998</v>
      </c>
      <c r="G607" s="5">
        <v>0.97158999999999995</v>
      </c>
      <c r="H607" s="6">
        <f t="shared" si="37"/>
        <v>0.5688012659045405</v>
      </c>
      <c r="I607" s="5">
        <v>7.6660000000000006E-2</v>
      </c>
      <c r="J607" s="6">
        <f t="shared" si="38"/>
        <v>11.674015131750586</v>
      </c>
      <c r="K607" s="5">
        <v>2.6396299999999999</v>
      </c>
      <c r="L607" s="5">
        <v>3.2960099999999999</v>
      </c>
      <c r="M607" s="6">
        <f t="shared" si="39"/>
        <v>0.24866363846448181</v>
      </c>
    </row>
    <row r="608" spans="1:13" x14ac:dyDescent="0.2">
      <c r="A608" s="1" t="s">
        <v>8</v>
      </c>
      <c r="B608" s="1" t="s">
        <v>57</v>
      </c>
      <c r="C608" s="5">
        <v>0</v>
      </c>
      <c r="D608" s="5">
        <v>0</v>
      </c>
      <c r="E608" s="6" t="str">
        <f t="shared" si="36"/>
        <v/>
      </c>
      <c r="F608" s="5">
        <v>0.14201</v>
      </c>
      <c r="G608" s="5">
        <v>78.508459999999999</v>
      </c>
      <c r="H608" s="6">
        <f t="shared" si="37"/>
        <v>551.83754665164429</v>
      </c>
      <c r="I608" s="5">
        <v>0</v>
      </c>
      <c r="J608" s="6" t="str">
        <f t="shared" si="38"/>
        <v/>
      </c>
      <c r="K608" s="5">
        <v>0.21407999999999999</v>
      </c>
      <c r="L608" s="5">
        <v>81.349410000000006</v>
      </c>
      <c r="M608" s="6">
        <f t="shared" si="39"/>
        <v>378.99537556053815</v>
      </c>
    </row>
    <row r="609" spans="1:13" x14ac:dyDescent="0.2">
      <c r="A609" s="1" t="s">
        <v>9</v>
      </c>
      <c r="B609" s="1" t="s">
        <v>57</v>
      </c>
      <c r="C609" s="5">
        <v>0</v>
      </c>
      <c r="D609" s="5">
        <v>0</v>
      </c>
      <c r="E609" s="6" t="str">
        <f t="shared" si="36"/>
        <v/>
      </c>
      <c r="F609" s="5">
        <v>54.522629999999999</v>
      </c>
      <c r="G609" s="5">
        <v>22.63597</v>
      </c>
      <c r="H609" s="6">
        <f t="shared" si="37"/>
        <v>-0.58483349024065778</v>
      </c>
      <c r="I609" s="5">
        <v>88.596530000000001</v>
      </c>
      <c r="J609" s="6">
        <f t="shared" si="38"/>
        <v>-0.74450500487998794</v>
      </c>
      <c r="K609" s="5">
        <v>438.58431000000002</v>
      </c>
      <c r="L609" s="5">
        <v>268.88995</v>
      </c>
      <c r="M609" s="6">
        <f t="shared" si="39"/>
        <v>-0.38691388663675641</v>
      </c>
    </row>
    <row r="610" spans="1:13" x14ac:dyDescent="0.2">
      <c r="A610" s="1" t="s">
        <v>10</v>
      </c>
      <c r="B610" s="1" t="s">
        <v>57</v>
      </c>
      <c r="C610" s="5">
        <v>0</v>
      </c>
      <c r="D610" s="5">
        <v>0</v>
      </c>
      <c r="E610" s="6" t="str">
        <f t="shared" si="36"/>
        <v/>
      </c>
      <c r="F610" s="5">
        <v>1.4678800000000001</v>
      </c>
      <c r="G610" s="5">
        <v>4.1808199999999998</v>
      </c>
      <c r="H610" s="6">
        <f t="shared" si="37"/>
        <v>1.8482028503692396</v>
      </c>
      <c r="I610" s="5">
        <v>0.84235000000000004</v>
      </c>
      <c r="J610" s="6">
        <f t="shared" si="38"/>
        <v>3.9632812963732409</v>
      </c>
      <c r="K610" s="5">
        <v>31.43844</v>
      </c>
      <c r="L610" s="5">
        <v>35.749020000000002</v>
      </c>
      <c r="M610" s="6">
        <f t="shared" si="39"/>
        <v>0.13711176508758083</v>
      </c>
    </row>
    <row r="611" spans="1:13" x14ac:dyDescent="0.2">
      <c r="A611" s="1" t="s">
        <v>12</v>
      </c>
      <c r="B611" s="1" t="s">
        <v>57</v>
      </c>
      <c r="C611" s="5">
        <v>0</v>
      </c>
      <c r="D611" s="5">
        <v>0</v>
      </c>
      <c r="E611" s="6" t="str">
        <f t="shared" si="36"/>
        <v/>
      </c>
      <c r="F611" s="5">
        <v>0.27729999999999999</v>
      </c>
      <c r="G611" s="5">
        <v>0</v>
      </c>
      <c r="H611" s="6">
        <f t="shared" si="37"/>
        <v>-1</v>
      </c>
      <c r="I611" s="5">
        <v>0</v>
      </c>
      <c r="J611" s="6" t="str">
        <f t="shared" si="38"/>
        <v/>
      </c>
      <c r="K611" s="5">
        <v>4.9953399999999997</v>
      </c>
      <c r="L611" s="5">
        <v>0.11362999999999999</v>
      </c>
      <c r="M611" s="6">
        <f t="shared" si="39"/>
        <v>-0.97725279960923583</v>
      </c>
    </row>
    <row r="612" spans="1:13" x14ac:dyDescent="0.2">
      <c r="A612" s="1" t="s">
        <v>13</v>
      </c>
      <c r="B612" s="1" t="s">
        <v>57</v>
      </c>
      <c r="C612" s="5">
        <v>0</v>
      </c>
      <c r="D612" s="5">
        <v>1.0256799999999999</v>
      </c>
      <c r="E612" s="6" t="str">
        <f t="shared" si="36"/>
        <v/>
      </c>
      <c r="F612" s="5">
        <v>22.578620000000001</v>
      </c>
      <c r="G612" s="5">
        <v>54.331969999999998</v>
      </c>
      <c r="H612" s="6">
        <f t="shared" si="37"/>
        <v>1.4063459148521917</v>
      </c>
      <c r="I612" s="5">
        <v>55.967770000000002</v>
      </c>
      <c r="J612" s="6">
        <f t="shared" si="38"/>
        <v>-2.9227535776394253E-2</v>
      </c>
      <c r="K612" s="5">
        <v>1392.4748</v>
      </c>
      <c r="L612" s="5">
        <v>333.29951</v>
      </c>
      <c r="M612" s="6">
        <f t="shared" si="39"/>
        <v>-0.76064233981110463</v>
      </c>
    </row>
    <row r="613" spans="1:13" x14ac:dyDescent="0.2">
      <c r="A613" s="1" t="s">
        <v>14</v>
      </c>
      <c r="B613" s="1" t="s">
        <v>57</v>
      </c>
      <c r="C613" s="5">
        <v>0</v>
      </c>
      <c r="D613" s="5">
        <v>15.537699999999999</v>
      </c>
      <c r="E613" s="6" t="str">
        <f t="shared" si="36"/>
        <v/>
      </c>
      <c r="F613" s="5">
        <v>926.28053</v>
      </c>
      <c r="G613" s="5">
        <v>1971.60213</v>
      </c>
      <c r="H613" s="6">
        <f t="shared" si="37"/>
        <v>1.1285151378492215</v>
      </c>
      <c r="I613" s="5">
        <v>1806.24243</v>
      </c>
      <c r="J613" s="6">
        <f t="shared" si="38"/>
        <v>9.1549006519573428E-2</v>
      </c>
      <c r="K613" s="5">
        <v>15574.87206</v>
      </c>
      <c r="L613" s="5">
        <v>14668.663430000001</v>
      </c>
      <c r="M613" s="6">
        <f t="shared" si="39"/>
        <v>-5.8184017596353832E-2</v>
      </c>
    </row>
    <row r="614" spans="1:13" x14ac:dyDescent="0.2">
      <c r="A614" s="1" t="s">
        <v>15</v>
      </c>
      <c r="B614" s="1" t="s">
        <v>57</v>
      </c>
      <c r="C614" s="5">
        <v>0</v>
      </c>
      <c r="D614" s="5">
        <v>0.21486</v>
      </c>
      <c r="E614" s="6" t="str">
        <f t="shared" si="36"/>
        <v/>
      </c>
      <c r="F614" s="5">
        <v>90.055149999999998</v>
      </c>
      <c r="G614" s="5">
        <v>59.014180000000003</v>
      </c>
      <c r="H614" s="6">
        <f t="shared" si="37"/>
        <v>-0.34468844924471276</v>
      </c>
      <c r="I614" s="5">
        <v>47.131810000000002</v>
      </c>
      <c r="J614" s="6">
        <f t="shared" si="38"/>
        <v>0.25210935035170512</v>
      </c>
      <c r="K614" s="5">
        <v>371.21651000000003</v>
      </c>
      <c r="L614" s="5">
        <v>326.8159</v>
      </c>
      <c r="M614" s="6">
        <f t="shared" si="39"/>
        <v>-0.11960839241767562</v>
      </c>
    </row>
    <row r="615" spans="1:13" x14ac:dyDescent="0.2">
      <c r="A615" s="1" t="s">
        <v>16</v>
      </c>
      <c r="B615" s="1" t="s">
        <v>57</v>
      </c>
      <c r="C615" s="5">
        <v>0</v>
      </c>
      <c r="D615" s="5">
        <v>17.25939</v>
      </c>
      <c r="E615" s="6" t="str">
        <f t="shared" si="36"/>
        <v/>
      </c>
      <c r="F615" s="5">
        <v>410.67174999999997</v>
      </c>
      <c r="G615" s="5">
        <v>500.53411999999997</v>
      </c>
      <c r="H615" s="6">
        <f t="shared" si="37"/>
        <v>0.218817997585663</v>
      </c>
      <c r="I615" s="5">
        <v>263.13063</v>
      </c>
      <c r="J615" s="6">
        <f t="shared" si="38"/>
        <v>0.90222673810342791</v>
      </c>
      <c r="K615" s="5">
        <v>3117.2196199999998</v>
      </c>
      <c r="L615" s="5">
        <v>3873.97172</v>
      </c>
      <c r="M615" s="6">
        <f t="shared" si="39"/>
        <v>0.24276508948702191</v>
      </c>
    </row>
    <row r="616" spans="1:13" x14ac:dyDescent="0.2">
      <c r="A616" s="1" t="s">
        <v>17</v>
      </c>
      <c r="B616" s="1" t="s">
        <v>57</v>
      </c>
      <c r="C616" s="5">
        <v>0</v>
      </c>
      <c r="D616" s="5">
        <v>0</v>
      </c>
      <c r="E616" s="6" t="str">
        <f t="shared" si="36"/>
        <v/>
      </c>
      <c r="F616" s="5">
        <v>65.578000000000003</v>
      </c>
      <c r="G616" s="5">
        <v>77.372799999999998</v>
      </c>
      <c r="H616" s="6">
        <f t="shared" si="37"/>
        <v>0.17985909908810882</v>
      </c>
      <c r="I616" s="5">
        <v>103.27981</v>
      </c>
      <c r="J616" s="6">
        <f t="shared" si="38"/>
        <v>-0.25084292854527912</v>
      </c>
      <c r="K616" s="5">
        <v>592.58901000000003</v>
      </c>
      <c r="L616" s="5">
        <v>702.39340000000004</v>
      </c>
      <c r="M616" s="6">
        <f t="shared" si="39"/>
        <v>0.18529602835530135</v>
      </c>
    </row>
    <row r="617" spans="1:13" x14ac:dyDescent="0.2">
      <c r="A617" s="1" t="s">
        <v>18</v>
      </c>
      <c r="B617" s="1" t="s">
        <v>57</v>
      </c>
      <c r="C617" s="5">
        <v>0</v>
      </c>
      <c r="D617" s="5">
        <v>0</v>
      </c>
      <c r="E617" s="6" t="str">
        <f t="shared" si="36"/>
        <v/>
      </c>
      <c r="F617" s="5">
        <v>20.199539999999999</v>
      </c>
      <c r="G617" s="5">
        <v>4.1937600000000002</v>
      </c>
      <c r="H617" s="6">
        <f t="shared" si="37"/>
        <v>-0.79238339090890186</v>
      </c>
      <c r="I617" s="5">
        <v>6.9248799999999999</v>
      </c>
      <c r="J617" s="6">
        <f t="shared" si="38"/>
        <v>-0.39439239380321389</v>
      </c>
      <c r="K617" s="5">
        <v>91.804519999999997</v>
      </c>
      <c r="L617" s="5">
        <v>84.936149999999998</v>
      </c>
      <c r="M617" s="6">
        <f t="shared" si="39"/>
        <v>-7.4815161606421987E-2</v>
      </c>
    </row>
    <row r="618" spans="1:13" x14ac:dyDescent="0.2">
      <c r="A618" s="1" t="s">
        <v>19</v>
      </c>
      <c r="B618" s="1" t="s">
        <v>57</v>
      </c>
      <c r="C618" s="5">
        <v>0</v>
      </c>
      <c r="D618" s="5">
        <v>83.528999999999996</v>
      </c>
      <c r="E618" s="6" t="str">
        <f t="shared" si="36"/>
        <v/>
      </c>
      <c r="F618" s="5">
        <v>476.32902999999999</v>
      </c>
      <c r="G618" s="5">
        <v>153.40449000000001</v>
      </c>
      <c r="H618" s="6">
        <f t="shared" si="37"/>
        <v>-0.67794427729924411</v>
      </c>
      <c r="I618" s="5">
        <v>243.42670000000001</v>
      </c>
      <c r="J618" s="6">
        <f t="shared" si="38"/>
        <v>-0.36981239116333586</v>
      </c>
      <c r="K618" s="5">
        <v>3725.04961</v>
      </c>
      <c r="L618" s="5">
        <v>1842.6858400000001</v>
      </c>
      <c r="M618" s="6">
        <f t="shared" si="39"/>
        <v>-0.50532582571430495</v>
      </c>
    </row>
    <row r="619" spans="1:13" x14ac:dyDescent="0.2">
      <c r="A619" s="1" t="s">
        <v>20</v>
      </c>
      <c r="B619" s="1" t="s">
        <v>57</v>
      </c>
      <c r="C619" s="5">
        <v>0</v>
      </c>
      <c r="D619" s="5">
        <v>3.5685699999999998</v>
      </c>
      <c r="E619" s="6" t="str">
        <f t="shared" si="36"/>
        <v/>
      </c>
      <c r="F619" s="5">
        <v>104.2427</v>
      </c>
      <c r="G619" s="5">
        <v>129.50202999999999</v>
      </c>
      <c r="H619" s="6">
        <f t="shared" si="37"/>
        <v>0.24231269911466224</v>
      </c>
      <c r="I619" s="5">
        <v>160.52856</v>
      </c>
      <c r="J619" s="6">
        <f t="shared" si="38"/>
        <v>-0.19327732087050431</v>
      </c>
      <c r="K619" s="5">
        <v>834.13801000000001</v>
      </c>
      <c r="L619" s="5">
        <v>966.35411999999997</v>
      </c>
      <c r="M619" s="6">
        <f t="shared" si="39"/>
        <v>0.15850627643739679</v>
      </c>
    </row>
    <row r="620" spans="1:13" x14ac:dyDescent="0.2">
      <c r="A620" s="1" t="s">
        <v>21</v>
      </c>
      <c r="B620" s="1" t="s">
        <v>57</v>
      </c>
      <c r="C620" s="5">
        <v>0</v>
      </c>
      <c r="D620" s="5">
        <v>4.6916900000000004</v>
      </c>
      <c r="E620" s="6" t="str">
        <f t="shared" si="36"/>
        <v/>
      </c>
      <c r="F620" s="5">
        <v>30.919370000000001</v>
      </c>
      <c r="G620" s="5">
        <v>68.400409999999994</v>
      </c>
      <c r="H620" s="6">
        <f t="shared" si="37"/>
        <v>1.212218748312142</v>
      </c>
      <c r="I620" s="5">
        <v>58.580739999999999</v>
      </c>
      <c r="J620" s="6">
        <f t="shared" si="38"/>
        <v>0.16762625395309105</v>
      </c>
      <c r="K620" s="5">
        <v>250.72810999999999</v>
      </c>
      <c r="L620" s="5">
        <v>505.95479</v>
      </c>
      <c r="M620" s="6">
        <f t="shared" si="39"/>
        <v>1.0179420249289159</v>
      </c>
    </row>
    <row r="621" spans="1:13" x14ac:dyDescent="0.2">
      <c r="A621" s="1" t="s">
        <v>23</v>
      </c>
      <c r="B621" s="1" t="s">
        <v>57</v>
      </c>
      <c r="C621" s="5">
        <v>0</v>
      </c>
      <c r="D621" s="5">
        <v>3.3396599999999999</v>
      </c>
      <c r="E621" s="6" t="str">
        <f t="shared" si="36"/>
        <v/>
      </c>
      <c r="F621" s="5">
        <v>136.12073000000001</v>
      </c>
      <c r="G621" s="5">
        <v>21.82959</v>
      </c>
      <c r="H621" s="6">
        <f t="shared" si="37"/>
        <v>-0.83963067197773622</v>
      </c>
      <c r="I621" s="5">
        <v>18.82677</v>
      </c>
      <c r="J621" s="6">
        <f t="shared" si="38"/>
        <v>0.15949735403364462</v>
      </c>
      <c r="K621" s="5">
        <v>376.63236999999998</v>
      </c>
      <c r="L621" s="5">
        <v>351.33134000000001</v>
      </c>
      <c r="M621" s="6">
        <f t="shared" si="39"/>
        <v>-6.7176992779457545E-2</v>
      </c>
    </row>
    <row r="622" spans="1:13" x14ac:dyDescent="0.2">
      <c r="A622" s="1" t="s">
        <v>24</v>
      </c>
      <c r="B622" s="1" t="s">
        <v>57</v>
      </c>
      <c r="C622" s="5">
        <v>7.0546899999999999</v>
      </c>
      <c r="D622" s="5">
        <v>0</v>
      </c>
      <c r="E622" s="6">
        <f t="shared" si="36"/>
        <v>-1</v>
      </c>
      <c r="F622" s="5">
        <v>441.14001000000002</v>
      </c>
      <c r="G622" s="5">
        <v>422.90044999999998</v>
      </c>
      <c r="H622" s="6">
        <f t="shared" si="37"/>
        <v>-4.1346419700176495E-2</v>
      </c>
      <c r="I622" s="5">
        <v>424.61448999999999</v>
      </c>
      <c r="J622" s="6">
        <f t="shared" si="38"/>
        <v>-4.036696910649451E-3</v>
      </c>
      <c r="K622" s="5">
        <v>3986.0935599999998</v>
      </c>
      <c r="L622" s="5">
        <v>4712.2877699999999</v>
      </c>
      <c r="M622" s="6">
        <f t="shared" si="39"/>
        <v>0.18218192801274835</v>
      </c>
    </row>
    <row r="623" spans="1:13" x14ac:dyDescent="0.2">
      <c r="A623" s="1" t="s">
        <v>25</v>
      </c>
      <c r="B623" s="1" t="s">
        <v>57</v>
      </c>
      <c r="C623" s="5">
        <v>0</v>
      </c>
      <c r="D623" s="5">
        <v>0</v>
      </c>
      <c r="E623" s="6" t="str">
        <f t="shared" si="36"/>
        <v/>
      </c>
      <c r="F623" s="5">
        <v>0</v>
      </c>
      <c r="G623" s="5">
        <v>0</v>
      </c>
      <c r="H623" s="6" t="str">
        <f t="shared" si="37"/>
        <v/>
      </c>
      <c r="I623" s="5">
        <v>0</v>
      </c>
      <c r="J623" s="6" t="str">
        <f t="shared" si="38"/>
        <v/>
      </c>
      <c r="K623" s="5">
        <v>0</v>
      </c>
      <c r="L623" s="5">
        <v>5</v>
      </c>
      <c r="M623" s="6" t="str">
        <f t="shared" si="39"/>
        <v/>
      </c>
    </row>
    <row r="624" spans="1:13" x14ac:dyDescent="0.2">
      <c r="A624" s="1" t="s">
        <v>26</v>
      </c>
      <c r="B624" s="1" t="s">
        <v>57</v>
      </c>
      <c r="C624" s="5">
        <v>0</v>
      </c>
      <c r="D624" s="5">
        <v>23.84552</v>
      </c>
      <c r="E624" s="6" t="str">
        <f t="shared" si="36"/>
        <v/>
      </c>
      <c r="F624" s="5">
        <v>2.4203700000000001</v>
      </c>
      <c r="G624" s="5">
        <v>42.599029999999999</v>
      </c>
      <c r="H624" s="6">
        <f t="shared" si="37"/>
        <v>16.600214016865188</v>
      </c>
      <c r="I624" s="5">
        <v>69.631590000000003</v>
      </c>
      <c r="J624" s="6">
        <f t="shared" si="38"/>
        <v>-0.38822264434863551</v>
      </c>
      <c r="K624" s="5">
        <v>338.49793</v>
      </c>
      <c r="L624" s="5">
        <v>376.78203999999999</v>
      </c>
      <c r="M624" s="6">
        <f t="shared" si="39"/>
        <v>0.11309998262027787</v>
      </c>
    </row>
    <row r="625" spans="1:13" x14ac:dyDescent="0.2">
      <c r="A625" s="1" t="s">
        <v>28</v>
      </c>
      <c r="B625" s="1" t="s">
        <v>57</v>
      </c>
      <c r="C625" s="5">
        <v>0</v>
      </c>
      <c r="D625" s="5">
        <v>0</v>
      </c>
      <c r="E625" s="6" t="str">
        <f t="shared" ref="E625:E685" si="40">IF(C625=0,"",(D625/C625-1))</f>
        <v/>
      </c>
      <c r="F625" s="5">
        <v>338.17813999999998</v>
      </c>
      <c r="G625" s="5">
        <v>60.810389999999998</v>
      </c>
      <c r="H625" s="6">
        <f t="shared" ref="H625:H685" si="41">IF(F625=0,"",(G625/F625-1))</f>
        <v>-0.82018237488679779</v>
      </c>
      <c r="I625" s="5">
        <v>97.09836</v>
      </c>
      <c r="J625" s="6">
        <f t="shared" ref="J625:J685" si="42">IF(I625=0,"",(G625/I625-1))</f>
        <v>-0.37372381984618486</v>
      </c>
      <c r="K625" s="5">
        <v>3259.4493299999999</v>
      </c>
      <c r="L625" s="5">
        <v>2190.09638</v>
      </c>
      <c r="M625" s="6">
        <f t="shared" ref="M625:M685" si="43">IF(K625=0,"",(L625/K625-1))</f>
        <v>-0.32807779527592784</v>
      </c>
    </row>
    <row r="626" spans="1:13" x14ac:dyDescent="0.2">
      <c r="A626" s="1" t="s">
        <v>29</v>
      </c>
      <c r="B626" s="1" t="s">
        <v>57</v>
      </c>
      <c r="C626" s="5">
        <v>0</v>
      </c>
      <c r="D626" s="5">
        <v>0</v>
      </c>
      <c r="E626" s="6" t="str">
        <f t="shared" si="40"/>
        <v/>
      </c>
      <c r="F626" s="5">
        <v>0</v>
      </c>
      <c r="G626" s="5">
        <v>1.9246000000000001</v>
      </c>
      <c r="H626" s="6" t="str">
        <f t="shared" si="41"/>
        <v/>
      </c>
      <c r="I626" s="5">
        <v>0</v>
      </c>
      <c r="J626" s="6" t="str">
        <f t="shared" si="42"/>
        <v/>
      </c>
      <c r="K626" s="5">
        <v>24.657340000000001</v>
      </c>
      <c r="L626" s="5">
        <v>38.668669999999999</v>
      </c>
      <c r="M626" s="6">
        <f t="shared" si="43"/>
        <v>0.56824174870444244</v>
      </c>
    </row>
    <row r="627" spans="1:13" x14ac:dyDescent="0.2">
      <c r="A627" s="2" t="s">
        <v>30</v>
      </c>
      <c r="B627" s="2" t="s">
        <v>57</v>
      </c>
      <c r="C627" s="7">
        <v>7.0546899999999999</v>
      </c>
      <c r="D627" s="7">
        <v>153.51372000000001</v>
      </c>
      <c r="E627" s="8">
        <f t="shared" si="40"/>
        <v>20.760519597601029</v>
      </c>
      <c r="F627" s="7">
        <v>3351.49602</v>
      </c>
      <c r="G627" s="7">
        <v>4118.2985200000003</v>
      </c>
      <c r="H627" s="8">
        <f t="shared" si="41"/>
        <v>0.22879409536043549</v>
      </c>
      <c r="I627" s="7">
        <v>4056.07962</v>
      </c>
      <c r="J627" s="8">
        <f t="shared" si="42"/>
        <v>1.533966436290024E-2</v>
      </c>
      <c r="K627" s="7">
        <v>35855.739679999999</v>
      </c>
      <c r="L627" s="7">
        <v>35034.803039999999</v>
      </c>
      <c r="M627" s="8">
        <f t="shared" si="43"/>
        <v>-2.2895543288928732E-2</v>
      </c>
    </row>
    <row r="628" spans="1:13" x14ac:dyDescent="0.2">
      <c r="A628" s="1" t="s">
        <v>3</v>
      </c>
      <c r="B628" s="1" t="s">
        <v>58</v>
      </c>
      <c r="C628" s="5">
        <v>0</v>
      </c>
      <c r="D628" s="5">
        <v>0</v>
      </c>
      <c r="E628" s="6" t="str">
        <f t="shared" si="40"/>
        <v/>
      </c>
      <c r="F628" s="5">
        <v>25.770499999999998</v>
      </c>
      <c r="G628" s="5">
        <v>1.3806400000000001</v>
      </c>
      <c r="H628" s="6">
        <f t="shared" si="41"/>
        <v>-0.94642556411400636</v>
      </c>
      <c r="I628" s="5">
        <v>118.07122</v>
      </c>
      <c r="J628" s="6">
        <f t="shared" si="42"/>
        <v>-0.98830671860593966</v>
      </c>
      <c r="K628" s="5">
        <v>201.64507</v>
      </c>
      <c r="L628" s="5">
        <v>506.21445</v>
      </c>
      <c r="M628" s="6">
        <f t="shared" si="43"/>
        <v>1.5104231410170357</v>
      </c>
    </row>
    <row r="629" spans="1:13" x14ac:dyDescent="0.2">
      <c r="A629" s="1" t="s">
        <v>5</v>
      </c>
      <c r="B629" s="1" t="s">
        <v>58</v>
      </c>
      <c r="C629" s="5">
        <v>0</v>
      </c>
      <c r="D629" s="5">
        <v>0</v>
      </c>
      <c r="E629" s="6" t="str">
        <f t="shared" si="40"/>
        <v/>
      </c>
      <c r="F629" s="5">
        <v>0</v>
      </c>
      <c r="G629" s="5">
        <v>8.0674899999999994</v>
      </c>
      <c r="H629" s="6" t="str">
        <f t="shared" si="41"/>
        <v/>
      </c>
      <c r="I629" s="5">
        <v>2.2161900000000001</v>
      </c>
      <c r="J629" s="6">
        <f t="shared" si="42"/>
        <v>2.6402519639561586</v>
      </c>
      <c r="K629" s="5">
        <v>57.991430000000001</v>
      </c>
      <c r="L629" s="5">
        <v>71.970889999999997</v>
      </c>
      <c r="M629" s="6">
        <f t="shared" si="43"/>
        <v>0.24106079122380653</v>
      </c>
    </row>
    <row r="630" spans="1:13" x14ac:dyDescent="0.2">
      <c r="A630" s="1" t="s">
        <v>6</v>
      </c>
      <c r="B630" s="1" t="s">
        <v>58</v>
      </c>
      <c r="C630" s="5">
        <v>0</v>
      </c>
      <c r="D630" s="5">
        <v>2.4197899999999999</v>
      </c>
      <c r="E630" s="6" t="str">
        <f t="shared" si="40"/>
        <v/>
      </c>
      <c r="F630" s="5">
        <v>43.9833</v>
      </c>
      <c r="G630" s="5">
        <v>116.29016</v>
      </c>
      <c r="H630" s="6">
        <f t="shared" si="41"/>
        <v>1.6439616854578896</v>
      </c>
      <c r="I630" s="5">
        <v>94.683800000000005</v>
      </c>
      <c r="J630" s="6">
        <f t="shared" si="42"/>
        <v>0.22819489712073238</v>
      </c>
      <c r="K630" s="5">
        <v>574.28048999999999</v>
      </c>
      <c r="L630" s="5">
        <v>830.27693999999997</v>
      </c>
      <c r="M630" s="6">
        <f t="shared" si="43"/>
        <v>0.44576901785397594</v>
      </c>
    </row>
    <row r="631" spans="1:13" x14ac:dyDescent="0.2">
      <c r="A631" s="1" t="s">
        <v>7</v>
      </c>
      <c r="B631" s="1" t="s">
        <v>58</v>
      </c>
      <c r="C631" s="5">
        <v>0</v>
      </c>
      <c r="D631" s="5">
        <v>0</v>
      </c>
      <c r="E631" s="6" t="str">
        <f t="shared" si="40"/>
        <v/>
      </c>
      <c r="F631" s="5">
        <v>0</v>
      </c>
      <c r="G631" s="5">
        <v>5.5289999999999999E-2</v>
      </c>
      <c r="H631" s="6" t="str">
        <f t="shared" si="41"/>
        <v/>
      </c>
      <c r="I631" s="5">
        <v>0</v>
      </c>
      <c r="J631" s="6" t="str">
        <f t="shared" si="42"/>
        <v/>
      </c>
      <c r="K631" s="5">
        <v>0</v>
      </c>
      <c r="L631" s="5">
        <v>2.59314</v>
      </c>
      <c r="M631" s="6" t="str">
        <f t="shared" si="43"/>
        <v/>
      </c>
    </row>
    <row r="632" spans="1:13" x14ac:dyDescent="0.2">
      <c r="A632" s="1" t="s">
        <v>8</v>
      </c>
      <c r="B632" s="1" t="s">
        <v>58</v>
      </c>
      <c r="C632" s="5">
        <v>0</v>
      </c>
      <c r="D632" s="5">
        <v>0</v>
      </c>
      <c r="E632" s="6" t="str">
        <f t="shared" si="40"/>
        <v/>
      </c>
      <c r="F632" s="5">
        <v>0</v>
      </c>
      <c r="G632" s="5">
        <v>0</v>
      </c>
      <c r="H632" s="6" t="str">
        <f t="shared" si="41"/>
        <v/>
      </c>
      <c r="I632" s="5">
        <v>0</v>
      </c>
      <c r="J632" s="6" t="str">
        <f t="shared" si="42"/>
        <v/>
      </c>
      <c r="K632" s="5">
        <v>0.44318000000000002</v>
      </c>
      <c r="L632" s="5">
        <v>0</v>
      </c>
      <c r="M632" s="6">
        <f t="shared" si="43"/>
        <v>-1</v>
      </c>
    </row>
    <row r="633" spans="1:13" x14ac:dyDescent="0.2">
      <c r="A633" s="1" t="s">
        <v>9</v>
      </c>
      <c r="B633" s="1" t="s">
        <v>58</v>
      </c>
      <c r="C633" s="5">
        <v>0</v>
      </c>
      <c r="D633" s="5">
        <v>0</v>
      </c>
      <c r="E633" s="6" t="str">
        <f t="shared" si="40"/>
        <v/>
      </c>
      <c r="F633" s="5">
        <v>0</v>
      </c>
      <c r="G633" s="5">
        <v>1.50484</v>
      </c>
      <c r="H633" s="6" t="str">
        <f t="shared" si="41"/>
        <v/>
      </c>
      <c r="I633" s="5">
        <v>0</v>
      </c>
      <c r="J633" s="6" t="str">
        <f t="shared" si="42"/>
        <v/>
      </c>
      <c r="K633" s="5">
        <v>172.19851</v>
      </c>
      <c r="L633" s="5">
        <v>79.81129</v>
      </c>
      <c r="M633" s="6">
        <f t="shared" si="43"/>
        <v>-0.53651579215174394</v>
      </c>
    </row>
    <row r="634" spans="1:13" x14ac:dyDescent="0.2">
      <c r="A634" s="1" t="s">
        <v>11</v>
      </c>
      <c r="B634" s="1" t="s">
        <v>58</v>
      </c>
      <c r="C634" s="5">
        <v>0</v>
      </c>
      <c r="D634" s="5">
        <v>0</v>
      </c>
      <c r="E634" s="6" t="str">
        <f t="shared" si="40"/>
        <v/>
      </c>
      <c r="F634" s="5">
        <v>0</v>
      </c>
      <c r="G634" s="5">
        <v>0</v>
      </c>
      <c r="H634" s="6" t="str">
        <f t="shared" si="41"/>
        <v/>
      </c>
      <c r="I634" s="5">
        <v>0</v>
      </c>
      <c r="J634" s="6" t="str">
        <f t="shared" si="42"/>
        <v/>
      </c>
      <c r="K634" s="5">
        <v>0</v>
      </c>
      <c r="L634" s="5">
        <v>0</v>
      </c>
      <c r="M634" s="6" t="str">
        <f t="shared" si="43"/>
        <v/>
      </c>
    </row>
    <row r="635" spans="1:13" x14ac:dyDescent="0.2">
      <c r="A635" s="1" t="s">
        <v>13</v>
      </c>
      <c r="B635" s="1" t="s">
        <v>58</v>
      </c>
      <c r="C635" s="5">
        <v>0</v>
      </c>
      <c r="D635" s="5">
        <v>0</v>
      </c>
      <c r="E635" s="6" t="str">
        <f t="shared" si="40"/>
        <v/>
      </c>
      <c r="F635" s="5">
        <v>0</v>
      </c>
      <c r="G635" s="5">
        <v>2.3038799999999999</v>
      </c>
      <c r="H635" s="6" t="str">
        <f t="shared" si="41"/>
        <v/>
      </c>
      <c r="I635" s="5">
        <v>43.865630000000003</v>
      </c>
      <c r="J635" s="6">
        <f t="shared" si="42"/>
        <v>-0.94747869801482387</v>
      </c>
      <c r="K635" s="5">
        <v>0.86824999999999997</v>
      </c>
      <c r="L635" s="5">
        <v>54.995820000000002</v>
      </c>
      <c r="M635" s="6">
        <f t="shared" si="43"/>
        <v>62.340996256838473</v>
      </c>
    </row>
    <row r="636" spans="1:13" x14ac:dyDescent="0.2">
      <c r="A636" s="1" t="s">
        <v>14</v>
      </c>
      <c r="B636" s="1" t="s">
        <v>58</v>
      </c>
      <c r="C636" s="5">
        <v>0</v>
      </c>
      <c r="D636" s="5">
        <v>0</v>
      </c>
      <c r="E636" s="6" t="str">
        <f t="shared" si="40"/>
        <v/>
      </c>
      <c r="F636" s="5">
        <v>0</v>
      </c>
      <c r="G636" s="5">
        <v>32.860030000000002</v>
      </c>
      <c r="H636" s="6" t="str">
        <f t="shared" si="41"/>
        <v/>
      </c>
      <c r="I636" s="5">
        <v>22.188009999999998</v>
      </c>
      <c r="J636" s="6">
        <f t="shared" si="42"/>
        <v>0.48098139490652847</v>
      </c>
      <c r="K636" s="5">
        <v>81.159509999999997</v>
      </c>
      <c r="L636" s="5">
        <v>65.613979999999998</v>
      </c>
      <c r="M636" s="6">
        <f t="shared" si="43"/>
        <v>-0.19154292577665888</v>
      </c>
    </row>
    <row r="637" spans="1:13" x14ac:dyDescent="0.2">
      <c r="A637" s="1" t="s">
        <v>15</v>
      </c>
      <c r="B637" s="1" t="s">
        <v>58</v>
      </c>
      <c r="C637" s="5">
        <v>0</v>
      </c>
      <c r="D637" s="5">
        <v>0</v>
      </c>
      <c r="E637" s="6" t="str">
        <f t="shared" si="40"/>
        <v/>
      </c>
      <c r="F637" s="5">
        <v>32.390140000000002</v>
      </c>
      <c r="G637" s="5">
        <v>96.957769999999996</v>
      </c>
      <c r="H637" s="6">
        <f t="shared" si="41"/>
        <v>1.9934347304457463</v>
      </c>
      <c r="I637" s="5">
        <v>81.828540000000004</v>
      </c>
      <c r="J637" s="6">
        <f t="shared" si="42"/>
        <v>0.18488940411255039</v>
      </c>
      <c r="K637" s="5">
        <v>232.76924</v>
      </c>
      <c r="L637" s="5">
        <v>525.07096000000001</v>
      </c>
      <c r="M637" s="6">
        <f t="shared" si="43"/>
        <v>1.2557575047287175</v>
      </c>
    </row>
    <row r="638" spans="1:13" x14ac:dyDescent="0.2">
      <c r="A638" s="1" t="s">
        <v>16</v>
      </c>
      <c r="B638" s="1" t="s">
        <v>58</v>
      </c>
      <c r="C638" s="5">
        <v>0</v>
      </c>
      <c r="D638" s="5">
        <v>0</v>
      </c>
      <c r="E638" s="6" t="str">
        <f t="shared" si="40"/>
        <v/>
      </c>
      <c r="F638" s="5">
        <v>137.81267</v>
      </c>
      <c r="G638" s="5">
        <v>184.94834</v>
      </c>
      <c r="H638" s="6">
        <f t="shared" si="41"/>
        <v>0.34202711550396647</v>
      </c>
      <c r="I638" s="5">
        <v>99.207170000000005</v>
      </c>
      <c r="J638" s="6">
        <f t="shared" si="42"/>
        <v>0.86426384302666825</v>
      </c>
      <c r="K638" s="5">
        <v>1352.6012000000001</v>
      </c>
      <c r="L638" s="5">
        <v>1417.5165099999999</v>
      </c>
      <c r="M638" s="6">
        <f t="shared" si="43"/>
        <v>4.7992941304502601E-2</v>
      </c>
    </row>
    <row r="639" spans="1:13" x14ac:dyDescent="0.2">
      <c r="A639" s="1" t="s">
        <v>17</v>
      </c>
      <c r="B639" s="1" t="s">
        <v>58</v>
      </c>
      <c r="C639" s="5">
        <v>0</v>
      </c>
      <c r="D639" s="5">
        <v>0</v>
      </c>
      <c r="E639" s="6" t="str">
        <f t="shared" si="40"/>
        <v/>
      </c>
      <c r="F639" s="5">
        <v>0</v>
      </c>
      <c r="G639" s="5">
        <v>0</v>
      </c>
      <c r="H639" s="6" t="str">
        <f t="shared" si="41"/>
        <v/>
      </c>
      <c r="I639" s="5">
        <v>0</v>
      </c>
      <c r="J639" s="6" t="str">
        <f t="shared" si="42"/>
        <v/>
      </c>
      <c r="K639" s="5">
        <v>2.48007</v>
      </c>
      <c r="L639" s="5">
        <v>0.17180000000000001</v>
      </c>
      <c r="M639" s="6">
        <f t="shared" si="43"/>
        <v>-0.93072776171640315</v>
      </c>
    </row>
    <row r="640" spans="1:13" x14ac:dyDescent="0.2">
      <c r="A640" s="1" t="s">
        <v>18</v>
      </c>
      <c r="B640" s="1" t="s">
        <v>58</v>
      </c>
      <c r="C640" s="5">
        <v>0</v>
      </c>
      <c r="D640" s="5">
        <v>718.72153000000003</v>
      </c>
      <c r="E640" s="6" t="str">
        <f t="shared" si="40"/>
        <v/>
      </c>
      <c r="F640" s="5">
        <v>10349.80654</v>
      </c>
      <c r="G640" s="5">
        <v>16862.596659999999</v>
      </c>
      <c r="H640" s="6">
        <f t="shared" si="41"/>
        <v>0.62926684618010253</v>
      </c>
      <c r="I640" s="5">
        <v>9637.8577399999995</v>
      </c>
      <c r="J640" s="6">
        <f t="shared" si="42"/>
        <v>0.74962083015763636</v>
      </c>
      <c r="K640" s="5">
        <v>153190.16548</v>
      </c>
      <c r="L640" s="5">
        <v>149120.7323</v>
      </c>
      <c r="M640" s="6">
        <f t="shared" si="43"/>
        <v>-2.6564585051847112E-2</v>
      </c>
    </row>
    <row r="641" spans="1:13" x14ac:dyDescent="0.2">
      <c r="A641" s="1" t="s">
        <v>19</v>
      </c>
      <c r="B641" s="1" t="s">
        <v>58</v>
      </c>
      <c r="C641" s="5">
        <v>0</v>
      </c>
      <c r="D641" s="5">
        <v>0</v>
      </c>
      <c r="E641" s="6" t="str">
        <f t="shared" si="40"/>
        <v/>
      </c>
      <c r="F641" s="5">
        <v>43.978450000000002</v>
      </c>
      <c r="G641" s="5">
        <v>141.31876</v>
      </c>
      <c r="H641" s="6">
        <f t="shared" si="41"/>
        <v>2.2133638179608419</v>
      </c>
      <c r="I641" s="5">
        <v>73.912409999999994</v>
      </c>
      <c r="J641" s="6">
        <f t="shared" si="42"/>
        <v>0.91197608087735205</v>
      </c>
      <c r="K641" s="5">
        <v>717.56555000000003</v>
      </c>
      <c r="L641" s="5">
        <v>1252.30952</v>
      </c>
      <c r="M641" s="6">
        <f t="shared" si="43"/>
        <v>0.74521968062708699</v>
      </c>
    </row>
    <row r="642" spans="1:13" x14ac:dyDescent="0.2">
      <c r="A642" s="1" t="s">
        <v>20</v>
      </c>
      <c r="B642" s="1" t="s">
        <v>58</v>
      </c>
      <c r="C642" s="5">
        <v>0</v>
      </c>
      <c r="D642" s="5">
        <v>0</v>
      </c>
      <c r="E642" s="6" t="str">
        <f t="shared" si="40"/>
        <v/>
      </c>
      <c r="F642" s="5">
        <v>0</v>
      </c>
      <c r="G642" s="5">
        <v>11</v>
      </c>
      <c r="H642" s="6" t="str">
        <f t="shared" si="41"/>
        <v/>
      </c>
      <c r="I642" s="5">
        <v>0</v>
      </c>
      <c r="J642" s="6" t="str">
        <f t="shared" si="42"/>
        <v/>
      </c>
      <c r="K642" s="5">
        <v>40.726999999999997</v>
      </c>
      <c r="L642" s="5">
        <v>29.35501</v>
      </c>
      <c r="M642" s="6">
        <f t="shared" si="43"/>
        <v>-0.27922483855918667</v>
      </c>
    </row>
    <row r="643" spans="1:13" x14ac:dyDescent="0.2">
      <c r="A643" s="1" t="s">
        <v>21</v>
      </c>
      <c r="B643" s="1" t="s">
        <v>58</v>
      </c>
      <c r="C643" s="5">
        <v>0</v>
      </c>
      <c r="D643" s="5">
        <v>58.177790000000002</v>
      </c>
      <c r="E643" s="6" t="str">
        <f t="shared" si="40"/>
        <v/>
      </c>
      <c r="F643" s="5">
        <v>497.71035999999998</v>
      </c>
      <c r="G643" s="5">
        <v>1213.15789</v>
      </c>
      <c r="H643" s="6">
        <f t="shared" si="41"/>
        <v>1.437477672757304</v>
      </c>
      <c r="I643" s="5">
        <v>1155.4903200000001</v>
      </c>
      <c r="J643" s="6">
        <f t="shared" si="42"/>
        <v>4.9907445351857094E-2</v>
      </c>
      <c r="K643" s="5">
        <v>5284.2152599999999</v>
      </c>
      <c r="L643" s="5">
        <v>7604.8922000000002</v>
      </c>
      <c r="M643" s="6">
        <f t="shared" si="43"/>
        <v>0.43917153745928217</v>
      </c>
    </row>
    <row r="644" spans="1:13" x14ac:dyDescent="0.2">
      <c r="A644" s="1" t="s">
        <v>23</v>
      </c>
      <c r="B644" s="1" t="s">
        <v>58</v>
      </c>
      <c r="C644" s="5">
        <v>0</v>
      </c>
      <c r="D644" s="5">
        <v>0.69799999999999995</v>
      </c>
      <c r="E644" s="6" t="str">
        <f t="shared" si="40"/>
        <v/>
      </c>
      <c r="F644" s="5">
        <v>0</v>
      </c>
      <c r="G644" s="5">
        <v>1.1830000000000001</v>
      </c>
      <c r="H644" s="6" t="str">
        <f t="shared" si="41"/>
        <v/>
      </c>
      <c r="I644" s="5">
        <v>8.9700000000000002E-2</v>
      </c>
      <c r="J644" s="6">
        <f t="shared" si="42"/>
        <v>12.188405797101449</v>
      </c>
      <c r="K644" s="5">
        <v>3.0888599999999999</v>
      </c>
      <c r="L644" s="5">
        <v>2.03227</v>
      </c>
      <c r="M644" s="6">
        <f t="shared" si="43"/>
        <v>-0.34206470995771898</v>
      </c>
    </row>
    <row r="645" spans="1:13" x14ac:dyDescent="0.2">
      <c r="A645" s="1" t="s">
        <v>24</v>
      </c>
      <c r="B645" s="1" t="s">
        <v>58</v>
      </c>
      <c r="C645" s="5">
        <v>0</v>
      </c>
      <c r="D645" s="5">
        <v>40.629600000000003</v>
      </c>
      <c r="E645" s="6" t="str">
        <f t="shared" si="40"/>
        <v/>
      </c>
      <c r="F645" s="5">
        <v>1164.3207</v>
      </c>
      <c r="G645" s="5">
        <v>713.97037</v>
      </c>
      <c r="H645" s="6">
        <f t="shared" si="41"/>
        <v>-0.38679234166325482</v>
      </c>
      <c r="I645" s="5">
        <v>291.57236</v>
      </c>
      <c r="J645" s="6">
        <f t="shared" si="42"/>
        <v>1.4486901639099123</v>
      </c>
      <c r="K645" s="5">
        <v>9781.2187300000005</v>
      </c>
      <c r="L645" s="5">
        <v>8082.3622999999998</v>
      </c>
      <c r="M645" s="6">
        <f t="shared" si="43"/>
        <v>-0.17368555768919003</v>
      </c>
    </row>
    <row r="646" spans="1:13" x14ac:dyDescent="0.2">
      <c r="A646" s="1" t="s">
        <v>26</v>
      </c>
      <c r="B646" s="1" t="s">
        <v>58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8.7402099999999994</v>
      </c>
      <c r="H646" s="6" t="str">
        <f t="shared" si="41"/>
        <v/>
      </c>
      <c r="I646" s="5">
        <v>0</v>
      </c>
      <c r="J646" s="6" t="str">
        <f t="shared" si="42"/>
        <v/>
      </c>
      <c r="K646" s="5">
        <v>2.1289699999999998</v>
      </c>
      <c r="L646" s="5">
        <v>14.30672</v>
      </c>
      <c r="M646" s="6">
        <f t="shared" si="43"/>
        <v>5.7200195399653362</v>
      </c>
    </row>
    <row r="647" spans="1:13" x14ac:dyDescent="0.2">
      <c r="A647" s="1" t="s">
        <v>28</v>
      </c>
      <c r="B647" s="1" t="s">
        <v>58</v>
      </c>
      <c r="C647" s="5">
        <v>0</v>
      </c>
      <c r="D647" s="5">
        <v>0</v>
      </c>
      <c r="E647" s="6" t="str">
        <f t="shared" si="40"/>
        <v/>
      </c>
      <c r="F647" s="5">
        <v>0</v>
      </c>
      <c r="G647" s="5">
        <v>0</v>
      </c>
      <c r="H647" s="6" t="str">
        <f t="shared" si="41"/>
        <v/>
      </c>
      <c r="I647" s="5">
        <v>0</v>
      </c>
      <c r="J647" s="6" t="str">
        <f t="shared" si="42"/>
        <v/>
      </c>
      <c r="K647" s="5">
        <v>0.19913</v>
      </c>
      <c r="L647" s="5">
        <v>0</v>
      </c>
      <c r="M647" s="6">
        <f t="shared" si="43"/>
        <v>-1</v>
      </c>
    </row>
    <row r="648" spans="1:13" x14ac:dyDescent="0.2">
      <c r="A648" s="1" t="s">
        <v>29</v>
      </c>
      <c r="B648" s="1" t="s">
        <v>58</v>
      </c>
      <c r="C648" s="5">
        <v>0</v>
      </c>
      <c r="D648" s="5">
        <v>0</v>
      </c>
      <c r="E648" s="6" t="str">
        <f t="shared" si="40"/>
        <v/>
      </c>
      <c r="F648" s="5">
        <v>0</v>
      </c>
      <c r="G648" s="5">
        <v>0</v>
      </c>
      <c r="H648" s="6" t="str">
        <f t="shared" si="41"/>
        <v/>
      </c>
      <c r="I648" s="5">
        <v>0</v>
      </c>
      <c r="J648" s="6" t="str">
        <f t="shared" si="42"/>
        <v/>
      </c>
      <c r="K648" s="5">
        <v>9.2919999999999998</v>
      </c>
      <c r="L648" s="5">
        <v>0.93625999999999998</v>
      </c>
      <c r="M648" s="6">
        <f t="shared" si="43"/>
        <v>-0.89924020662935855</v>
      </c>
    </row>
    <row r="649" spans="1:13" x14ac:dyDescent="0.2">
      <c r="A649" s="2" t="s">
        <v>30</v>
      </c>
      <c r="B649" s="2" t="s">
        <v>58</v>
      </c>
      <c r="C649" s="7">
        <v>0</v>
      </c>
      <c r="D649" s="7">
        <v>820.64670999999998</v>
      </c>
      <c r="E649" s="8" t="str">
        <f t="shared" si="40"/>
        <v/>
      </c>
      <c r="F649" s="7">
        <v>12295.772660000001</v>
      </c>
      <c r="G649" s="7">
        <v>19396.335330000002</v>
      </c>
      <c r="H649" s="8">
        <f t="shared" si="41"/>
        <v>0.57747998977723469</v>
      </c>
      <c r="I649" s="7">
        <v>11620.98309</v>
      </c>
      <c r="J649" s="8">
        <f t="shared" si="42"/>
        <v>0.66907869840123846</v>
      </c>
      <c r="K649" s="7">
        <v>171733.86902000001</v>
      </c>
      <c r="L649" s="7">
        <v>169661.16235999999</v>
      </c>
      <c r="M649" s="8">
        <f t="shared" si="43"/>
        <v>-1.2069294611644965E-2</v>
      </c>
    </row>
    <row r="650" spans="1:13" x14ac:dyDescent="0.2">
      <c r="A650" s="1" t="s">
        <v>3</v>
      </c>
      <c r="B650" s="1" t="s">
        <v>59</v>
      </c>
      <c r="C650" s="5">
        <v>0</v>
      </c>
      <c r="D650" s="5">
        <v>0</v>
      </c>
      <c r="E650" s="6" t="str">
        <f t="shared" si="40"/>
        <v/>
      </c>
      <c r="F650" s="5">
        <v>0</v>
      </c>
      <c r="G650" s="5">
        <v>0</v>
      </c>
      <c r="H650" s="6" t="str">
        <f t="shared" si="41"/>
        <v/>
      </c>
      <c r="I650" s="5">
        <v>0</v>
      </c>
      <c r="J650" s="6" t="str">
        <f t="shared" si="42"/>
        <v/>
      </c>
      <c r="K650" s="5">
        <v>1.3100000000000001E-2</v>
      </c>
      <c r="L650" s="5">
        <v>0.15076999999999999</v>
      </c>
      <c r="M650" s="6">
        <f t="shared" si="43"/>
        <v>10.50916030534351</v>
      </c>
    </row>
    <row r="651" spans="1:13" x14ac:dyDescent="0.2">
      <c r="A651" s="1" t="s">
        <v>5</v>
      </c>
      <c r="B651" s="1" t="s">
        <v>59</v>
      </c>
      <c r="C651" s="5">
        <v>0</v>
      </c>
      <c r="D651" s="5">
        <v>0</v>
      </c>
      <c r="E651" s="6" t="str">
        <f t="shared" si="40"/>
        <v/>
      </c>
      <c r="F651" s="5">
        <v>0</v>
      </c>
      <c r="G651" s="5">
        <v>0</v>
      </c>
      <c r="H651" s="6" t="str">
        <f t="shared" si="41"/>
        <v/>
      </c>
      <c r="I651" s="5">
        <v>7.6488699999999996</v>
      </c>
      <c r="J651" s="6">
        <f t="shared" si="42"/>
        <v>-1</v>
      </c>
      <c r="K651" s="5">
        <v>0.95040000000000002</v>
      </c>
      <c r="L651" s="5">
        <v>12.70687</v>
      </c>
      <c r="M651" s="6">
        <f t="shared" si="43"/>
        <v>12.370023148148148</v>
      </c>
    </row>
    <row r="652" spans="1:13" x14ac:dyDescent="0.2">
      <c r="A652" s="1" t="s">
        <v>6</v>
      </c>
      <c r="B652" s="1" t="s">
        <v>59</v>
      </c>
      <c r="C652" s="5">
        <v>0</v>
      </c>
      <c r="D652" s="5">
        <v>0</v>
      </c>
      <c r="E652" s="6" t="str">
        <f t="shared" si="40"/>
        <v/>
      </c>
      <c r="F652" s="5">
        <v>0</v>
      </c>
      <c r="G652" s="5">
        <v>0</v>
      </c>
      <c r="H652" s="6" t="str">
        <f t="shared" si="41"/>
        <v/>
      </c>
      <c r="I652" s="5">
        <v>4.0567900000000003</v>
      </c>
      <c r="J652" s="6">
        <f t="shared" si="42"/>
        <v>-1</v>
      </c>
      <c r="K652" s="5">
        <v>1.4749999999999999E-2</v>
      </c>
      <c r="L652" s="5">
        <v>6.1333200000000003</v>
      </c>
      <c r="M652" s="6">
        <f t="shared" si="43"/>
        <v>414.81830508474582</v>
      </c>
    </row>
    <row r="653" spans="1:13" x14ac:dyDescent="0.2">
      <c r="A653" s="1" t="s">
        <v>9</v>
      </c>
      <c r="B653" s="1" t="s">
        <v>59</v>
      </c>
      <c r="C653" s="5">
        <v>0</v>
      </c>
      <c r="D653" s="5">
        <v>0</v>
      </c>
      <c r="E653" s="6" t="str">
        <f t="shared" si="40"/>
        <v/>
      </c>
      <c r="F653" s="5">
        <v>10</v>
      </c>
      <c r="G653" s="5">
        <v>0</v>
      </c>
      <c r="H653" s="6">
        <f t="shared" si="41"/>
        <v>-1</v>
      </c>
      <c r="I653" s="5">
        <v>0.3972</v>
      </c>
      <c r="J653" s="6">
        <f t="shared" si="42"/>
        <v>-1</v>
      </c>
      <c r="K653" s="5">
        <v>10</v>
      </c>
      <c r="L653" s="5">
        <v>0.3972</v>
      </c>
      <c r="M653" s="6">
        <f t="shared" si="43"/>
        <v>-0.96028000000000002</v>
      </c>
    </row>
    <row r="654" spans="1:13" x14ac:dyDescent="0.2">
      <c r="A654" s="1" t="s">
        <v>14</v>
      </c>
      <c r="B654" s="1" t="s">
        <v>59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37.465000000000003</v>
      </c>
      <c r="H654" s="6" t="str">
        <f t="shared" si="41"/>
        <v/>
      </c>
      <c r="I654" s="5">
        <v>46</v>
      </c>
      <c r="J654" s="6">
        <f t="shared" si="42"/>
        <v>-0.18554347826086948</v>
      </c>
      <c r="K654" s="5">
        <v>531.92191000000003</v>
      </c>
      <c r="L654" s="5">
        <v>718.16993000000002</v>
      </c>
      <c r="M654" s="6">
        <f t="shared" si="43"/>
        <v>0.35014165895140503</v>
      </c>
    </row>
    <row r="655" spans="1:13" x14ac:dyDescent="0.2">
      <c r="A655" s="1" t="s">
        <v>15</v>
      </c>
      <c r="B655" s="1" t="s">
        <v>59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0</v>
      </c>
      <c r="H655" s="6" t="str">
        <f t="shared" si="41"/>
        <v/>
      </c>
      <c r="I655" s="5">
        <v>4.03118</v>
      </c>
      <c r="J655" s="6">
        <f t="shared" si="42"/>
        <v>-1</v>
      </c>
      <c r="K655" s="5">
        <v>0.01</v>
      </c>
      <c r="L655" s="5">
        <v>4.0318399999999999</v>
      </c>
      <c r="M655" s="6">
        <f t="shared" si="43"/>
        <v>402.18399999999997</v>
      </c>
    </row>
    <row r="656" spans="1:13" x14ac:dyDescent="0.2">
      <c r="A656" s="1" t="s">
        <v>16</v>
      </c>
      <c r="B656" s="1" t="s">
        <v>59</v>
      </c>
      <c r="C656" s="5">
        <v>0</v>
      </c>
      <c r="D656" s="5">
        <v>0</v>
      </c>
      <c r="E656" s="6" t="str">
        <f t="shared" si="40"/>
        <v/>
      </c>
      <c r="F656" s="5">
        <v>5.0376000000000003</v>
      </c>
      <c r="G656" s="5">
        <v>0</v>
      </c>
      <c r="H656" s="6">
        <f t="shared" si="41"/>
        <v>-1</v>
      </c>
      <c r="I656" s="5">
        <v>7.5824199999999999</v>
      </c>
      <c r="J656" s="6">
        <f t="shared" si="42"/>
        <v>-1</v>
      </c>
      <c r="K656" s="5">
        <v>15.12308</v>
      </c>
      <c r="L656" s="5">
        <v>49.086309999999997</v>
      </c>
      <c r="M656" s="6">
        <f t="shared" si="43"/>
        <v>2.245787895058414</v>
      </c>
    </row>
    <row r="657" spans="1:13" x14ac:dyDescent="0.2">
      <c r="A657" s="1" t="s">
        <v>18</v>
      </c>
      <c r="B657" s="1" t="s">
        <v>59</v>
      </c>
      <c r="C657" s="5">
        <v>0</v>
      </c>
      <c r="D657" s="5">
        <v>0</v>
      </c>
      <c r="E657" s="6" t="str">
        <f t="shared" si="40"/>
        <v/>
      </c>
      <c r="F657" s="5">
        <v>4.0293599999999996</v>
      </c>
      <c r="G657" s="5">
        <v>21.040669999999999</v>
      </c>
      <c r="H657" s="6">
        <f t="shared" si="41"/>
        <v>4.2218392002700185</v>
      </c>
      <c r="I657" s="5">
        <v>22.47092</v>
      </c>
      <c r="J657" s="6">
        <f t="shared" si="42"/>
        <v>-6.36489293718282E-2</v>
      </c>
      <c r="K657" s="5">
        <v>115.78227</v>
      </c>
      <c r="L657" s="5">
        <v>122.34511999999999</v>
      </c>
      <c r="M657" s="6">
        <f t="shared" si="43"/>
        <v>5.6682685526894483E-2</v>
      </c>
    </row>
    <row r="658" spans="1:13" x14ac:dyDescent="0.2">
      <c r="A658" s="1" t="s">
        <v>19</v>
      </c>
      <c r="B658" s="1" t="s">
        <v>59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4.8534199999999998</v>
      </c>
      <c r="L658" s="5">
        <v>107.12676999999999</v>
      </c>
      <c r="M658" s="6">
        <f t="shared" si="43"/>
        <v>21.072429338487087</v>
      </c>
    </row>
    <row r="659" spans="1:13" x14ac:dyDescent="0.2">
      <c r="A659" s="1" t="s">
        <v>20</v>
      </c>
      <c r="B659" s="1" t="s">
        <v>59</v>
      </c>
      <c r="C659" s="5">
        <v>0</v>
      </c>
      <c r="D659" s="5">
        <v>0</v>
      </c>
      <c r="E659" s="6" t="str">
        <f t="shared" si="40"/>
        <v/>
      </c>
      <c r="F659" s="5">
        <v>278.37988000000001</v>
      </c>
      <c r="G659" s="5">
        <v>879.92362000000003</v>
      </c>
      <c r="H659" s="6">
        <f t="shared" si="41"/>
        <v>2.160873623481697</v>
      </c>
      <c r="I659" s="5">
        <v>258.3039</v>
      </c>
      <c r="J659" s="6">
        <f t="shared" si="42"/>
        <v>2.4065440746345681</v>
      </c>
      <c r="K659" s="5">
        <v>7392.0074299999997</v>
      </c>
      <c r="L659" s="5">
        <v>10042.267610000001</v>
      </c>
      <c r="M659" s="6">
        <f t="shared" si="43"/>
        <v>0.35853050813289045</v>
      </c>
    </row>
    <row r="660" spans="1:13" x14ac:dyDescent="0.2">
      <c r="A660" s="1" t="s">
        <v>21</v>
      </c>
      <c r="B660" s="1" t="s">
        <v>59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12.3248</v>
      </c>
      <c r="J660" s="6">
        <f t="shared" si="42"/>
        <v>-1</v>
      </c>
      <c r="K660" s="5">
        <v>0</v>
      </c>
      <c r="L660" s="5">
        <v>12.325799999999999</v>
      </c>
      <c r="M660" s="6" t="str">
        <f t="shared" si="43"/>
        <v/>
      </c>
    </row>
    <row r="661" spans="1:13" x14ac:dyDescent="0.2">
      <c r="A661" s="1" t="s">
        <v>23</v>
      </c>
      <c r="B661" s="1" t="s">
        <v>59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</v>
      </c>
      <c r="J661" s="6" t="str">
        <f t="shared" si="42"/>
        <v/>
      </c>
      <c r="K661" s="5">
        <v>20.91264</v>
      </c>
      <c r="L661" s="5">
        <v>0</v>
      </c>
      <c r="M661" s="6">
        <f t="shared" si="43"/>
        <v>-1</v>
      </c>
    </row>
    <row r="662" spans="1:13" x14ac:dyDescent="0.2">
      <c r="A662" s="1" t="s">
        <v>24</v>
      </c>
      <c r="B662" s="1" t="s">
        <v>59</v>
      </c>
      <c r="C662" s="5">
        <v>0</v>
      </c>
      <c r="D662" s="5">
        <v>2.33168</v>
      </c>
      <c r="E662" s="6" t="str">
        <f t="shared" si="40"/>
        <v/>
      </c>
      <c r="F662" s="5">
        <v>19.979130000000001</v>
      </c>
      <c r="G662" s="5">
        <v>52.871780000000001</v>
      </c>
      <c r="H662" s="6">
        <f t="shared" si="41"/>
        <v>1.6463504667120139</v>
      </c>
      <c r="I662" s="5">
        <v>17.667120000000001</v>
      </c>
      <c r="J662" s="6">
        <f t="shared" si="42"/>
        <v>1.992665471225644</v>
      </c>
      <c r="K662" s="5">
        <v>84.193100000000001</v>
      </c>
      <c r="L662" s="5">
        <v>323.55282</v>
      </c>
      <c r="M662" s="6">
        <f t="shared" si="43"/>
        <v>2.8429849952074457</v>
      </c>
    </row>
    <row r="663" spans="1:13" x14ac:dyDescent="0.2">
      <c r="A663" s="1" t="s">
        <v>25</v>
      </c>
      <c r="B663" s="1" t="s">
        <v>59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0</v>
      </c>
      <c r="J663" s="6" t="str">
        <f t="shared" si="42"/>
        <v/>
      </c>
      <c r="K663" s="5">
        <v>0</v>
      </c>
      <c r="L663" s="5">
        <v>2.6408800000000001</v>
      </c>
      <c r="M663" s="6" t="str">
        <f t="shared" si="43"/>
        <v/>
      </c>
    </row>
    <row r="664" spans="1:13" x14ac:dyDescent="0.2">
      <c r="A664" s="1" t="s">
        <v>26</v>
      </c>
      <c r="B664" s="1" t="s">
        <v>59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0.22575000000000001</v>
      </c>
      <c r="M664" s="6" t="str">
        <f t="shared" si="43"/>
        <v/>
      </c>
    </row>
    <row r="665" spans="1:13" x14ac:dyDescent="0.2">
      <c r="A665" s="1" t="s">
        <v>28</v>
      </c>
      <c r="B665" s="1" t="s">
        <v>59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0</v>
      </c>
      <c r="L665" s="5">
        <v>7.2450000000000001</v>
      </c>
      <c r="M665" s="6" t="str">
        <f t="shared" si="43"/>
        <v/>
      </c>
    </row>
    <row r="666" spans="1:13" x14ac:dyDescent="0.2">
      <c r="A666" s="2" t="s">
        <v>30</v>
      </c>
      <c r="B666" s="2" t="s">
        <v>59</v>
      </c>
      <c r="C666" s="7">
        <v>0</v>
      </c>
      <c r="D666" s="7">
        <v>2.33168</v>
      </c>
      <c r="E666" s="8" t="str">
        <f t="shared" si="40"/>
        <v/>
      </c>
      <c r="F666" s="7">
        <v>317.42597000000001</v>
      </c>
      <c r="G666" s="7">
        <v>991.30106999999998</v>
      </c>
      <c r="H666" s="8">
        <f t="shared" si="41"/>
        <v>2.1229362550266444</v>
      </c>
      <c r="I666" s="7">
        <v>380.66235999999998</v>
      </c>
      <c r="J666" s="8">
        <f t="shared" si="42"/>
        <v>1.6041478595362042</v>
      </c>
      <c r="K666" s="7">
        <v>8175.7821000000004</v>
      </c>
      <c r="L666" s="7">
        <v>11408.585150000001</v>
      </c>
      <c r="M666" s="8">
        <f t="shared" si="43"/>
        <v>0.39541208540770678</v>
      </c>
    </row>
    <row r="667" spans="1:13" x14ac:dyDescent="0.2">
      <c r="A667" s="1" t="s">
        <v>3</v>
      </c>
      <c r="B667" s="1" t="s">
        <v>60</v>
      </c>
      <c r="C667" s="5">
        <v>0</v>
      </c>
      <c r="D667" s="5">
        <v>0</v>
      </c>
      <c r="E667" s="6" t="str">
        <f t="shared" si="40"/>
        <v/>
      </c>
      <c r="F667" s="5">
        <v>133.23324</v>
      </c>
      <c r="G667" s="5">
        <v>12.15497</v>
      </c>
      <c r="H667" s="6">
        <f t="shared" si="41"/>
        <v>-0.90876923806701693</v>
      </c>
      <c r="I667" s="5">
        <v>63.734349999999999</v>
      </c>
      <c r="J667" s="6">
        <f t="shared" si="42"/>
        <v>-0.80928698574630475</v>
      </c>
      <c r="K667" s="5">
        <v>1136.4149199999999</v>
      </c>
      <c r="L667" s="5">
        <v>391.08857999999998</v>
      </c>
      <c r="M667" s="6">
        <f t="shared" si="43"/>
        <v>-0.6558575806097301</v>
      </c>
    </row>
    <row r="668" spans="1:13" x14ac:dyDescent="0.2">
      <c r="A668" s="1" t="s">
        <v>5</v>
      </c>
      <c r="B668" s="1" t="s">
        <v>60</v>
      </c>
      <c r="C668" s="5">
        <v>0</v>
      </c>
      <c r="D668" s="5">
        <v>6.8125799999999996</v>
      </c>
      <c r="E668" s="6" t="str">
        <f t="shared" si="40"/>
        <v/>
      </c>
      <c r="F668" s="5">
        <v>136.23703</v>
      </c>
      <c r="G668" s="5">
        <v>272.33915999999999</v>
      </c>
      <c r="H668" s="6">
        <f t="shared" si="41"/>
        <v>0.99900981399844069</v>
      </c>
      <c r="I668" s="5">
        <v>123.53637999999999</v>
      </c>
      <c r="J668" s="6">
        <f t="shared" si="42"/>
        <v>1.2045259865960132</v>
      </c>
      <c r="K668" s="5">
        <v>2429.0594900000001</v>
      </c>
      <c r="L668" s="5">
        <v>2097.1250300000002</v>
      </c>
      <c r="M668" s="6">
        <f t="shared" si="43"/>
        <v>-0.13665143293793924</v>
      </c>
    </row>
    <row r="669" spans="1:13" x14ac:dyDescent="0.2">
      <c r="A669" s="1" t="s">
        <v>6</v>
      </c>
      <c r="B669" s="1" t="s">
        <v>60</v>
      </c>
      <c r="C669" s="5">
        <v>0</v>
      </c>
      <c r="D669" s="5">
        <v>27.220800000000001</v>
      </c>
      <c r="E669" s="6" t="str">
        <f t="shared" si="40"/>
        <v/>
      </c>
      <c r="F669" s="5">
        <v>222.79975999999999</v>
      </c>
      <c r="G669" s="5">
        <v>153.55545000000001</v>
      </c>
      <c r="H669" s="6">
        <f t="shared" si="41"/>
        <v>-0.31079167230700777</v>
      </c>
      <c r="I669" s="5">
        <v>178.81188</v>
      </c>
      <c r="J669" s="6">
        <f t="shared" si="42"/>
        <v>-0.14124581655312829</v>
      </c>
      <c r="K669" s="5">
        <v>1727.04583</v>
      </c>
      <c r="L669" s="5">
        <v>1770.21803</v>
      </c>
      <c r="M669" s="6">
        <f t="shared" si="43"/>
        <v>2.4997715318301639E-2</v>
      </c>
    </row>
    <row r="670" spans="1:13" x14ac:dyDescent="0.2">
      <c r="A670" s="1" t="s">
        <v>7</v>
      </c>
      <c r="B670" s="1" t="s">
        <v>60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0.495</v>
      </c>
      <c r="H670" s="6" t="str">
        <f t="shared" si="41"/>
        <v/>
      </c>
      <c r="I670" s="5">
        <v>0.96960000000000002</v>
      </c>
      <c r="J670" s="6">
        <f t="shared" si="42"/>
        <v>-0.48948019801980203</v>
      </c>
      <c r="K670" s="5">
        <v>200.0137</v>
      </c>
      <c r="L670" s="5">
        <v>123.21099</v>
      </c>
      <c r="M670" s="6">
        <f t="shared" si="43"/>
        <v>-0.38398724687358921</v>
      </c>
    </row>
    <row r="671" spans="1:13" x14ac:dyDescent="0.2">
      <c r="A671" s="1" t="s">
        <v>8</v>
      </c>
      <c r="B671" s="1" t="s">
        <v>60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2.13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1.25</v>
      </c>
      <c r="L671" s="5">
        <v>3.03</v>
      </c>
      <c r="M671" s="6">
        <f t="shared" si="43"/>
        <v>1.4239999999999999</v>
      </c>
    </row>
    <row r="672" spans="1:13" x14ac:dyDescent="0.2">
      <c r="A672" s="1" t="s">
        <v>9</v>
      </c>
      <c r="B672" s="1" t="s">
        <v>60</v>
      </c>
      <c r="C672" s="5">
        <v>0</v>
      </c>
      <c r="D672" s="5">
        <v>0</v>
      </c>
      <c r="E672" s="6" t="str">
        <f t="shared" si="40"/>
        <v/>
      </c>
      <c r="F672" s="5">
        <v>16.877520000000001</v>
      </c>
      <c r="G672" s="5">
        <v>18.672799999999999</v>
      </c>
      <c r="H672" s="6">
        <f t="shared" si="41"/>
        <v>0.10637107821528269</v>
      </c>
      <c r="I672" s="5">
        <v>778.96618999999998</v>
      </c>
      <c r="J672" s="6">
        <f t="shared" si="42"/>
        <v>-0.97602874137579709</v>
      </c>
      <c r="K672" s="5">
        <v>819.52308000000005</v>
      </c>
      <c r="L672" s="5">
        <v>1314.30908</v>
      </c>
      <c r="M672" s="6">
        <f t="shared" si="43"/>
        <v>0.60374870711389828</v>
      </c>
    </row>
    <row r="673" spans="1:13" x14ac:dyDescent="0.2">
      <c r="A673" s="1" t="s">
        <v>12</v>
      </c>
      <c r="B673" s="1" t="s">
        <v>60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0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0</v>
      </c>
      <c r="L673" s="5">
        <v>42.850569999999998</v>
      </c>
      <c r="M673" s="6" t="str">
        <f t="shared" si="43"/>
        <v/>
      </c>
    </row>
    <row r="674" spans="1:13" x14ac:dyDescent="0.2">
      <c r="A674" s="1" t="s">
        <v>13</v>
      </c>
      <c r="B674" s="1" t="s">
        <v>60</v>
      </c>
      <c r="C674" s="5">
        <v>0</v>
      </c>
      <c r="D674" s="5">
        <v>0</v>
      </c>
      <c r="E674" s="6" t="str">
        <f t="shared" si="40"/>
        <v/>
      </c>
      <c r="F674" s="5">
        <v>1.9651000000000001</v>
      </c>
      <c r="G674" s="5">
        <v>0.15</v>
      </c>
      <c r="H674" s="6">
        <f t="shared" si="41"/>
        <v>-0.92366800671721538</v>
      </c>
      <c r="I674" s="5">
        <v>0</v>
      </c>
      <c r="J674" s="6" t="str">
        <f t="shared" si="42"/>
        <v/>
      </c>
      <c r="K674" s="5">
        <v>78.226500000000001</v>
      </c>
      <c r="L674" s="5">
        <v>186.30728999999999</v>
      </c>
      <c r="M674" s="6">
        <f t="shared" si="43"/>
        <v>1.3816390864988208</v>
      </c>
    </row>
    <row r="675" spans="1:13" x14ac:dyDescent="0.2">
      <c r="A675" s="1" t="s">
        <v>14</v>
      </c>
      <c r="B675" s="1" t="s">
        <v>60</v>
      </c>
      <c r="C675" s="5">
        <v>0</v>
      </c>
      <c r="D675" s="5">
        <v>0</v>
      </c>
      <c r="E675" s="6" t="str">
        <f t="shared" si="40"/>
        <v/>
      </c>
      <c r="F675" s="5">
        <v>7.6740000000000004</v>
      </c>
      <c r="G675" s="5">
        <v>0</v>
      </c>
      <c r="H675" s="6">
        <f t="shared" si="41"/>
        <v>-1</v>
      </c>
      <c r="I675" s="5">
        <v>0</v>
      </c>
      <c r="J675" s="6" t="str">
        <f t="shared" si="42"/>
        <v/>
      </c>
      <c r="K675" s="5">
        <v>28.296510000000001</v>
      </c>
      <c r="L675" s="5">
        <v>285.22000000000003</v>
      </c>
      <c r="M675" s="6">
        <f t="shared" si="43"/>
        <v>9.0796882725113459</v>
      </c>
    </row>
    <row r="676" spans="1:13" x14ac:dyDescent="0.2">
      <c r="A676" s="1" t="s">
        <v>15</v>
      </c>
      <c r="B676" s="1" t="s">
        <v>60</v>
      </c>
      <c r="C676" s="5">
        <v>0</v>
      </c>
      <c r="D676" s="5">
        <v>0</v>
      </c>
      <c r="E676" s="6" t="str">
        <f t="shared" si="40"/>
        <v/>
      </c>
      <c r="F676" s="5">
        <v>10.895569999999999</v>
      </c>
      <c r="G676" s="5">
        <v>58.079279999999997</v>
      </c>
      <c r="H676" s="6">
        <f t="shared" si="41"/>
        <v>4.3305407610616058</v>
      </c>
      <c r="I676" s="5">
        <v>55.377310000000001</v>
      </c>
      <c r="J676" s="6">
        <f t="shared" si="42"/>
        <v>4.8792005245469561E-2</v>
      </c>
      <c r="K676" s="5">
        <v>371.63319999999999</v>
      </c>
      <c r="L676" s="5">
        <v>314.38121000000001</v>
      </c>
      <c r="M676" s="6">
        <f t="shared" si="43"/>
        <v>-0.15405510056690297</v>
      </c>
    </row>
    <row r="677" spans="1:13" x14ac:dyDescent="0.2">
      <c r="A677" s="1" t="s">
        <v>16</v>
      </c>
      <c r="B677" s="1" t="s">
        <v>60</v>
      </c>
      <c r="C677" s="5">
        <v>0</v>
      </c>
      <c r="D677" s="5">
        <v>1.6444099999999999</v>
      </c>
      <c r="E677" s="6" t="str">
        <f t="shared" si="40"/>
        <v/>
      </c>
      <c r="F677" s="5">
        <v>682.24185999999997</v>
      </c>
      <c r="G677" s="5">
        <v>1099.4311</v>
      </c>
      <c r="H677" s="6">
        <f t="shared" si="41"/>
        <v>0.6114975706709056</v>
      </c>
      <c r="I677" s="5">
        <v>414.32983000000002</v>
      </c>
      <c r="J677" s="6">
        <f t="shared" si="42"/>
        <v>1.6535166439741982</v>
      </c>
      <c r="K677" s="5">
        <v>4517.4747799999996</v>
      </c>
      <c r="L677" s="5">
        <v>5611.7183999999997</v>
      </c>
      <c r="M677" s="6">
        <f t="shared" si="43"/>
        <v>0.24222462178305726</v>
      </c>
    </row>
    <row r="678" spans="1:13" x14ac:dyDescent="0.2">
      <c r="A678" s="1" t="s">
        <v>18</v>
      </c>
      <c r="B678" s="1" t="s">
        <v>60</v>
      </c>
      <c r="C678" s="5">
        <v>0</v>
      </c>
      <c r="D678" s="5">
        <v>0</v>
      </c>
      <c r="E678" s="6" t="str">
        <f t="shared" si="40"/>
        <v/>
      </c>
      <c r="F678" s="5">
        <v>287.33632999999998</v>
      </c>
      <c r="G678" s="5">
        <v>213.63139000000001</v>
      </c>
      <c r="H678" s="6">
        <f t="shared" si="41"/>
        <v>-0.25651103708326739</v>
      </c>
      <c r="I678" s="5">
        <v>326.57675999999998</v>
      </c>
      <c r="J678" s="6">
        <f t="shared" si="42"/>
        <v>-0.34584631802948862</v>
      </c>
      <c r="K678" s="5">
        <v>3045.4910399999999</v>
      </c>
      <c r="L678" s="5">
        <v>2677.4121700000001</v>
      </c>
      <c r="M678" s="6">
        <f t="shared" si="43"/>
        <v>-0.12086027020457102</v>
      </c>
    </row>
    <row r="679" spans="1:13" x14ac:dyDescent="0.2">
      <c r="A679" s="1" t="s">
        <v>19</v>
      </c>
      <c r="B679" s="1" t="s">
        <v>60</v>
      </c>
      <c r="C679" s="5">
        <v>0</v>
      </c>
      <c r="D679" s="5">
        <v>30.595109999999998</v>
      </c>
      <c r="E679" s="6" t="str">
        <f t="shared" si="40"/>
        <v/>
      </c>
      <c r="F679" s="5">
        <v>0.8</v>
      </c>
      <c r="G679" s="5">
        <v>206.09717000000001</v>
      </c>
      <c r="H679" s="6">
        <f t="shared" si="41"/>
        <v>256.62146250000001</v>
      </c>
      <c r="I679" s="5">
        <v>164.75729000000001</v>
      </c>
      <c r="J679" s="6">
        <f t="shared" si="42"/>
        <v>0.25091381388950973</v>
      </c>
      <c r="K679" s="5">
        <v>469.54496999999998</v>
      </c>
      <c r="L679" s="5">
        <v>2233.3948999999998</v>
      </c>
      <c r="M679" s="6">
        <f t="shared" si="43"/>
        <v>3.7565090517315092</v>
      </c>
    </row>
    <row r="680" spans="1:13" x14ac:dyDescent="0.2">
      <c r="A680" s="1" t="s">
        <v>20</v>
      </c>
      <c r="B680" s="1" t="s">
        <v>60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0</v>
      </c>
      <c r="J680" s="6" t="str">
        <f t="shared" si="42"/>
        <v/>
      </c>
      <c r="K680" s="5">
        <v>17.521979999999999</v>
      </c>
      <c r="L680" s="5">
        <v>0</v>
      </c>
      <c r="M680" s="6">
        <f t="shared" si="43"/>
        <v>-1</v>
      </c>
    </row>
    <row r="681" spans="1:13" x14ac:dyDescent="0.2">
      <c r="A681" s="1" t="s">
        <v>21</v>
      </c>
      <c r="B681" s="1" t="s">
        <v>60</v>
      </c>
      <c r="C681" s="5">
        <v>0</v>
      </c>
      <c r="D681" s="5">
        <v>14.2212</v>
      </c>
      <c r="E681" s="6" t="str">
        <f t="shared" si="40"/>
        <v/>
      </c>
      <c r="F681" s="5">
        <v>38.498370000000001</v>
      </c>
      <c r="G681" s="5">
        <v>123.20679</v>
      </c>
      <c r="H681" s="6">
        <f t="shared" si="41"/>
        <v>2.2003118573591554</v>
      </c>
      <c r="I681" s="5">
        <v>8.8981300000000001</v>
      </c>
      <c r="J681" s="6">
        <f t="shared" si="42"/>
        <v>12.846368843790774</v>
      </c>
      <c r="K681" s="5">
        <v>397.73239000000001</v>
      </c>
      <c r="L681" s="5">
        <v>278.91181</v>
      </c>
      <c r="M681" s="6">
        <f t="shared" si="43"/>
        <v>-0.29874504311806238</v>
      </c>
    </row>
    <row r="682" spans="1:13" x14ac:dyDescent="0.2">
      <c r="A682" s="1" t="s">
        <v>23</v>
      </c>
      <c r="B682" s="1" t="s">
        <v>60</v>
      </c>
      <c r="C682" s="5">
        <v>0</v>
      </c>
      <c r="D682" s="5">
        <v>0</v>
      </c>
      <c r="E682" s="6" t="str">
        <f t="shared" si="40"/>
        <v/>
      </c>
      <c r="F682" s="5">
        <v>1.3</v>
      </c>
      <c r="G682" s="5">
        <v>388.1662</v>
      </c>
      <c r="H682" s="6">
        <f t="shared" si="41"/>
        <v>297.58938461538463</v>
      </c>
      <c r="I682" s="5">
        <v>219.02603999999999</v>
      </c>
      <c r="J682" s="6">
        <f t="shared" si="42"/>
        <v>0.77223767548370059</v>
      </c>
      <c r="K682" s="5">
        <v>118.5301</v>
      </c>
      <c r="L682" s="5">
        <v>2898.4874199999999</v>
      </c>
      <c r="M682" s="6">
        <f t="shared" si="43"/>
        <v>23.453598031217386</v>
      </c>
    </row>
    <row r="683" spans="1:13" x14ac:dyDescent="0.2">
      <c r="A683" s="1" t="s">
        <v>24</v>
      </c>
      <c r="B683" s="1" t="s">
        <v>60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157.84789000000001</v>
      </c>
      <c r="H683" s="6" t="str">
        <f t="shared" si="41"/>
        <v/>
      </c>
      <c r="I683" s="5">
        <v>0</v>
      </c>
      <c r="J683" s="6" t="str">
        <f t="shared" si="42"/>
        <v/>
      </c>
      <c r="K683" s="5">
        <v>0.99</v>
      </c>
      <c r="L683" s="5">
        <v>157.84789000000001</v>
      </c>
      <c r="M683" s="6">
        <f t="shared" si="43"/>
        <v>158.44231313131314</v>
      </c>
    </row>
    <row r="684" spans="1:13" x14ac:dyDescent="0.2">
      <c r="A684" s="1" t="s">
        <v>26</v>
      </c>
      <c r="B684" s="1" t="s">
        <v>60</v>
      </c>
      <c r="C684" s="5">
        <v>0</v>
      </c>
      <c r="D684" s="5">
        <v>0</v>
      </c>
      <c r="E684" s="6" t="str">
        <f t="shared" si="40"/>
        <v/>
      </c>
      <c r="F684" s="5">
        <v>7.0902599999999998</v>
      </c>
      <c r="G684" s="5">
        <v>3.02</v>
      </c>
      <c r="H684" s="6">
        <f t="shared" si="41"/>
        <v>-0.57406357453746404</v>
      </c>
      <c r="I684" s="5">
        <v>0</v>
      </c>
      <c r="J684" s="6" t="str">
        <f t="shared" si="42"/>
        <v/>
      </c>
      <c r="K684" s="5">
        <v>118.55376</v>
      </c>
      <c r="L684" s="5">
        <v>92.895920000000004</v>
      </c>
      <c r="M684" s="6">
        <f t="shared" si="43"/>
        <v>-0.21642367142130281</v>
      </c>
    </row>
    <row r="685" spans="1:13" x14ac:dyDescent="0.2">
      <c r="A685" s="1" t="s">
        <v>28</v>
      </c>
      <c r="B685" s="1" t="s">
        <v>60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0</v>
      </c>
      <c r="L685" s="5">
        <v>0</v>
      </c>
      <c r="M685" s="6" t="str">
        <f t="shared" si="43"/>
        <v/>
      </c>
    </row>
    <row r="686" spans="1:13" x14ac:dyDescent="0.2">
      <c r="A686" s="2" t="s">
        <v>30</v>
      </c>
      <c r="B686" s="2" t="s">
        <v>60</v>
      </c>
      <c r="C686" s="7">
        <v>0</v>
      </c>
      <c r="D686" s="7">
        <v>80.494100000000003</v>
      </c>
      <c r="E686" s="8" t="str">
        <f t="shared" ref="E686:E747" si="44">IF(C686=0,"",(D686/C686-1))</f>
        <v/>
      </c>
      <c r="F686" s="7">
        <v>1546.94904</v>
      </c>
      <c r="G686" s="7">
        <v>2708.9771999999998</v>
      </c>
      <c r="H686" s="8">
        <f t="shared" ref="H686:H747" si="45">IF(F686=0,"",(G686/F686-1))</f>
        <v>0.75117416925382363</v>
      </c>
      <c r="I686" s="7">
        <v>2334.9837600000001</v>
      </c>
      <c r="J686" s="8">
        <f t="shared" ref="J686:J747" si="46">IF(I686=0,"",(G686/I686-1))</f>
        <v>0.1601696107727959</v>
      </c>
      <c r="K686" s="7">
        <v>15477.302250000001</v>
      </c>
      <c r="L686" s="7">
        <v>20478.40929</v>
      </c>
      <c r="M686" s="8">
        <f t="shared" ref="M686:M747" si="47">IF(K686=0,"",(L686/K686-1))</f>
        <v>0.32312524232057305</v>
      </c>
    </row>
    <row r="687" spans="1:13" x14ac:dyDescent="0.2">
      <c r="A687" s="1" t="s">
        <v>3</v>
      </c>
      <c r="B687" s="1" t="s">
        <v>61</v>
      </c>
      <c r="C687" s="5">
        <v>0</v>
      </c>
      <c r="D687" s="5">
        <v>6.7750000000000005E-2</v>
      </c>
      <c r="E687" s="6" t="str">
        <f t="shared" si="44"/>
        <v/>
      </c>
      <c r="F687" s="5">
        <v>842.31258000000003</v>
      </c>
      <c r="G687" s="5">
        <v>695.73818000000006</v>
      </c>
      <c r="H687" s="6">
        <f t="shared" si="45"/>
        <v>-0.17401425964693529</v>
      </c>
      <c r="I687" s="5">
        <v>696.02242999999999</v>
      </c>
      <c r="J687" s="6">
        <f t="shared" si="46"/>
        <v>-4.0839201115960844E-4</v>
      </c>
      <c r="K687" s="5">
        <v>6522.8328199999996</v>
      </c>
      <c r="L687" s="5">
        <v>6206.2820099999999</v>
      </c>
      <c r="M687" s="6">
        <f t="shared" si="47"/>
        <v>-4.8529652489238573E-2</v>
      </c>
    </row>
    <row r="688" spans="1:13" x14ac:dyDescent="0.2">
      <c r="A688" s="1" t="s">
        <v>5</v>
      </c>
      <c r="B688" s="1" t="s">
        <v>61</v>
      </c>
      <c r="C688" s="5">
        <v>0</v>
      </c>
      <c r="D688" s="5">
        <v>453.26925</v>
      </c>
      <c r="E688" s="6" t="str">
        <f t="shared" si="44"/>
        <v/>
      </c>
      <c r="F688" s="5">
        <v>5671.5285700000004</v>
      </c>
      <c r="G688" s="5">
        <v>6179.4322000000002</v>
      </c>
      <c r="H688" s="6">
        <f t="shared" si="45"/>
        <v>8.9553217220238679E-2</v>
      </c>
      <c r="I688" s="5">
        <v>4490.0995999999996</v>
      </c>
      <c r="J688" s="6">
        <f t="shared" si="46"/>
        <v>0.37623499487628309</v>
      </c>
      <c r="K688" s="5">
        <v>45729.438289999998</v>
      </c>
      <c r="L688" s="5">
        <v>44837.368620000001</v>
      </c>
      <c r="M688" s="6">
        <f t="shared" si="47"/>
        <v>-1.9507558005475767E-2</v>
      </c>
    </row>
    <row r="689" spans="1:13" x14ac:dyDescent="0.2">
      <c r="A689" s="1" t="s">
        <v>6</v>
      </c>
      <c r="B689" s="1" t="s">
        <v>61</v>
      </c>
      <c r="C689" s="5">
        <v>0</v>
      </c>
      <c r="D689" s="5">
        <v>343.97457000000003</v>
      </c>
      <c r="E689" s="6" t="str">
        <f t="shared" si="44"/>
        <v/>
      </c>
      <c r="F689" s="5">
        <v>7665.7454799999996</v>
      </c>
      <c r="G689" s="5">
        <v>7494.4857000000002</v>
      </c>
      <c r="H689" s="6">
        <f t="shared" si="45"/>
        <v>-2.2340916541883304E-2</v>
      </c>
      <c r="I689" s="5">
        <v>6154.1999900000001</v>
      </c>
      <c r="J689" s="6">
        <f t="shared" si="46"/>
        <v>0.21778390565432382</v>
      </c>
      <c r="K689" s="5">
        <v>75056.502989999994</v>
      </c>
      <c r="L689" s="5">
        <v>65600.230200000005</v>
      </c>
      <c r="M689" s="6">
        <f t="shared" si="47"/>
        <v>-0.12598872067434153</v>
      </c>
    </row>
    <row r="690" spans="1:13" x14ac:dyDescent="0.2">
      <c r="A690" s="1" t="s">
        <v>7</v>
      </c>
      <c r="B690" s="1" t="s">
        <v>61</v>
      </c>
      <c r="C690" s="5">
        <v>0</v>
      </c>
      <c r="D690" s="5">
        <v>0</v>
      </c>
      <c r="E690" s="6" t="str">
        <f t="shared" si="44"/>
        <v/>
      </c>
      <c r="F690" s="5">
        <v>143.54225</v>
      </c>
      <c r="G690" s="5">
        <v>177.21</v>
      </c>
      <c r="H690" s="6">
        <f t="shared" si="45"/>
        <v>0.23454940966858207</v>
      </c>
      <c r="I690" s="5">
        <v>171.52889999999999</v>
      </c>
      <c r="J690" s="6">
        <f t="shared" si="46"/>
        <v>3.3120366305619653E-2</v>
      </c>
      <c r="K690" s="5">
        <v>1633.5606700000001</v>
      </c>
      <c r="L690" s="5">
        <v>1179.94426</v>
      </c>
      <c r="M690" s="6">
        <f t="shared" si="47"/>
        <v>-0.27768568277295758</v>
      </c>
    </row>
    <row r="691" spans="1:13" x14ac:dyDescent="0.2">
      <c r="A691" s="1" t="s">
        <v>8</v>
      </c>
      <c r="B691" s="1" t="s">
        <v>61</v>
      </c>
      <c r="C691" s="5">
        <v>0</v>
      </c>
      <c r="D691" s="5">
        <v>0</v>
      </c>
      <c r="E691" s="6" t="str">
        <f t="shared" si="44"/>
        <v/>
      </c>
      <c r="F691" s="5">
        <v>1.1114900000000001</v>
      </c>
      <c r="G691" s="5">
        <v>1.80413</v>
      </c>
      <c r="H691" s="6">
        <f t="shared" si="45"/>
        <v>0.623163501246075</v>
      </c>
      <c r="I691" s="5">
        <v>21.392399999999999</v>
      </c>
      <c r="J691" s="6">
        <f t="shared" si="46"/>
        <v>-0.91566490903311459</v>
      </c>
      <c r="K691" s="5">
        <v>36.385680000000001</v>
      </c>
      <c r="L691" s="5">
        <v>273.79766999999998</v>
      </c>
      <c r="M691" s="6">
        <f t="shared" si="47"/>
        <v>6.5248743461713499</v>
      </c>
    </row>
    <row r="692" spans="1:13" x14ac:dyDescent="0.2">
      <c r="A692" s="1" t="s">
        <v>9</v>
      </c>
      <c r="B692" s="1" t="s">
        <v>61</v>
      </c>
      <c r="C692" s="5">
        <v>0</v>
      </c>
      <c r="D692" s="5">
        <v>98.419889999999995</v>
      </c>
      <c r="E692" s="6" t="str">
        <f t="shared" si="44"/>
        <v/>
      </c>
      <c r="F692" s="5">
        <v>4069.8159900000001</v>
      </c>
      <c r="G692" s="5">
        <v>4559.1080899999997</v>
      </c>
      <c r="H692" s="6">
        <f t="shared" si="45"/>
        <v>0.12022462470102968</v>
      </c>
      <c r="I692" s="5">
        <v>4798.0623500000002</v>
      </c>
      <c r="J692" s="6">
        <f t="shared" si="46"/>
        <v>-4.9802241523601798E-2</v>
      </c>
      <c r="K692" s="5">
        <v>31008.92481</v>
      </c>
      <c r="L692" s="5">
        <v>38561.371789999997</v>
      </c>
      <c r="M692" s="6">
        <f t="shared" si="47"/>
        <v>0.24355720252397872</v>
      </c>
    </row>
    <row r="693" spans="1:13" x14ac:dyDescent="0.2">
      <c r="A693" s="1" t="s">
        <v>10</v>
      </c>
      <c r="B693" s="1" t="s">
        <v>61</v>
      </c>
      <c r="C693" s="5">
        <v>0</v>
      </c>
      <c r="D693" s="5">
        <v>9.8045299999999997</v>
      </c>
      <c r="E693" s="6" t="str">
        <f t="shared" si="44"/>
        <v/>
      </c>
      <c r="F693" s="5">
        <v>44.801659999999998</v>
      </c>
      <c r="G693" s="5">
        <v>35.023449999999997</v>
      </c>
      <c r="H693" s="6">
        <f t="shared" si="45"/>
        <v>-0.21825552892459787</v>
      </c>
      <c r="I693" s="5">
        <v>43.097360000000002</v>
      </c>
      <c r="J693" s="6">
        <f t="shared" si="46"/>
        <v>-0.18734117356608393</v>
      </c>
      <c r="K693" s="5">
        <v>364.14393000000001</v>
      </c>
      <c r="L693" s="5">
        <v>310.00538</v>
      </c>
      <c r="M693" s="6">
        <f t="shared" si="47"/>
        <v>-0.14867349292352616</v>
      </c>
    </row>
    <row r="694" spans="1:13" x14ac:dyDescent="0.2">
      <c r="A694" s="1" t="s">
        <v>11</v>
      </c>
      <c r="B694" s="1" t="s">
        <v>61</v>
      </c>
      <c r="C694" s="5">
        <v>0</v>
      </c>
      <c r="D694" s="5">
        <v>0</v>
      </c>
      <c r="E694" s="6" t="str">
        <f t="shared" si="44"/>
        <v/>
      </c>
      <c r="F694" s="5">
        <v>427.47606000000002</v>
      </c>
      <c r="G694" s="5">
        <v>238.50336999999999</v>
      </c>
      <c r="H694" s="6">
        <f t="shared" si="45"/>
        <v>-0.44206613582056509</v>
      </c>
      <c r="I694" s="5">
        <v>129.12244999999999</v>
      </c>
      <c r="J694" s="6">
        <f t="shared" si="46"/>
        <v>0.84711001069140202</v>
      </c>
      <c r="K694" s="5">
        <v>2705.5617299999999</v>
      </c>
      <c r="L694" s="5">
        <v>2853.7386700000002</v>
      </c>
      <c r="M694" s="6">
        <f t="shared" si="47"/>
        <v>5.4767532507935091E-2</v>
      </c>
    </row>
    <row r="695" spans="1:13" x14ac:dyDescent="0.2">
      <c r="A695" s="1" t="s">
        <v>12</v>
      </c>
      <c r="B695" s="1" t="s">
        <v>61</v>
      </c>
      <c r="C695" s="5">
        <v>0</v>
      </c>
      <c r="D695" s="5">
        <v>0</v>
      </c>
      <c r="E695" s="6" t="str">
        <f t="shared" si="44"/>
        <v/>
      </c>
      <c r="F695" s="5">
        <v>25.90446</v>
      </c>
      <c r="G695" s="5">
        <v>3.5430899999999999</v>
      </c>
      <c r="H695" s="6">
        <f t="shared" si="45"/>
        <v>-0.86322471111152288</v>
      </c>
      <c r="I695" s="5">
        <v>4.3240299999999996</v>
      </c>
      <c r="J695" s="6">
        <f t="shared" si="46"/>
        <v>-0.18060466740517522</v>
      </c>
      <c r="K695" s="5">
        <v>76.866060000000004</v>
      </c>
      <c r="L695" s="5">
        <v>35.957259999999998</v>
      </c>
      <c r="M695" s="6">
        <f t="shared" si="47"/>
        <v>-0.53220888386890142</v>
      </c>
    </row>
    <row r="696" spans="1:13" x14ac:dyDescent="0.2">
      <c r="A696" s="1" t="s">
        <v>13</v>
      </c>
      <c r="B696" s="1" t="s">
        <v>61</v>
      </c>
      <c r="C696" s="5">
        <v>0</v>
      </c>
      <c r="D696" s="5">
        <v>0</v>
      </c>
      <c r="E696" s="6" t="str">
        <f t="shared" si="44"/>
        <v/>
      </c>
      <c r="F696" s="5">
        <v>2937.14417</v>
      </c>
      <c r="G696" s="5">
        <v>1998.23081</v>
      </c>
      <c r="H696" s="6">
        <f t="shared" si="45"/>
        <v>-0.31966880263831243</v>
      </c>
      <c r="I696" s="5">
        <v>683.03425000000004</v>
      </c>
      <c r="J696" s="6">
        <f t="shared" si="46"/>
        <v>1.9255206602011539</v>
      </c>
      <c r="K696" s="5">
        <v>30688.571179999999</v>
      </c>
      <c r="L696" s="5">
        <v>14370.519420000001</v>
      </c>
      <c r="M696" s="6">
        <f t="shared" si="47"/>
        <v>-0.53173058023094311</v>
      </c>
    </row>
    <row r="697" spans="1:13" x14ac:dyDescent="0.2">
      <c r="A697" s="1" t="s">
        <v>14</v>
      </c>
      <c r="B697" s="1" t="s">
        <v>61</v>
      </c>
      <c r="C697" s="5">
        <v>0</v>
      </c>
      <c r="D697" s="5">
        <v>180.33609000000001</v>
      </c>
      <c r="E697" s="6" t="str">
        <f t="shared" si="44"/>
        <v/>
      </c>
      <c r="F697" s="5">
        <v>4594.89264</v>
      </c>
      <c r="G697" s="5">
        <v>5719.8903600000003</v>
      </c>
      <c r="H697" s="6">
        <f t="shared" si="45"/>
        <v>0.24483656271020093</v>
      </c>
      <c r="I697" s="5">
        <v>4800.8687300000001</v>
      </c>
      <c r="J697" s="6">
        <f t="shared" si="46"/>
        <v>0.1914281938719038</v>
      </c>
      <c r="K697" s="5">
        <v>35419.789169999996</v>
      </c>
      <c r="L697" s="5">
        <v>42784.125500000002</v>
      </c>
      <c r="M697" s="6">
        <f t="shared" si="47"/>
        <v>0.20791587139760503</v>
      </c>
    </row>
    <row r="698" spans="1:13" x14ac:dyDescent="0.2">
      <c r="A698" s="1" t="s">
        <v>15</v>
      </c>
      <c r="B698" s="1" t="s">
        <v>61</v>
      </c>
      <c r="C698" s="5">
        <v>0</v>
      </c>
      <c r="D698" s="5">
        <v>103.9247</v>
      </c>
      <c r="E698" s="6" t="str">
        <f t="shared" si="44"/>
        <v/>
      </c>
      <c r="F698" s="5">
        <v>4664.7448899999999</v>
      </c>
      <c r="G698" s="5">
        <v>4122.8693700000003</v>
      </c>
      <c r="H698" s="6">
        <f t="shared" si="45"/>
        <v>-0.11616402027935968</v>
      </c>
      <c r="I698" s="5">
        <v>4187.0872600000002</v>
      </c>
      <c r="J698" s="6">
        <f t="shared" si="46"/>
        <v>-1.5337127222899039E-2</v>
      </c>
      <c r="K698" s="5">
        <v>40380.947590000003</v>
      </c>
      <c r="L698" s="5">
        <v>40733.77994</v>
      </c>
      <c r="M698" s="6">
        <f t="shared" si="47"/>
        <v>8.73759460977519E-3</v>
      </c>
    </row>
    <row r="699" spans="1:13" x14ac:dyDescent="0.2">
      <c r="A699" s="1" t="s">
        <v>16</v>
      </c>
      <c r="B699" s="1" t="s">
        <v>61</v>
      </c>
      <c r="C699" s="5">
        <v>0</v>
      </c>
      <c r="D699" s="5">
        <v>507.26641000000001</v>
      </c>
      <c r="E699" s="6" t="str">
        <f t="shared" si="44"/>
        <v/>
      </c>
      <c r="F699" s="5">
        <v>5839.3691099999996</v>
      </c>
      <c r="G699" s="5">
        <v>8422.2474700000002</v>
      </c>
      <c r="H699" s="6">
        <f t="shared" si="45"/>
        <v>0.44232147537595901</v>
      </c>
      <c r="I699" s="5">
        <v>7356.5844299999999</v>
      </c>
      <c r="J699" s="6">
        <f t="shared" si="46"/>
        <v>0.14485839864139249</v>
      </c>
      <c r="K699" s="5">
        <v>58646.967299999997</v>
      </c>
      <c r="L699" s="5">
        <v>60242.200689999998</v>
      </c>
      <c r="M699" s="6">
        <f t="shared" si="47"/>
        <v>2.7200611786792228E-2</v>
      </c>
    </row>
    <row r="700" spans="1:13" x14ac:dyDescent="0.2">
      <c r="A700" s="1" t="s">
        <v>17</v>
      </c>
      <c r="B700" s="1" t="s">
        <v>61</v>
      </c>
      <c r="C700" s="5">
        <v>0</v>
      </c>
      <c r="D700" s="5">
        <v>39.135350000000003</v>
      </c>
      <c r="E700" s="6" t="str">
        <f t="shared" si="44"/>
        <v/>
      </c>
      <c r="F700" s="5">
        <v>606.90039999999999</v>
      </c>
      <c r="G700" s="5">
        <v>706.76408000000004</v>
      </c>
      <c r="H700" s="6">
        <f t="shared" si="45"/>
        <v>0.16454706571292421</v>
      </c>
      <c r="I700" s="5">
        <v>490.65553</v>
      </c>
      <c r="J700" s="6">
        <f t="shared" si="46"/>
        <v>0.44044861779097855</v>
      </c>
      <c r="K700" s="5">
        <v>5984.4808199999998</v>
      </c>
      <c r="L700" s="5">
        <v>5289.7929400000003</v>
      </c>
      <c r="M700" s="6">
        <f t="shared" si="47"/>
        <v>-0.11608156177531193</v>
      </c>
    </row>
    <row r="701" spans="1:13" x14ac:dyDescent="0.2">
      <c r="A701" s="1" t="s">
        <v>18</v>
      </c>
      <c r="B701" s="1" t="s">
        <v>61</v>
      </c>
      <c r="C701" s="5">
        <v>0</v>
      </c>
      <c r="D701" s="5">
        <v>564.21839999999997</v>
      </c>
      <c r="E701" s="6" t="str">
        <f t="shared" si="44"/>
        <v/>
      </c>
      <c r="F701" s="5">
        <v>4766.2169899999999</v>
      </c>
      <c r="G701" s="5">
        <v>4332.8254999999999</v>
      </c>
      <c r="H701" s="6">
        <f t="shared" si="45"/>
        <v>-9.0929869728822443E-2</v>
      </c>
      <c r="I701" s="5">
        <v>5260.46551</v>
      </c>
      <c r="J701" s="6">
        <f t="shared" si="46"/>
        <v>-0.17634181009961614</v>
      </c>
      <c r="K701" s="5">
        <v>48103.722419999998</v>
      </c>
      <c r="L701" s="5">
        <v>36579.822560000001</v>
      </c>
      <c r="M701" s="6">
        <f t="shared" si="47"/>
        <v>-0.23956357804045381</v>
      </c>
    </row>
    <row r="702" spans="1:13" x14ac:dyDescent="0.2">
      <c r="A702" s="1" t="s">
        <v>19</v>
      </c>
      <c r="B702" s="1" t="s">
        <v>61</v>
      </c>
      <c r="C702" s="5">
        <v>0</v>
      </c>
      <c r="D702" s="5">
        <v>260.74140999999997</v>
      </c>
      <c r="E702" s="6" t="str">
        <f t="shared" si="44"/>
        <v/>
      </c>
      <c r="F702" s="5">
        <v>8481.7934100000002</v>
      </c>
      <c r="G702" s="5">
        <v>9404.1066200000005</v>
      </c>
      <c r="H702" s="6">
        <f t="shared" si="45"/>
        <v>0.10874035306172347</v>
      </c>
      <c r="I702" s="5">
        <v>7275.5467600000002</v>
      </c>
      <c r="J702" s="6">
        <f t="shared" si="46"/>
        <v>0.29256355985539706</v>
      </c>
      <c r="K702" s="5">
        <v>67198.392319999999</v>
      </c>
      <c r="L702" s="5">
        <v>70810.798370000004</v>
      </c>
      <c r="M702" s="6">
        <f t="shared" si="47"/>
        <v>5.3757328490801726E-2</v>
      </c>
    </row>
    <row r="703" spans="1:13" x14ac:dyDescent="0.2">
      <c r="A703" s="1" t="s">
        <v>20</v>
      </c>
      <c r="B703" s="1" t="s">
        <v>61</v>
      </c>
      <c r="C703" s="5">
        <v>0</v>
      </c>
      <c r="D703" s="5">
        <v>1.5792299999999999</v>
      </c>
      <c r="E703" s="6" t="str">
        <f t="shared" si="44"/>
        <v/>
      </c>
      <c r="F703" s="5">
        <v>172.44193000000001</v>
      </c>
      <c r="G703" s="5">
        <v>229.70858000000001</v>
      </c>
      <c r="H703" s="6">
        <f t="shared" si="45"/>
        <v>0.332092374517033</v>
      </c>
      <c r="I703" s="5">
        <v>295.12947000000003</v>
      </c>
      <c r="J703" s="6">
        <f t="shared" si="46"/>
        <v>-0.22166844266687435</v>
      </c>
      <c r="K703" s="5">
        <v>2359.50839</v>
      </c>
      <c r="L703" s="5">
        <v>2368.8688699999998</v>
      </c>
      <c r="M703" s="6">
        <f t="shared" si="47"/>
        <v>3.9671314752136588E-3</v>
      </c>
    </row>
    <row r="704" spans="1:13" x14ac:dyDescent="0.2">
      <c r="A704" s="1" t="s">
        <v>21</v>
      </c>
      <c r="B704" s="1" t="s">
        <v>61</v>
      </c>
      <c r="C704" s="5">
        <v>0</v>
      </c>
      <c r="D704" s="5">
        <v>56.063969999999998</v>
      </c>
      <c r="E704" s="6" t="str">
        <f t="shared" si="44"/>
        <v/>
      </c>
      <c r="F704" s="5">
        <v>986.73467000000005</v>
      </c>
      <c r="G704" s="5">
        <v>1586.32735</v>
      </c>
      <c r="H704" s="6">
        <f t="shared" si="45"/>
        <v>0.60765340291529424</v>
      </c>
      <c r="I704" s="5">
        <v>1089.0130799999999</v>
      </c>
      <c r="J704" s="6">
        <f t="shared" si="46"/>
        <v>0.45666510268177873</v>
      </c>
      <c r="K704" s="5">
        <v>9028.9772699999994</v>
      </c>
      <c r="L704" s="5">
        <v>10652.200500000001</v>
      </c>
      <c r="M704" s="6">
        <f t="shared" si="47"/>
        <v>0.1797793018477718</v>
      </c>
    </row>
    <row r="705" spans="1:13" x14ac:dyDescent="0.2">
      <c r="A705" s="1" t="s">
        <v>22</v>
      </c>
      <c r="B705" s="1" t="s">
        <v>61</v>
      </c>
      <c r="C705" s="5">
        <v>0</v>
      </c>
      <c r="D705" s="5">
        <v>0</v>
      </c>
      <c r="E705" s="6" t="str">
        <f t="shared" si="44"/>
        <v/>
      </c>
      <c r="F705" s="5">
        <v>0</v>
      </c>
      <c r="G705" s="5">
        <v>0.22186</v>
      </c>
      <c r="H705" s="6" t="str">
        <f t="shared" si="45"/>
        <v/>
      </c>
      <c r="I705" s="5">
        <v>8.7591000000000001</v>
      </c>
      <c r="J705" s="6">
        <f t="shared" si="46"/>
        <v>-0.97467091367834591</v>
      </c>
      <c r="K705" s="5">
        <v>31.910640000000001</v>
      </c>
      <c r="L705" s="5">
        <v>39.652589999999996</v>
      </c>
      <c r="M705" s="6">
        <f t="shared" si="47"/>
        <v>0.24261343551868575</v>
      </c>
    </row>
    <row r="706" spans="1:13" x14ac:dyDescent="0.2">
      <c r="A706" s="1" t="s">
        <v>23</v>
      </c>
      <c r="B706" s="1" t="s">
        <v>61</v>
      </c>
      <c r="C706" s="5">
        <v>0</v>
      </c>
      <c r="D706" s="5">
        <v>90.829800000000006</v>
      </c>
      <c r="E706" s="6" t="str">
        <f t="shared" si="44"/>
        <v/>
      </c>
      <c r="F706" s="5">
        <v>3524.7313300000001</v>
      </c>
      <c r="G706" s="5">
        <v>2107.1170400000001</v>
      </c>
      <c r="H706" s="6">
        <f t="shared" si="45"/>
        <v>-0.40219073661991711</v>
      </c>
      <c r="I706" s="5">
        <v>1398.9726700000001</v>
      </c>
      <c r="J706" s="6">
        <f t="shared" si="46"/>
        <v>0.50618885213819076</v>
      </c>
      <c r="K706" s="5">
        <v>28408.254250000002</v>
      </c>
      <c r="L706" s="5">
        <v>26119.017159999999</v>
      </c>
      <c r="M706" s="6">
        <f t="shared" si="47"/>
        <v>-8.0583518784861696E-2</v>
      </c>
    </row>
    <row r="707" spans="1:13" x14ac:dyDescent="0.2">
      <c r="A707" s="1" t="s">
        <v>24</v>
      </c>
      <c r="B707" s="1" t="s">
        <v>61</v>
      </c>
      <c r="C707" s="5">
        <v>0</v>
      </c>
      <c r="D707" s="5">
        <v>0</v>
      </c>
      <c r="E707" s="6" t="str">
        <f t="shared" si="44"/>
        <v/>
      </c>
      <c r="F707" s="5">
        <v>0</v>
      </c>
      <c r="G707" s="5">
        <v>0</v>
      </c>
      <c r="H707" s="6" t="str">
        <f t="shared" si="45"/>
        <v/>
      </c>
      <c r="I707" s="5">
        <v>0</v>
      </c>
      <c r="J707" s="6" t="str">
        <f t="shared" si="46"/>
        <v/>
      </c>
      <c r="K707" s="5">
        <v>1.22489</v>
      </c>
      <c r="L707" s="5">
        <v>26.620419999999999</v>
      </c>
      <c r="M707" s="6">
        <f t="shared" si="47"/>
        <v>20.7329066283503</v>
      </c>
    </row>
    <row r="708" spans="1:13" x14ac:dyDescent="0.2">
      <c r="A708" s="1" t="s">
        <v>26</v>
      </c>
      <c r="B708" s="1" t="s">
        <v>61</v>
      </c>
      <c r="C708" s="5">
        <v>0</v>
      </c>
      <c r="D708" s="5">
        <v>0</v>
      </c>
      <c r="E708" s="6" t="str">
        <f t="shared" si="44"/>
        <v/>
      </c>
      <c r="F708" s="5">
        <v>59.26652</v>
      </c>
      <c r="G708" s="5">
        <v>0</v>
      </c>
      <c r="H708" s="6">
        <f t="shared" si="45"/>
        <v>-1</v>
      </c>
      <c r="I708" s="5">
        <v>12.211220000000001</v>
      </c>
      <c r="J708" s="6">
        <f t="shared" si="46"/>
        <v>-1</v>
      </c>
      <c r="K708" s="5">
        <v>598.01052000000004</v>
      </c>
      <c r="L708" s="5">
        <v>368.64890000000003</v>
      </c>
      <c r="M708" s="6">
        <f t="shared" si="47"/>
        <v>-0.38354111228678722</v>
      </c>
    </row>
    <row r="709" spans="1:13" x14ac:dyDescent="0.2">
      <c r="A709" s="1" t="s">
        <v>28</v>
      </c>
      <c r="B709" s="1" t="s">
        <v>61</v>
      </c>
      <c r="C709" s="5">
        <v>0</v>
      </c>
      <c r="D709" s="5">
        <v>0</v>
      </c>
      <c r="E709" s="6" t="str">
        <f t="shared" si="44"/>
        <v/>
      </c>
      <c r="F709" s="5">
        <v>31.479340000000001</v>
      </c>
      <c r="G709" s="5">
        <v>54.667230000000004</v>
      </c>
      <c r="H709" s="6">
        <f t="shared" si="45"/>
        <v>0.73660661246392078</v>
      </c>
      <c r="I709" s="5">
        <v>30.2</v>
      </c>
      <c r="J709" s="6">
        <f t="shared" si="46"/>
        <v>0.81017317880794715</v>
      </c>
      <c r="K709" s="5">
        <v>647.77110000000005</v>
      </c>
      <c r="L709" s="5">
        <v>1703.0717500000001</v>
      </c>
      <c r="M709" s="6">
        <f t="shared" si="47"/>
        <v>1.6291258594278131</v>
      </c>
    </row>
    <row r="710" spans="1:13" x14ac:dyDescent="0.2">
      <c r="A710" s="1" t="s">
        <v>29</v>
      </c>
      <c r="B710" s="1" t="s">
        <v>61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3.0787800000000001</v>
      </c>
      <c r="H710" s="6" t="str">
        <f t="shared" si="45"/>
        <v/>
      </c>
      <c r="I710" s="5">
        <v>0</v>
      </c>
      <c r="J710" s="6" t="str">
        <f t="shared" si="46"/>
        <v/>
      </c>
      <c r="K710" s="5">
        <v>37.253300000000003</v>
      </c>
      <c r="L710" s="5">
        <v>34.695709999999998</v>
      </c>
      <c r="M710" s="6">
        <f t="shared" si="47"/>
        <v>-6.8654052124241471E-2</v>
      </c>
    </row>
    <row r="711" spans="1:13" x14ac:dyDescent="0.2">
      <c r="A711" s="2" t="s">
        <v>30</v>
      </c>
      <c r="B711" s="2" t="s">
        <v>61</v>
      </c>
      <c r="C711" s="7">
        <v>0</v>
      </c>
      <c r="D711" s="7">
        <v>4139.3831899999996</v>
      </c>
      <c r="E711" s="8" t="str">
        <f t="shared" si="44"/>
        <v/>
      </c>
      <c r="F711" s="7">
        <v>89167.799719999995</v>
      </c>
      <c r="G711" s="7">
        <v>101780.02969</v>
      </c>
      <c r="H711" s="8">
        <f t="shared" si="45"/>
        <v>0.14144377241116479</v>
      </c>
      <c r="I711" s="7">
        <v>86389.282689999993</v>
      </c>
      <c r="J711" s="8">
        <f t="shared" si="46"/>
        <v>0.17815574479566276</v>
      </c>
      <c r="K711" s="7">
        <v>761185.45736</v>
      </c>
      <c r="L711" s="7">
        <v>813197.18925000005</v>
      </c>
      <c r="M711" s="8">
        <f t="shared" si="47"/>
        <v>6.8329907497695741E-2</v>
      </c>
    </row>
    <row r="712" spans="1:13" x14ac:dyDescent="0.2">
      <c r="A712" s="1" t="s">
        <v>3</v>
      </c>
      <c r="B712" s="1" t="s">
        <v>62</v>
      </c>
      <c r="C712" s="5">
        <v>0</v>
      </c>
      <c r="D712" s="5">
        <v>1102.8826899999999</v>
      </c>
      <c r="E712" s="6" t="str">
        <f t="shared" si="44"/>
        <v/>
      </c>
      <c r="F712" s="5">
        <v>10266.304050000001</v>
      </c>
      <c r="G712" s="5">
        <v>17277.116300000002</v>
      </c>
      <c r="H712" s="6">
        <f t="shared" si="45"/>
        <v>0.68289544278595571</v>
      </c>
      <c r="I712" s="5">
        <v>11347.58217</v>
      </c>
      <c r="J712" s="6">
        <f t="shared" si="46"/>
        <v>0.52253722785776513</v>
      </c>
      <c r="K712" s="5">
        <v>101969.44864</v>
      </c>
      <c r="L712" s="5">
        <v>131380.08882</v>
      </c>
      <c r="M712" s="6">
        <f t="shared" si="47"/>
        <v>0.28842599986818951</v>
      </c>
    </row>
    <row r="713" spans="1:13" x14ac:dyDescent="0.2">
      <c r="A713" s="1" t="s">
        <v>5</v>
      </c>
      <c r="B713" s="1" t="s">
        <v>62</v>
      </c>
      <c r="C713" s="5">
        <v>0</v>
      </c>
      <c r="D713" s="5">
        <v>266.80662000000001</v>
      </c>
      <c r="E713" s="6" t="str">
        <f t="shared" si="44"/>
        <v/>
      </c>
      <c r="F713" s="5">
        <v>6043.7230600000003</v>
      </c>
      <c r="G713" s="5">
        <v>10625.31155</v>
      </c>
      <c r="H713" s="6">
        <f t="shared" si="45"/>
        <v>0.75807386349698169</v>
      </c>
      <c r="I713" s="5">
        <v>10425.004639999999</v>
      </c>
      <c r="J713" s="6">
        <f t="shared" si="46"/>
        <v>1.9214083534451198E-2</v>
      </c>
      <c r="K713" s="5">
        <v>42096.7785</v>
      </c>
      <c r="L713" s="5">
        <v>73168.118669999996</v>
      </c>
      <c r="M713" s="6">
        <f t="shared" si="47"/>
        <v>0.73809306263185892</v>
      </c>
    </row>
    <row r="714" spans="1:13" x14ac:dyDescent="0.2">
      <c r="A714" s="1" t="s">
        <v>6</v>
      </c>
      <c r="B714" s="1" t="s">
        <v>62</v>
      </c>
      <c r="C714" s="5">
        <v>0</v>
      </c>
      <c r="D714" s="5">
        <v>119.45274000000001</v>
      </c>
      <c r="E714" s="6" t="str">
        <f t="shared" si="44"/>
        <v/>
      </c>
      <c r="F714" s="5">
        <v>6767.69272</v>
      </c>
      <c r="G714" s="5">
        <v>7545.7613899999997</v>
      </c>
      <c r="H714" s="6">
        <f t="shared" si="45"/>
        <v>0.11496808472119868</v>
      </c>
      <c r="I714" s="5">
        <v>6333.8959100000002</v>
      </c>
      <c r="J714" s="6">
        <f t="shared" si="46"/>
        <v>0.19133018559504555</v>
      </c>
      <c r="K714" s="5">
        <v>53354.04135</v>
      </c>
      <c r="L714" s="5">
        <v>60831.124170000003</v>
      </c>
      <c r="M714" s="6">
        <f t="shared" si="47"/>
        <v>0.14014088962728599</v>
      </c>
    </row>
    <row r="715" spans="1:13" x14ac:dyDescent="0.2">
      <c r="A715" s="1" t="s">
        <v>7</v>
      </c>
      <c r="B715" s="1" t="s">
        <v>62</v>
      </c>
      <c r="C715" s="5">
        <v>0</v>
      </c>
      <c r="D715" s="5">
        <v>404.31632000000002</v>
      </c>
      <c r="E715" s="6" t="str">
        <f t="shared" si="44"/>
        <v/>
      </c>
      <c r="F715" s="5">
        <v>7575.75785</v>
      </c>
      <c r="G715" s="5">
        <v>11480.702649999999</v>
      </c>
      <c r="H715" s="6">
        <f t="shared" si="45"/>
        <v>0.51545269494061241</v>
      </c>
      <c r="I715" s="5">
        <v>8816.5383899999997</v>
      </c>
      <c r="J715" s="6">
        <f t="shared" si="46"/>
        <v>0.30217803656611752</v>
      </c>
      <c r="K715" s="5">
        <v>118014.22614</v>
      </c>
      <c r="L715" s="5">
        <v>130482.39465</v>
      </c>
      <c r="M715" s="6">
        <f t="shared" si="47"/>
        <v>0.10564970781750538</v>
      </c>
    </row>
    <row r="716" spans="1:13" x14ac:dyDescent="0.2">
      <c r="A716" s="1" t="s">
        <v>8</v>
      </c>
      <c r="B716" s="1" t="s">
        <v>62</v>
      </c>
      <c r="C716" s="5">
        <v>0</v>
      </c>
      <c r="D716" s="5">
        <v>1.65219</v>
      </c>
      <c r="E716" s="6" t="str">
        <f t="shared" si="44"/>
        <v/>
      </c>
      <c r="F716" s="5">
        <v>20.894469999999998</v>
      </c>
      <c r="G716" s="5">
        <v>17.81925</v>
      </c>
      <c r="H716" s="6">
        <f t="shared" si="45"/>
        <v>-0.14717865540499464</v>
      </c>
      <c r="I716" s="5">
        <v>112.59844</v>
      </c>
      <c r="J716" s="6">
        <f t="shared" si="46"/>
        <v>-0.84174514318315596</v>
      </c>
      <c r="K716" s="5">
        <v>317.63974000000002</v>
      </c>
      <c r="L716" s="5">
        <v>587.38581999999997</v>
      </c>
      <c r="M716" s="6">
        <f t="shared" si="47"/>
        <v>0.84922018888442596</v>
      </c>
    </row>
    <row r="717" spans="1:13" x14ac:dyDescent="0.2">
      <c r="A717" s="1" t="s">
        <v>9</v>
      </c>
      <c r="B717" s="1" t="s">
        <v>62</v>
      </c>
      <c r="C717" s="5">
        <v>0</v>
      </c>
      <c r="D717" s="5">
        <v>62.54974</v>
      </c>
      <c r="E717" s="6" t="str">
        <f t="shared" si="44"/>
        <v/>
      </c>
      <c r="F717" s="5">
        <v>2124.7822999999999</v>
      </c>
      <c r="G717" s="5">
        <v>3057.1949599999998</v>
      </c>
      <c r="H717" s="6">
        <f t="shared" si="45"/>
        <v>0.43882738481019912</v>
      </c>
      <c r="I717" s="5">
        <v>2942.8439499999999</v>
      </c>
      <c r="J717" s="6">
        <f t="shared" si="46"/>
        <v>3.8857313518102066E-2</v>
      </c>
      <c r="K717" s="5">
        <v>22708.567159999999</v>
      </c>
      <c r="L717" s="5">
        <v>26925.195520000001</v>
      </c>
      <c r="M717" s="6">
        <f t="shared" si="47"/>
        <v>0.18568447451089654</v>
      </c>
    </row>
    <row r="718" spans="1:13" x14ac:dyDescent="0.2">
      <c r="A718" s="1" t="s">
        <v>10</v>
      </c>
      <c r="B718" s="1" t="s">
        <v>62</v>
      </c>
      <c r="C718" s="5">
        <v>0</v>
      </c>
      <c r="D718" s="5">
        <v>45.9437</v>
      </c>
      <c r="E718" s="6" t="str">
        <f t="shared" si="44"/>
        <v/>
      </c>
      <c r="F718" s="5">
        <v>1284.9914000000001</v>
      </c>
      <c r="G718" s="5">
        <v>1270.8691799999999</v>
      </c>
      <c r="H718" s="6">
        <f t="shared" si="45"/>
        <v>-1.0990128027316137E-2</v>
      </c>
      <c r="I718" s="5">
        <v>81.430610000000001</v>
      </c>
      <c r="J718" s="6">
        <f t="shared" si="46"/>
        <v>14.606774651448637</v>
      </c>
      <c r="K718" s="5">
        <v>6165.4925700000003</v>
      </c>
      <c r="L718" s="5">
        <v>5396.4259199999997</v>
      </c>
      <c r="M718" s="6">
        <f t="shared" si="47"/>
        <v>-0.12473726004344221</v>
      </c>
    </row>
    <row r="719" spans="1:13" x14ac:dyDescent="0.2">
      <c r="A719" s="1" t="s">
        <v>11</v>
      </c>
      <c r="B719" s="1" t="s">
        <v>62</v>
      </c>
      <c r="C719" s="5">
        <v>0</v>
      </c>
      <c r="D719" s="5">
        <v>0</v>
      </c>
      <c r="E719" s="6" t="str">
        <f t="shared" si="44"/>
        <v/>
      </c>
      <c r="F719" s="5">
        <v>0</v>
      </c>
      <c r="G719" s="5">
        <v>0</v>
      </c>
      <c r="H719" s="6" t="str">
        <f t="shared" si="45"/>
        <v/>
      </c>
      <c r="I719" s="5">
        <v>8.9999999999999998E-4</v>
      </c>
      <c r="J719" s="6">
        <f t="shared" si="46"/>
        <v>-1</v>
      </c>
      <c r="K719" s="5">
        <v>14.575810000000001</v>
      </c>
      <c r="L719" s="5">
        <v>21.713339999999999</v>
      </c>
      <c r="M719" s="6">
        <f t="shared" si="47"/>
        <v>0.48968324916419714</v>
      </c>
    </row>
    <row r="720" spans="1:13" x14ac:dyDescent="0.2">
      <c r="A720" s="1" t="s">
        <v>12</v>
      </c>
      <c r="B720" s="1" t="s">
        <v>62</v>
      </c>
      <c r="C720" s="5">
        <v>0</v>
      </c>
      <c r="D720" s="5">
        <v>8860.7510000000002</v>
      </c>
      <c r="E720" s="6" t="str">
        <f t="shared" si="44"/>
        <v/>
      </c>
      <c r="F720" s="5">
        <v>135177.57237000001</v>
      </c>
      <c r="G720" s="5">
        <v>160598.90953999999</v>
      </c>
      <c r="H720" s="6">
        <f t="shared" si="45"/>
        <v>0.18805883789966438</v>
      </c>
      <c r="I720" s="5">
        <v>124452.18183</v>
      </c>
      <c r="J720" s="6">
        <f t="shared" si="46"/>
        <v>0.29044671759452112</v>
      </c>
      <c r="K720" s="5">
        <v>1116961.18931</v>
      </c>
      <c r="L720" s="5">
        <v>1222217.20098</v>
      </c>
      <c r="M720" s="6">
        <f t="shared" si="47"/>
        <v>9.4234260489410193E-2</v>
      </c>
    </row>
    <row r="721" spans="1:13" x14ac:dyDescent="0.2">
      <c r="A721" s="1" t="s">
        <v>13</v>
      </c>
      <c r="B721" s="1" t="s">
        <v>62</v>
      </c>
      <c r="C721" s="5">
        <v>0</v>
      </c>
      <c r="D721" s="5">
        <v>258.86703999999997</v>
      </c>
      <c r="E721" s="6" t="str">
        <f t="shared" si="44"/>
        <v/>
      </c>
      <c r="F721" s="5">
        <v>14847.67424</v>
      </c>
      <c r="G721" s="5">
        <v>9179.3329799999992</v>
      </c>
      <c r="H721" s="6">
        <f t="shared" si="45"/>
        <v>-0.38176627318030387</v>
      </c>
      <c r="I721" s="5">
        <v>9888.3957800000007</v>
      </c>
      <c r="J721" s="6">
        <f t="shared" si="46"/>
        <v>-7.1706555418638573E-2</v>
      </c>
      <c r="K721" s="5">
        <v>107969.57672</v>
      </c>
      <c r="L721" s="5">
        <v>123164.82664</v>
      </c>
      <c r="M721" s="6">
        <f t="shared" si="47"/>
        <v>0.14073640354640071</v>
      </c>
    </row>
    <row r="722" spans="1:13" x14ac:dyDescent="0.2">
      <c r="A722" s="1" t="s">
        <v>14</v>
      </c>
      <c r="B722" s="1" t="s">
        <v>62</v>
      </c>
      <c r="C722" s="5">
        <v>0</v>
      </c>
      <c r="D722" s="5">
        <v>9374.83763</v>
      </c>
      <c r="E722" s="6" t="str">
        <f t="shared" si="44"/>
        <v/>
      </c>
      <c r="F722" s="5">
        <v>121512.19134999999</v>
      </c>
      <c r="G722" s="5">
        <v>133555.45512999999</v>
      </c>
      <c r="H722" s="6">
        <f t="shared" si="45"/>
        <v>9.911156770525964E-2</v>
      </c>
      <c r="I722" s="5">
        <v>112438.43820999999</v>
      </c>
      <c r="J722" s="6">
        <f t="shared" si="46"/>
        <v>0.18780958946227955</v>
      </c>
      <c r="K722" s="5">
        <v>1060792.6149599999</v>
      </c>
      <c r="L722" s="5">
        <v>1155110.9821599999</v>
      </c>
      <c r="M722" s="6">
        <f t="shared" si="47"/>
        <v>8.8913106925764707E-2</v>
      </c>
    </row>
    <row r="723" spans="1:13" x14ac:dyDescent="0.2">
      <c r="A723" s="1" t="s">
        <v>15</v>
      </c>
      <c r="B723" s="1" t="s">
        <v>62</v>
      </c>
      <c r="C723" s="5">
        <v>0</v>
      </c>
      <c r="D723" s="5">
        <v>871.05592000000001</v>
      </c>
      <c r="E723" s="6" t="str">
        <f t="shared" si="44"/>
        <v/>
      </c>
      <c r="F723" s="5">
        <v>10298.980240000001</v>
      </c>
      <c r="G723" s="5">
        <v>12921.17865</v>
      </c>
      <c r="H723" s="6">
        <f t="shared" si="45"/>
        <v>0.25460757753623953</v>
      </c>
      <c r="I723" s="5">
        <v>9166.1660200000006</v>
      </c>
      <c r="J723" s="6">
        <f t="shared" si="46"/>
        <v>0.40966011545141079</v>
      </c>
      <c r="K723" s="5">
        <v>95456.917499999996</v>
      </c>
      <c r="L723" s="5">
        <v>97373.222479999997</v>
      </c>
      <c r="M723" s="6">
        <f t="shared" si="47"/>
        <v>2.0075077115286E-2</v>
      </c>
    </row>
    <row r="724" spans="1:13" x14ac:dyDescent="0.2">
      <c r="A724" s="1" t="s">
        <v>16</v>
      </c>
      <c r="B724" s="1" t="s">
        <v>62</v>
      </c>
      <c r="C724" s="5">
        <v>0</v>
      </c>
      <c r="D724" s="5">
        <v>2148.3247500000002</v>
      </c>
      <c r="E724" s="6" t="str">
        <f t="shared" si="44"/>
        <v/>
      </c>
      <c r="F724" s="5">
        <v>73427.514450000002</v>
      </c>
      <c r="G724" s="5">
        <v>76464.283750000002</v>
      </c>
      <c r="H724" s="6">
        <f t="shared" si="45"/>
        <v>4.13573756751342E-2</v>
      </c>
      <c r="I724" s="5">
        <v>68613.297049999994</v>
      </c>
      <c r="J724" s="6">
        <f t="shared" si="46"/>
        <v>0.11442369099795369</v>
      </c>
      <c r="K724" s="5">
        <v>606778.12866000005</v>
      </c>
      <c r="L724" s="5">
        <v>636614.79452</v>
      </c>
      <c r="M724" s="6">
        <f t="shared" si="47"/>
        <v>4.9172282998879435E-2</v>
      </c>
    </row>
    <row r="725" spans="1:13" x14ac:dyDescent="0.2">
      <c r="A725" s="1" t="s">
        <v>17</v>
      </c>
      <c r="B725" s="1" t="s">
        <v>62</v>
      </c>
      <c r="C725" s="5">
        <v>0</v>
      </c>
      <c r="D725" s="5">
        <v>448.35412000000002</v>
      </c>
      <c r="E725" s="6" t="str">
        <f t="shared" si="44"/>
        <v/>
      </c>
      <c r="F725" s="5">
        <v>18546.964189999999</v>
      </c>
      <c r="G725" s="5">
        <v>8185.4008199999998</v>
      </c>
      <c r="H725" s="6">
        <f t="shared" si="45"/>
        <v>-0.55866627356657439</v>
      </c>
      <c r="I725" s="5">
        <v>3289.5465199999999</v>
      </c>
      <c r="J725" s="6">
        <f t="shared" si="46"/>
        <v>1.4883067529928109</v>
      </c>
      <c r="K725" s="5">
        <v>71731.946549999993</v>
      </c>
      <c r="L725" s="5">
        <v>87872.970050000004</v>
      </c>
      <c r="M725" s="6">
        <f t="shared" si="47"/>
        <v>0.22501861829093239</v>
      </c>
    </row>
    <row r="726" spans="1:13" x14ac:dyDescent="0.2">
      <c r="A726" s="1" t="s">
        <v>18</v>
      </c>
      <c r="B726" s="1" t="s">
        <v>62</v>
      </c>
      <c r="C726" s="5">
        <v>0</v>
      </c>
      <c r="D726" s="5">
        <v>11.863670000000001</v>
      </c>
      <c r="E726" s="6" t="str">
        <f t="shared" si="44"/>
        <v/>
      </c>
      <c r="F726" s="5">
        <v>453.50164999999998</v>
      </c>
      <c r="G726" s="5">
        <v>602.45818999999995</v>
      </c>
      <c r="H726" s="6">
        <f t="shared" si="45"/>
        <v>0.32845865059145862</v>
      </c>
      <c r="I726" s="5">
        <v>716.08079999999995</v>
      </c>
      <c r="J726" s="6">
        <f t="shared" si="46"/>
        <v>-0.15867288998671658</v>
      </c>
      <c r="K726" s="5">
        <v>5547.4356200000002</v>
      </c>
      <c r="L726" s="5">
        <v>5248.1079300000001</v>
      </c>
      <c r="M726" s="6">
        <f t="shared" si="47"/>
        <v>-5.3957848365259631E-2</v>
      </c>
    </row>
    <row r="727" spans="1:13" x14ac:dyDescent="0.2">
      <c r="A727" s="1" t="s">
        <v>19</v>
      </c>
      <c r="B727" s="1" t="s">
        <v>62</v>
      </c>
      <c r="C727" s="5">
        <v>0</v>
      </c>
      <c r="D727" s="5">
        <v>399.88209000000001</v>
      </c>
      <c r="E727" s="6" t="str">
        <f t="shared" si="44"/>
        <v/>
      </c>
      <c r="F727" s="5">
        <v>9713.3815799999993</v>
      </c>
      <c r="G727" s="5">
        <v>11577.90286</v>
      </c>
      <c r="H727" s="6">
        <f t="shared" si="45"/>
        <v>0.19195387977335088</v>
      </c>
      <c r="I727" s="5">
        <v>12142.72702</v>
      </c>
      <c r="J727" s="6">
        <f t="shared" si="46"/>
        <v>-4.6515429282869669E-2</v>
      </c>
      <c r="K727" s="5">
        <v>67621.653489999997</v>
      </c>
      <c r="L727" s="5">
        <v>110825.91264</v>
      </c>
      <c r="M727" s="6">
        <f t="shared" si="47"/>
        <v>0.63891160479223008</v>
      </c>
    </row>
    <row r="728" spans="1:13" x14ac:dyDescent="0.2">
      <c r="A728" s="1" t="s">
        <v>20</v>
      </c>
      <c r="B728" s="1" t="s">
        <v>62</v>
      </c>
      <c r="C728" s="5">
        <v>0</v>
      </c>
      <c r="D728" s="5">
        <v>928.04828999999995</v>
      </c>
      <c r="E728" s="6" t="str">
        <f t="shared" si="44"/>
        <v/>
      </c>
      <c r="F728" s="5">
        <v>24291.28254</v>
      </c>
      <c r="G728" s="5">
        <v>26309.93622</v>
      </c>
      <c r="H728" s="6">
        <f t="shared" si="45"/>
        <v>8.3101980172348711E-2</v>
      </c>
      <c r="I728" s="5">
        <v>21000.299060000001</v>
      </c>
      <c r="J728" s="6">
        <f t="shared" si="46"/>
        <v>0.25283626413270688</v>
      </c>
      <c r="K728" s="5">
        <v>117666.2194</v>
      </c>
      <c r="L728" s="5">
        <v>137574.73780999999</v>
      </c>
      <c r="M728" s="6">
        <f t="shared" si="47"/>
        <v>0.16919485058257933</v>
      </c>
    </row>
    <row r="729" spans="1:13" x14ac:dyDescent="0.2">
      <c r="A729" s="1" t="s">
        <v>21</v>
      </c>
      <c r="B729" s="1" t="s">
        <v>62</v>
      </c>
      <c r="C729" s="5">
        <v>0</v>
      </c>
      <c r="D729" s="5">
        <v>2378.12428</v>
      </c>
      <c r="E729" s="6" t="str">
        <f t="shared" si="44"/>
        <v/>
      </c>
      <c r="F729" s="5">
        <v>25927.275259999999</v>
      </c>
      <c r="G729" s="5">
        <v>35311.405429999999</v>
      </c>
      <c r="H729" s="6">
        <f t="shared" si="45"/>
        <v>0.36194046909655864</v>
      </c>
      <c r="I729" s="5">
        <v>31062.033920000002</v>
      </c>
      <c r="J729" s="6">
        <f t="shared" si="46"/>
        <v>0.13680274514361224</v>
      </c>
      <c r="K729" s="5">
        <v>230013.62701</v>
      </c>
      <c r="L729" s="5">
        <v>296053.13050000003</v>
      </c>
      <c r="M729" s="6">
        <f t="shared" si="47"/>
        <v>0.28711126531268039</v>
      </c>
    </row>
    <row r="730" spans="1:13" x14ac:dyDescent="0.2">
      <c r="A730" s="1" t="s">
        <v>22</v>
      </c>
      <c r="B730" s="1" t="s">
        <v>62</v>
      </c>
      <c r="C730" s="5">
        <v>0</v>
      </c>
      <c r="D730" s="5">
        <v>0</v>
      </c>
      <c r="E730" s="6" t="str">
        <f t="shared" si="44"/>
        <v/>
      </c>
      <c r="F730" s="5">
        <v>28.767250000000001</v>
      </c>
      <c r="G730" s="5">
        <v>94.008619999999993</v>
      </c>
      <c r="H730" s="6">
        <f t="shared" si="45"/>
        <v>2.267904300897722</v>
      </c>
      <c r="I730" s="5">
        <v>51.353619999999999</v>
      </c>
      <c r="J730" s="6">
        <f t="shared" si="46"/>
        <v>0.83061330437854219</v>
      </c>
      <c r="K730" s="5">
        <v>205.77567999999999</v>
      </c>
      <c r="L730" s="5">
        <v>269.67822000000001</v>
      </c>
      <c r="M730" s="6">
        <f t="shared" si="47"/>
        <v>0.31054466689163673</v>
      </c>
    </row>
    <row r="731" spans="1:13" x14ac:dyDescent="0.2">
      <c r="A731" s="1" t="s">
        <v>23</v>
      </c>
      <c r="B731" s="1" t="s">
        <v>62</v>
      </c>
      <c r="C731" s="5">
        <v>0</v>
      </c>
      <c r="D731" s="5">
        <v>393.68603000000002</v>
      </c>
      <c r="E731" s="6" t="str">
        <f t="shared" si="44"/>
        <v/>
      </c>
      <c r="F731" s="5">
        <v>1714.50829</v>
      </c>
      <c r="G731" s="5">
        <v>3864.6252399999998</v>
      </c>
      <c r="H731" s="6">
        <f t="shared" si="45"/>
        <v>1.2540720640085095</v>
      </c>
      <c r="I731" s="5">
        <v>3731.2638400000001</v>
      </c>
      <c r="J731" s="6">
        <f t="shared" si="46"/>
        <v>3.5741616170460899E-2</v>
      </c>
      <c r="K731" s="5">
        <v>20091.003430000001</v>
      </c>
      <c r="L731" s="5">
        <v>34959.036379999998</v>
      </c>
      <c r="M731" s="6">
        <f t="shared" si="47"/>
        <v>0.74003436422687408</v>
      </c>
    </row>
    <row r="732" spans="1:13" x14ac:dyDescent="0.2">
      <c r="A732" s="1" t="s">
        <v>24</v>
      </c>
      <c r="B732" s="1" t="s">
        <v>62</v>
      </c>
      <c r="C732" s="5">
        <v>0</v>
      </c>
      <c r="D732" s="5">
        <v>198.04178999999999</v>
      </c>
      <c r="E732" s="6" t="str">
        <f t="shared" si="44"/>
        <v/>
      </c>
      <c r="F732" s="5">
        <v>5479.1374100000003</v>
      </c>
      <c r="G732" s="5">
        <v>3937.84078</v>
      </c>
      <c r="H732" s="6">
        <f t="shared" si="45"/>
        <v>-0.28130278813357967</v>
      </c>
      <c r="I732" s="5">
        <v>4697.6236699999999</v>
      </c>
      <c r="J732" s="6">
        <f t="shared" si="46"/>
        <v>-0.16173770897233242</v>
      </c>
      <c r="K732" s="5">
        <v>52109.265319999999</v>
      </c>
      <c r="L732" s="5">
        <v>42102.156020000002</v>
      </c>
      <c r="M732" s="6">
        <f t="shared" si="47"/>
        <v>-0.19204088252918006</v>
      </c>
    </row>
    <row r="733" spans="1:13" x14ac:dyDescent="0.2">
      <c r="A733" s="1" t="s">
        <v>25</v>
      </c>
      <c r="B733" s="1" t="s">
        <v>62</v>
      </c>
      <c r="C733" s="5">
        <v>0</v>
      </c>
      <c r="D733" s="5">
        <v>0</v>
      </c>
      <c r="E733" s="6" t="str">
        <f t="shared" si="44"/>
        <v/>
      </c>
      <c r="F733" s="5">
        <v>0</v>
      </c>
      <c r="G733" s="5">
        <v>0</v>
      </c>
      <c r="H733" s="6" t="str">
        <f t="shared" si="45"/>
        <v/>
      </c>
      <c r="I733" s="5">
        <v>0</v>
      </c>
      <c r="J733" s="6" t="str">
        <f t="shared" si="46"/>
        <v/>
      </c>
      <c r="K733" s="5">
        <v>2283.7907700000001</v>
      </c>
      <c r="L733" s="5">
        <v>2046.44407</v>
      </c>
      <c r="M733" s="6">
        <f t="shared" si="47"/>
        <v>-0.10392663947932501</v>
      </c>
    </row>
    <row r="734" spans="1:13" x14ac:dyDescent="0.2">
      <c r="A734" s="1" t="s">
        <v>26</v>
      </c>
      <c r="B734" s="1" t="s">
        <v>62</v>
      </c>
      <c r="C734" s="5">
        <v>0</v>
      </c>
      <c r="D734" s="5">
        <v>3165.0297099999998</v>
      </c>
      <c r="E734" s="6" t="str">
        <f t="shared" si="44"/>
        <v/>
      </c>
      <c r="F734" s="5">
        <v>129880.58177999999</v>
      </c>
      <c r="G734" s="5">
        <v>124693.01953999999</v>
      </c>
      <c r="H734" s="6">
        <f t="shared" si="45"/>
        <v>-3.9941014806870956E-2</v>
      </c>
      <c r="I734" s="5">
        <v>111693.65787</v>
      </c>
      <c r="J734" s="6">
        <f t="shared" si="46"/>
        <v>0.11638406260389411</v>
      </c>
      <c r="K734" s="5">
        <v>1113441.88356</v>
      </c>
      <c r="L734" s="5">
        <v>1090068.2310500001</v>
      </c>
      <c r="M734" s="6">
        <f t="shared" si="47"/>
        <v>-2.0992251912841153E-2</v>
      </c>
    </row>
    <row r="735" spans="1:13" x14ac:dyDescent="0.2">
      <c r="A735" s="1" t="s">
        <v>27</v>
      </c>
      <c r="B735" s="1" t="s">
        <v>62</v>
      </c>
      <c r="C735" s="5">
        <v>0</v>
      </c>
      <c r="D735" s="5">
        <v>0</v>
      </c>
      <c r="E735" s="6" t="str">
        <f t="shared" si="44"/>
        <v/>
      </c>
      <c r="F735" s="5">
        <v>129.31</v>
      </c>
      <c r="G735" s="5">
        <v>1.7199800000000001</v>
      </c>
      <c r="H735" s="6">
        <f t="shared" si="45"/>
        <v>-0.98669878586342896</v>
      </c>
      <c r="I735" s="5">
        <v>0</v>
      </c>
      <c r="J735" s="6" t="str">
        <f t="shared" si="46"/>
        <v/>
      </c>
      <c r="K735" s="5">
        <v>502.79399999999998</v>
      </c>
      <c r="L735" s="5">
        <v>94.144980000000004</v>
      </c>
      <c r="M735" s="6">
        <f t="shared" si="47"/>
        <v>-0.81275635747443287</v>
      </c>
    </row>
    <row r="736" spans="1:13" x14ac:dyDescent="0.2">
      <c r="A736" s="1" t="s">
        <v>28</v>
      </c>
      <c r="B736" s="1" t="s">
        <v>62</v>
      </c>
      <c r="C736" s="5">
        <v>0</v>
      </c>
      <c r="D736" s="5">
        <v>13.90239</v>
      </c>
      <c r="E736" s="6" t="str">
        <f t="shared" si="44"/>
        <v/>
      </c>
      <c r="F736" s="5">
        <v>622.32032000000004</v>
      </c>
      <c r="G736" s="5">
        <v>317.30626000000001</v>
      </c>
      <c r="H736" s="6">
        <f t="shared" si="45"/>
        <v>-0.49012389632400244</v>
      </c>
      <c r="I736" s="5">
        <v>231.81466</v>
      </c>
      <c r="J736" s="6">
        <f t="shared" si="46"/>
        <v>0.3687928968771863</v>
      </c>
      <c r="K736" s="5">
        <v>6696.1399799999999</v>
      </c>
      <c r="L736" s="5">
        <v>3764.5641500000002</v>
      </c>
      <c r="M736" s="6">
        <f t="shared" si="47"/>
        <v>-0.43780085821921544</v>
      </c>
    </row>
    <row r="737" spans="1:13" x14ac:dyDescent="0.2">
      <c r="A737" s="1" t="s">
        <v>29</v>
      </c>
      <c r="B737" s="1" t="s">
        <v>62</v>
      </c>
      <c r="C737" s="5">
        <v>0</v>
      </c>
      <c r="D737" s="5">
        <v>110.47</v>
      </c>
      <c r="E737" s="6" t="str">
        <f t="shared" si="44"/>
        <v/>
      </c>
      <c r="F737" s="5">
        <v>545.78494999999998</v>
      </c>
      <c r="G737" s="5">
        <v>814.57943999999998</v>
      </c>
      <c r="H737" s="6">
        <f t="shared" si="45"/>
        <v>0.49249157566547042</v>
      </c>
      <c r="I737" s="5">
        <v>788.50648000000001</v>
      </c>
      <c r="J737" s="6">
        <f t="shared" si="46"/>
        <v>3.3066259645703866E-2</v>
      </c>
      <c r="K737" s="5">
        <v>9962.3904399999992</v>
      </c>
      <c r="L737" s="5">
        <v>9323.6471500000007</v>
      </c>
      <c r="M737" s="6">
        <f t="shared" si="47"/>
        <v>-6.4115464440680836E-2</v>
      </c>
    </row>
    <row r="738" spans="1:13" x14ac:dyDescent="0.2">
      <c r="A738" s="2" t="s">
        <v>30</v>
      </c>
      <c r="B738" s="2" t="s">
        <v>62</v>
      </c>
      <c r="C738" s="7">
        <v>0</v>
      </c>
      <c r="D738" s="7">
        <v>31564.842710000001</v>
      </c>
      <c r="E738" s="8" t="str">
        <f t="shared" si="44"/>
        <v/>
      </c>
      <c r="F738" s="7">
        <v>607059.71224000002</v>
      </c>
      <c r="G738" s="7">
        <v>659885.38340000005</v>
      </c>
      <c r="H738" s="8">
        <f t="shared" si="45"/>
        <v>8.7018904557309096E-2</v>
      </c>
      <c r="I738" s="7">
        <v>554149.02908999997</v>
      </c>
      <c r="J738" s="8">
        <f t="shared" si="46"/>
        <v>0.19080851676964206</v>
      </c>
      <c r="K738" s="7">
        <v>5034833.4330399996</v>
      </c>
      <c r="L738" s="7">
        <v>5487914.0249800002</v>
      </c>
      <c r="M738" s="8">
        <f t="shared" si="47"/>
        <v>8.9989191889995324E-2</v>
      </c>
    </row>
    <row r="739" spans="1:13" x14ac:dyDescent="0.2">
      <c r="A739" s="1" t="s">
        <v>3</v>
      </c>
      <c r="B739" s="1" t="s">
        <v>63</v>
      </c>
      <c r="C739" s="5">
        <v>0</v>
      </c>
      <c r="D739" s="5">
        <v>0</v>
      </c>
      <c r="E739" s="6" t="str">
        <f t="shared" si="44"/>
        <v/>
      </c>
      <c r="F739" s="5">
        <v>6.84992</v>
      </c>
      <c r="G739" s="5">
        <v>0</v>
      </c>
      <c r="H739" s="6">
        <f t="shared" si="45"/>
        <v>-1</v>
      </c>
      <c r="I739" s="5">
        <v>0.84260000000000002</v>
      </c>
      <c r="J739" s="6">
        <f t="shared" si="46"/>
        <v>-1</v>
      </c>
      <c r="K739" s="5">
        <v>155.28546</v>
      </c>
      <c r="L739" s="5">
        <v>121.1516</v>
      </c>
      <c r="M739" s="6">
        <f t="shared" si="47"/>
        <v>-0.21981362582176078</v>
      </c>
    </row>
    <row r="740" spans="1:13" x14ac:dyDescent="0.2">
      <c r="A740" s="1" t="s">
        <v>5</v>
      </c>
      <c r="B740" s="1" t="s">
        <v>63</v>
      </c>
      <c r="C740" s="5">
        <v>0</v>
      </c>
      <c r="D740" s="5">
        <v>0</v>
      </c>
      <c r="E740" s="6" t="str">
        <f t="shared" si="44"/>
        <v/>
      </c>
      <c r="F740" s="5">
        <v>0.11065</v>
      </c>
      <c r="G740" s="5">
        <v>2.4240000000000001E-2</v>
      </c>
      <c r="H740" s="6">
        <f t="shared" si="45"/>
        <v>-0.78093086308178938</v>
      </c>
      <c r="I740" s="5">
        <v>4.3448399999999996</v>
      </c>
      <c r="J740" s="6">
        <f t="shared" si="46"/>
        <v>-0.99442096832104288</v>
      </c>
      <c r="K740" s="5">
        <v>32.331609999999998</v>
      </c>
      <c r="L740" s="5">
        <v>42.802259999999997</v>
      </c>
      <c r="M740" s="6">
        <f t="shared" si="47"/>
        <v>0.32385179704938905</v>
      </c>
    </row>
    <row r="741" spans="1:13" x14ac:dyDescent="0.2">
      <c r="A741" s="1" t="s">
        <v>6</v>
      </c>
      <c r="B741" s="1" t="s">
        <v>63</v>
      </c>
      <c r="C741" s="5">
        <v>0</v>
      </c>
      <c r="D741" s="5">
        <v>0</v>
      </c>
      <c r="E741" s="6" t="str">
        <f t="shared" si="44"/>
        <v/>
      </c>
      <c r="F741" s="5">
        <v>7.1992799999999999</v>
      </c>
      <c r="G741" s="5">
        <v>9.8201000000000001</v>
      </c>
      <c r="H741" s="6">
        <f t="shared" si="45"/>
        <v>0.3640391816959474</v>
      </c>
      <c r="I741" s="5">
        <v>28.7515</v>
      </c>
      <c r="J741" s="6">
        <f t="shared" si="46"/>
        <v>-0.65844912439350989</v>
      </c>
      <c r="K741" s="5">
        <v>56.501460000000002</v>
      </c>
      <c r="L741" s="5">
        <v>133.03675999999999</v>
      </c>
      <c r="M741" s="6">
        <f t="shared" si="47"/>
        <v>1.3545720765445703</v>
      </c>
    </row>
    <row r="742" spans="1:13" x14ac:dyDescent="0.2">
      <c r="A742" s="1" t="s">
        <v>7</v>
      </c>
      <c r="B742" s="1" t="s">
        <v>63</v>
      </c>
      <c r="C742" s="5">
        <v>0</v>
      </c>
      <c r="D742" s="5">
        <v>0</v>
      </c>
      <c r="E742" s="6" t="str">
        <f t="shared" si="44"/>
        <v/>
      </c>
      <c r="F742" s="5">
        <v>11.177060000000001</v>
      </c>
      <c r="G742" s="5">
        <v>11.943809999999999</v>
      </c>
      <c r="H742" s="6">
        <f t="shared" si="45"/>
        <v>6.8600329603670129E-2</v>
      </c>
      <c r="I742" s="5">
        <v>10.5671</v>
      </c>
      <c r="J742" s="6">
        <f t="shared" si="46"/>
        <v>0.13028266979587588</v>
      </c>
      <c r="K742" s="5">
        <v>26.016850000000002</v>
      </c>
      <c r="L742" s="5">
        <v>62.773440000000001</v>
      </c>
      <c r="M742" s="6">
        <f t="shared" si="47"/>
        <v>1.4127993973136639</v>
      </c>
    </row>
    <row r="743" spans="1:13" x14ac:dyDescent="0.2">
      <c r="A743" s="1" t="s">
        <v>8</v>
      </c>
      <c r="B743" s="1" t="s">
        <v>63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0</v>
      </c>
      <c r="J743" s="6" t="str">
        <f t="shared" si="46"/>
        <v/>
      </c>
      <c r="K743" s="5">
        <v>0.57743999999999995</v>
      </c>
      <c r="L743" s="5">
        <v>0.35718</v>
      </c>
      <c r="M743" s="6">
        <f t="shared" si="47"/>
        <v>-0.38144222776392345</v>
      </c>
    </row>
    <row r="744" spans="1:13" x14ac:dyDescent="0.2">
      <c r="A744" s="1" t="s">
        <v>9</v>
      </c>
      <c r="B744" s="1" t="s">
        <v>63</v>
      </c>
      <c r="C744" s="5">
        <v>0</v>
      </c>
      <c r="D744" s="5">
        <v>0</v>
      </c>
      <c r="E744" s="6" t="str">
        <f t="shared" si="44"/>
        <v/>
      </c>
      <c r="F744" s="5">
        <v>0.54498999999999997</v>
      </c>
      <c r="G744" s="5">
        <v>6.4670000000000005E-2</v>
      </c>
      <c r="H744" s="6">
        <f t="shared" si="45"/>
        <v>-0.88133727224352743</v>
      </c>
      <c r="I744" s="5">
        <v>1.69696</v>
      </c>
      <c r="J744" s="6">
        <f t="shared" si="46"/>
        <v>-0.96189067508957193</v>
      </c>
      <c r="K744" s="5">
        <v>23.334050000000001</v>
      </c>
      <c r="L744" s="5">
        <v>12.91949</v>
      </c>
      <c r="M744" s="6">
        <f t="shared" si="47"/>
        <v>-0.44632457717370111</v>
      </c>
    </row>
    <row r="745" spans="1:13" x14ac:dyDescent="0.2">
      <c r="A745" s="1" t="s">
        <v>10</v>
      </c>
      <c r="B745" s="1" t="s">
        <v>63</v>
      </c>
      <c r="C745" s="5">
        <v>0</v>
      </c>
      <c r="D745" s="5">
        <v>1079.2907499999999</v>
      </c>
      <c r="E745" s="6" t="str">
        <f t="shared" si="44"/>
        <v/>
      </c>
      <c r="F745" s="5">
        <v>12075.22443</v>
      </c>
      <c r="G745" s="5">
        <v>22464.14933</v>
      </c>
      <c r="H745" s="6">
        <f t="shared" si="45"/>
        <v>0.8603504605835306</v>
      </c>
      <c r="I745" s="5">
        <v>4654.3605900000002</v>
      </c>
      <c r="J745" s="6">
        <f t="shared" si="46"/>
        <v>3.8264737756384273</v>
      </c>
      <c r="K745" s="5">
        <v>73214.872229999994</v>
      </c>
      <c r="L745" s="5">
        <v>110476.44864</v>
      </c>
      <c r="M745" s="6">
        <f t="shared" si="47"/>
        <v>0.50893452757719859</v>
      </c>
    </row>
    <row r="746" spans="1:13" x14ac:dyDescent="0.2">
      <c r="A746" s="1" t="s">
        <v>11</v>
      </c>
      <c r="B746" s="1" t="s">
        <v>63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0</v>
      </c>
      <c r="H746" s="6" t="str">
        <f t="shared" si="45"/>
        <v/>
      </c>
      <c r="I746" s="5">
        <v>0</v>
      </c>
      <c r="J746" s="6" t="str">
        <f t="shared" si="46"/>
        <v/>
      </c>
      <c r="K746" s="5">
        <v>0</v>
      </c>
      <c r="L746" s="5">
        <v>0</v>
      </c>
      <c r="M746" s="6" t="str">
        <f t="shared" si="47"/>
        <v/>
      </c>
    </row>
    <row r="747" spans="1:13" x14ac:dyDescent="0.2">
      <c r="A747" s="1" t="s">
        <v>12</v>
      </c>
      <c r="B747" s="1" t="s">
        <v>63</v>
      </c>
      <c r="C747" s="5">
        <v>0</v>
      </c>
      <c r="D747" s="5">
        <v>0</v>
      </c>
      <c r="E747" s="6" t="str">
        <f t="shared" si="44"/>
        <v/>
      </c>
      <c r="F747" s="5">
        <v>0.19613</v>
      </c>
      <c r="G747" s="5">
        <v>0</v>
      </c>
      <c r="H747" s="6">
        <f t="shared" si="45"/>
        <v>-1</v>
      </c>
      <c r="I747" s="5">
        <v>0.41799999999999998</v>
      </c>
      <c r="J747" s="6">
        <f t="shared" si="46"/>
        <v>-1</v>
      </c>
      <c r="K747" s="5">
        <v>0.27183000000000002</v>
      </c>
      <c r="L747" s="5">
        <v>0.88605999999999996</v>
      </c>
      <c r="M747" s="6">
        <f t="shared" si="47"/>
        <v>2.2596107861531101</v>
      </c>
    </row>
    <row r="748" spans="1:13" x14ac:dyDescent="0.2">
      <c r="A748" s="1" t="s">
        <v>13</v>
      </c>
      <c r="B748" s="1" t="s">
        <v>63</v>
      </c>
      <c r="C748" s="5">
        <v>0</v>
      </c>
      <c r="D748" s="5">
        <v>0</v>
      </c>
      <c r="E748" s="6" t="str">
        <f t="shared" ref="E748:E810" si="48">IF(C748=0,"",(D748/C748-1))</f>
        <v/>
      </c>
      <c r="F748" s="5">
        <v>21.952670000000001</v>
      </c>
      <c r="G748" s="5">
        <v>47.591320000000003</v>
      </c>
      <c r="H748" s="6">
        <f t="shared" ref="H748:H810" si="49">IF(F748=0,"",(G748/F748-1))</f>
        <v>1.1679057718263883</v>
      </c>
      <c r="I748" s="5">
        <v>396.70895999999999</v>
      </c>
      <c r="J748" s="6">
        <f t="shared" ref="J748:J810" si="50">IF(I748=0,"",(G748/I748-1))</f>
        <v>-0.88003467327786089</v>
      </c>
      <c r="K748" s="5">
        <v>3634.9616000000001</v>
      </c>
      <c r="L748" s="5">
        <v>826.22433999999998</v>
      </c>
      <c r="M748" s="6">
        <f t="shared" ref="M748:M810" si="51">IF(K748=0,"",(L748/K748-1))</f>
        <v>-0.77270066896992806</v>
      </c>
    </row>
    <row r="749" spans="1:13" x14ac:dyDescent="0.2">
      <c r="A749" s="1" t="s">
        <v>14</v>
      </c>
      <c r="B749" s="1" t="s">
        <v>63</v>
      </c>
      <c r="C749" s="5">
        <v>0</v>
      </c>
      <c r="D749" s="5">
        <v>0</v>
      </c>
      <c r="E749" s="6" t="str">
        <f t="shared" si="48"/>
        <v/>
      </c>
      <c r="F749" s="5">
        <v>1.9036</v>
      </c>
      <c r="G749" s="5">
        <v>141.40355</v>
      </c>
      <c r="H749" s="6">
        <f t="shared" si="49"/>
        <v>73.282175877285141</v>
      </c>
      <c r="I749" s="5">
        <v>28.38</v>
      </c>
      <c r="J749" s="6">
        <f t="shared" si="50"/>
        <v>3.98250704721635</v>
      </c>
      <c r="K749" s="5">
        <v>25.70111</v>
      </c>
      <c r="L749" s="5">
        <v>580.84474999999998</v>
      </c>
      <c r="M749" s="6">
        <f t="shared" si="51"/>
        <v>21.599986926634685</v>
      </c>
    </row>
    <row r="750" spans="1:13" x14ac:dyDescent="0.2">
      <c r="A750" s="1" t="s">
        <v>15</v>
      </c>
      <c r="B750" s="1" t="s">
        <v>63</v>
      </c>
      <c r="C750" s="5">
        <v>0</v>
      </c>
      <c r="D750" s="5">
        <v>0</v>
      </c>
      <c r="E750" s="6" t="str">
        <f t="shared" si="48"/>
        <v/>
      </c>
      <c r="F750" s="5">
        <v>51.635750000000002</v>
      </c>
      <c r="G750" s="5">
        <v>38.933369999999996</v>
      </c>
      <c r="H750" s="6">
        <f t="shared" si="49"/>
        <v>-0.24599971918680386</v>
      </c>
      <c r="I750" s="5">
        <v>3.5213199999999998</v>
      </c>
      <c r="J750" s="6">
        <f t="shared" si="50"/>
        <v>10.056470300909886</v>
      </c>
      <c r="K750" s="5">
        <v>304.10782999999998</v>
      </c>
      <c r="L750" s="5">
        <v>206.60311999999999</v>
      </c>
      <c r="M750" s="6">
        <f t="shared" si="51"/>
        <v>-0.32062545051865321</v>
      </c>
    </row>
    <row r="751" spans="1:13" x14ac:dyDescent="0.2">
      <c r="A751" s="1" t="s">
        <v>16</v>
      </c>
      <c r="B751" s="1" t="s">
        <v>63</v>
      </c>
      <c r="C751" s="5">
        <v>0</v>
      </c>
      <c r="D751" s="5">
        <v>0</v>
      </c>
      <c r="E751" s="6" t="str">
        <f t="shared" si="48"/>
        <v/>
      </c>
      <c r="F751" s="5">
        <v>95.219750000000005</v>
      </c>
      <c r="G751" s="5">
        <v>62.007779999999997</v>
      </c>
      <c r="H751" s="6">
        <f t="shared" si="49"/>
        <v>-0.34879287122682012</v>
      </c>
      <c r="I751" s="5">
        <v>49.623910000000002</v>
      </c>
      <c r="J751" s="6">
        <f t="shared" si="50"/>
        <v>0.24955449903080984</v>
      </c>
      <c r="K751" s="5">
        <v>442.73966000000001</v>
      </c>
      <c r="L751" s="5">
        <v>505.32789000000002</v>
      </c>
      <c r="M751" s="6">
        <f t="shared" si="51"/>
        <v>0.1413657633472456</v>
      </c>
    </row>
    <row r="752" spans="1:13" x14ac:dyDescent="0.2">
      <c r="A752" s="1" t="s">
        <v>17</v>
      </c>
      <c r="B752" s="1" t="s">
        <v>63</v>
      </c>
      <c r="C752" s="5">
        <v>0</v>
      </c>
      <c r="D752" s="5">
        <v>0</v>
      </c>
      <c r="E752" s="6" t="str">
        <f t="shared" si="48"/>
        <v/>
      </c>
      <c r="F752" s="5">
        <v>67.820300000000003</v>
      </c>
      <c r="G752" s="5">
        <v>14.31514</v>
      </c>
      <c r="H752" s="6">
        <f t="shared" si="49"/>
        <v>-0.78892543972822304</v>
      </c>
      <c r="I752" s="5">
        <v>7.3173000000000004</v>
      </c>
      <c r="J752" s="6">
        <f t="shared" si="50"/>
        <v>0.95634182007024426</v>
      </c>
      <c r="K752" s="5">
        <v>1531.4942599999999</v>
      </c>
      <c r="L752" s="5">
        <v>56.098480000000002</v>
      </c>
      <c r="M752" s="6">
        <f t="shared" si="51"/>
        <v>-0.9633701010410578</v>
      </c>
    </row>
    <row r="753" spans="1:13" x14ac:dyDescent="0.2">
      <c r="A753" s="1" t="s">
        <v>18</v>
      </c>
      <c r="B753" s="1" t="s">
        <v>63</v>
      </c>
      <c r="C753" s="5">
        <v>0</v>
      </c>
      <c r="D753" s="5">
        <v>0</v>
      </c>
      <c r="E753" s="6" t="str">
        <f t="shared" si="48"/>
        <v/>
      </c>
      <c r="F753" s="5">
        <v>1.5</v>
      </c>
      <c r="G753" s="5">
        <v>18.65118</v>
      </c>
      <c r="H753" s="6">
        <f t="shared" si="49"/>
        <v>11.43412</v>
      </c>
      <c r="I753" s="5">
        <v>5.4704199999999998</v>
      </c>
      <c r="J753" s="6">
        <f t="shared" si="50"/>
        <v>2.4094603339414524</v>
      </c>
      <c r="K753" s="5">
        <v>93.277799999999999</v>
      </c>
      <c r="L753" s="5">
        <v>79.682689999999994</v>
      </c>
      <c r="M753" s="6">
        <f t="shared" si="51"/>
        <v>-0.14574861328204569</v>
      </c>
    </row>
    <row r="754" spans="1:13" x14ac:dyDescent="0.2">
      <c r="A754" s="1" t="s">
        <v>19</v>
      </c>
      <c r="B754" s="1" t="s">
        <v>63</v>
      </c>
      <c r="C754" s="5">
        <v>0</v>
      </c>
      <c r="D754" s="5">
        <v>65.491569999999996</v>
      </c>
      <c r="E754" s="6" t="str">
        <f t="shared" si="48"/>
        <v/>
      </c>
      <c r="F754" s="5">
        <v>605.33028000000002</v>
      </c>
      <c r="G754" s="5">
        <v>1218.6466600000001</v>
      </c>
      <c r="H754" s="6">
        <f t="shared" si="49"/>
        <v>1.013192963021774</v>
      </c>
      <c r="I754" s="5">
        <v>1136.11268</v>
      </c>
      <c r="J754" s="6">
        <f t="shared" si="50"/>
        <v>7.2645945646870214E-2</v>
      </c>
      <c r="K754" s="5">
        <v>7286.1109200000001</v>
      </c>
      <c r="L754" s="5">
        <v>8435.8726800000004</v>
      </c>
      <c r="M754" s="6">
        <f t="shared" si="51"/>
        <v>0.15780184691451282</v>
      </c>
    </row>
    <row r="755" spans="1:13" x14ac:dyDescent="0.2">
      <c r="A755" s="1" t="s">
        <v>20</v>
      </c>
      <c r="B755" s="1" t="s">
        <v>63</v>
      </c>
      <c r="C755" s="5">
        <v>0</v>
      </c>
      <c r="D755" s="5">
        <v>126.66376</v>
      </c>
      <c r="E755" s="6" t="str">
        <f t="shared" si="48"/>
        <v/>
      </c>
      <c r="F755" s="5">
        <v>1001.89122</v>
      </c>
      <c r="G755" s="5">
        <v>754.73018999999999</v>
      </c>
      <c r="H755" s="6">
        <f t="shared" si="49"/>
        <v>-0.24669447647220621</v>
      </c>
      <c r="I755" s="5">
        <v>733.97429</v>
      </c>
      <c r="J755" s="6">
        <f t="shared" si="50"/>
        <v>2.8278783443490996E-2</v>
      </c>
      <c r="K755" s="5">
        <v>9213.7723999999998</v>
      </c>
      <c r="L755" s="5">
        <v>6864.5740400000004</v>
      </c>
      <c r="M755" s="6">
        <f t="shared" si="51"/>
        <v>-0.25496596377831071</v>
      </c>
    </row>
    <row r="756" spans="1:13" x14ac:dyDescent="0.2">
      <c r="A756" s="1" t="s">
        <v>21</v>
      </c>
      <c r="B756" s="1" t="s">
        <v>63</v>
      </c>
      <c r="C756" s="5">
        <v>0</v>
      </c>
      <c r="D756" s="5">
        <v>0</v>
      </c>
      <c r="E756" s="6" t="str">
        <f t="shared" si="48"/>
        <v/>
      </c>
      <c r="F756" s="5">
        <v>0.62502999999999997</v>
      </c>
      <c r="G756" s="5">
        <v>50.195900000000002</v>
      </c>
      <c r="H756" s="6">
        <f t="shared" si="49"/>
        <v>79.309585139913295</v>
      </c>
      <c r="I756" s="5">
        <v>33.920740000000002</v>
      </c>
      <c r="J756" s="6">
        <f t="shared" si="50"/>
        <v>0.47979967418163638</v>
      </c>
      <c r="K756" s="5">
        <v>78.577359999999999</v>
      </c>
      <c r="L756" s="5">
        <v>405.94191999999998</v>
      </c>
      <c r="M756" s="6">
        <f t="shared" si="51"/>
        <v>4.166143530401123</v>
      </c>
    </row>
    <row r="757" spans="1:13" x14ac:dyDescent="0.2">
      <c r="A757" s="1" t="s">
        <v>22</v>
      </c>
      <c r="B757" s="1" t="s">
        <v>63</v>
      </c>
      <c r="C757" s="5">
        <v>0</v>
      </c>
      <c r="D757" s="5">
        <v>0</v>
      </c>
      <c r="E757" s="6" t="str">
        <f t="shared" si="48"/>
        <v/>
      </c>
      <c r="F757" s="5">
        <v>0</v>
      </c>
      <c r="G757" s="5">
        <v>7.7310000000000004E-2</v>
      </c>
      <c r="H757" s="6" t="str">
        <f t="shared" si="49"/>
        <v/>
      </c>
      <c r="I757" s="5">
        <v>0</v>
      </c>
      <c r="J757" s="6" t="str">
        <f t="shared" si="50"/>
        <v/>
      </c>
      <c r="K757" s="5">
        <v>0</v>
      </c>
      <c r="L757" s="5">
        <v>7.7310000000000004E-2</v>
      </c>
      <c r="M757" s="6" t="str">
        <f t="shared" si="51"/>
        <v/>
      </c>
    </row>
    <row r="758" spans="1:13" x14ac:dyDescent="0.2">
      <c r="A758" s="1" t="s">
        <v>23</v>
      </c>
      <c r="B758" s="1" t="s">
        <v>63</v>
      </c>
      <c r="C758" s="5">
        <v>0</v>
      </c>
      <c r="D758" s="5">
        <v>0</v>
      </c>
      <c r="E758" s="6" t="str">
        <f t="shared" si="48"/>
        <v/>
      </c>
      <c r="F758" s="5">
        <v>7.2989100000000002</v>
      </c>
      <c r="G758" s="5">
        <v>0</v>
      </c>
      <c r="H758" s="6">
        <f t="shared" si="49"/>
        <v>-1</v>
      </c>
      <c r="I758" s="5">
        <v>0.13650000000000001</v>
      </c>
      <c r="J758" s="6">
        <f t="shared" si="50"/>
        <v>-1</v>
      </c>
      <c r="K758" s="5">
        <v>37.28575</v>
      </c>
      <c r="L758" s="5">
        <v>27.91957</v>
      </c>
      <c r="M758" s="6">
        <f t="shared" si="51"/>
        <v>-0.2511999892720409</v>
      </c>
    </row>
    <row r="759" spans="1:13" x14ac:dyDescent="0.2">
      <c r="A759" s="1" t="s">
        <v>24</v>
      </c>
      <c r="B759" s="1" t="s">
        <v>63</v>
      </c>
      <c r="C759" s="5">
        <v>0</v>
      </c>
      <c r="D759" s="5">
        <v>0</v>
      </c>
      <c r="E759" s="6" t="str">
        <f t="shared" si="48"/>
        <v/>
      </c>
      <c r="F759" s="5">
        <v>0</v>
      </c>
      <c r="G759" s="5">
        <v>0</v>
      </c>
      <c r="H759" s="6" t="str">
        <f t="shared" si="49"/>
        <v/>
      </c>
      <c r="I759" s="5">
        <v>0</v>
      </c>
      <c r="J759" s="6" t="str">
        <f t="shared" si="50"/>
        <v/>
      </c>
      <c r="K759" s="5">
        <v>0</v>
      </c>
      <c r="L759" s="5">
        <v>0.06</v>
      </c>
      <c r="M759" s="6" t="str">
        <f t="shared" si="51"/>
        <v/>
      </c>
    </row>
    <row r="760" spans="1:13" x14ac:dyDescent="0.2">
      <c r="A760" s="1" t="s">
        <v>26</v>
      </c>
      <c r="B760" s="1" t="s">
        <v>63</v>
      </c>
      <c r="C760" s="5">
        <v>0</v>
      </c>
      <c r="D760" s="5">
        <v>0</v>
      </c>
      <c r="E760" s="6" t="str">
        <f t="shared" si="48"/>
        <v/>
      </c>
      <c r="F760" s="5">
        <v>43.772030000000001</v>
      </c>
      <c r="G760" s="5">
        <v>41.537039999999998</v>
      </c>
      <c r="H760" s="6">
        <f t="shared" si="49"/>
        <v>-5.105977492933278E-2</v>
      </c>
      <c r="I760" s="5">
        <v>90.056799999999996</v>
      </c>
      <c r="J760" s="6">
        <f t="shared" si="50"/>
        <v>-0.5387684217071893</v>
      </c>
      <c r="K760" s="5">
        <v>122.27285000000001</v>
      </c>
      <c r="L760" s="5">
        <v>170.32395</v>
      </c>
      <c r="M760" s="6">
        <f t="shared" si="51"/>
        <v>0.39298257953421367</v>
      </c>
    </row>
    <row r="761" spans="1:13" x14ac:dyDescent="0.2">
      <c r="A761" s="1" t="s">
        <v>28</v>
      </c>
      <c r="B761" s="1" t="s">
        <v>63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40.440649999999998</v>
      </c>
      <c r="H761" s="6" t="str">
        <f t="shared" si="49"/>
        <v/>
      </c>
      <c r="I761" s="5">
        <v>74.330529999999996</v>
      </c>
      <c r="J761" s="6">
        <f t="shared" si="50"/>
        <v>-0.45593486283496165</v>
      </c>
      <c r="K761" s="5">
        <v>0</v>
      </c>
      <c r="L761" s="5">
        <v>119.78709000000001</v>
      </c>
      <c r="M761" s="6" t="str">
        <f t="shared" si="51"/>
        <v/>
      </c>
    </row>
    <row r="762" spans="1:13" x14ac:dyDescent="0.2">
      <c r="A762" s="2" t="s">
        <v>30</v>
      </c>
      <c r="B762" s="2" t="s">
        <v>63</v>
      </c>
      <c r="C762" s="7">
        <v>0</v>
      </c>
      <c r="D762" s="7">
        <v>1271.4460799999999</v>
      </c>
      <c r="E762" s="8" t="str">
        <f t="shared" si="48"/>
        <v/>
      </c>
      <c r="F762" s="7">
        <v>14741.2564</v>
      </c>
      <c r="G762" s="7">
        <v>25257.593239999998</v>
      </c>
      <c r="H762" s="8">
        <f t="shared" si="49"/>
        <v>0.71339487996423401</v>
      </c>
      <c r="I762" s="7">
        <v>7453.4161400000003</v>
      </c>
      <c r="J762" s="8">
        <f t="shared" si="50"/>
        <v>2.3887270971562842</v>
      </c>
      <c r="K762" s="7">
        <v>97916.332970000003</v>
      </c>
      <c r="L762" s="7">
        <v>133575.37288000001</v>
      </c>
      <c r="M762" s="8">
        <f t="shared" si="51"/>
        <v>0.36417866997659498</v>
      </c>
    </row>
    <row r="763" spans="1:13" x14ac:dyDescent="0.2">
      <c r="A763" s="1" t="s">
        <v>5</v>
      </c>
      <c r="B763" s="1" t="s">
        <v>64</v>
      </c>
      <c r="C763" s="5">
        <v>0</v>
      </c>
      <c r="D763" s="5">
        <v>0</v>
      </c>
      <c r="E763" s="6" t="str">
        <f t="shared" si="48"/>
        <v/>
      </c>
      <c r="F763" s="5">
        <v>0</v>
      </c>
      <c r="G763" s="5">
        <v>0</v>
      </c>
      <c r="H763" s="6" t="str">
        <f t="shared" si="49"/>
        <v/>
      </c>
      <c r="I763" s="5">
        <v>0</v>
      </c>
      <c r="J763" s="6" t="str">
        <f t="shared" si="50"/>
        <v/>
      </c>
      <c r="K763" s="5">
        <v>4.0177500000000004</v>
      </c>
      <c r="L763" s="5">
        <v>3.9137400000000002</v>
      </c>
      <c r="M763" s="6">
        <f t="shared" si="51"/>
        <v>-2.5887623669964555E-2</v>
      </c>
    </row>
    <row r="764" spans="1:13" x14ac:dyDescent="0.2">
      <c r="A764" s="1" t="s">
        <v>6</v>
      </c>
      <c r="B764" s="1" t="s">
        <v>64</v>
      </c>
      <c r="C764" s="5">
        <v>0</v>
      </c>
      <c r="D764" s="5">
        <v>0</v>
      </c>
      <c r="E764" s="6" t="str">
        <f t="shared" si="48"/>
        <v/>
      </c>
      <c r="F764" s="5">
        <v>0</v>
      </c>
      <c r="G764" s="5">
        <v>0</v>
      </c>
      <c r="H764" s="6" t="str">
        <f t="shared" si="49"/>
        <v/>
      </c>
      <c r="I764" s="5">
        <v>4.101</v>
      </c>
      <c r="J764" s="6">
        <f t="shared" si="50"/>
        <v>-1</v>
      </c>
      <c r="K764" s="5">
        <v>0</v>
      </c>
      <c r="L764" s="5">
        <v>4.4430800000000001</v>
      </c>
      <c r="M764" s="6" t="str">
        <f t="shared" si="51"/>
        <v/>
      </c>
    </row>
    <row r="765" spans="1:13" x14ac:dyDescent="0.2">
      <c r="A765" s="1" t="s">
        <v>7</v>
      </c>
      <c r="B765" s="1" t="s">
        <v>64</v>
      </c>
      <c r="C765" s="5">
        <v>0</v>
      </c>
      <c r="D765" s="5">
        <v>0</v>
      </c>
      <c r="E765" s="6" t="str">
        <f t="shared" si="48"/>
        <v/>
      </c>
      <c r="F765" s="5">
        <v>0</v>
      </c>
      <c r="G765" s="5">
        <v>0</v>
      </c>
      <c r="H765" s="6" t="str">
        <f t="shared" si="49"/>
        <v/>
      </c>
      <c r="I765" s="5">
        <v>0</v>
      </c>
      <c r="J765" s="6" t="str">
        <f t="shared" si="50"/>
        <v/>
      </c>
      <c r="K765" s="5">
        <v>0</v>
      </c>
      <c r="L765" s="5">
        <v>0</v>
      </c>
      <c r="M765" s="6" t="str">
        <f t="shared" si="51"/>
        <v/>
      </c>
    </row>
    <row r="766" spans="1:13" x14ac:dyDescent="0.2">
      <c r="A766" s="1" t="s">
        <v>13</v>
      </c>
      <c r="B766" s="1" t="s">
        <v>64</v>
      </c>
      <c r="C766" s="5">
        <v>0</v>
      </c>
      <c r="D766" s="5">
        <v>0</v>
      </c>
      <c r="E766" s="6" t="str">
        <f t="shared" si="48"/>
        <v/>
      </c>
      <c r="F766" s="5">
        <v>0</v>
      </c>
      <c r="G766" s="5">
        <v>0</v>
      </c>
      <c r="H766" s="6" t="str">
        <f t="shared" si="49"/>
        <v/>
      </c>
      <c r="I766" s="5">
        <v>0</v>
      </c>
      <c r="J766" s="6" t="str">
        <f t="shared" si="50"/>
        <v/>
      </c>
      <c r="K766" s="5">
        <v>0</v>
      </c>
      <c r="L766" s="5">
        <v>0</v>
      </c>
      <c r="M766" s="6" t="str">
        <f t="shared" si="51"/>
        <v/>
      </c>
    </row>
    <row r="767" spans="1:13" x14ac:dyDescent="0.2">
      <c r="A767" s="1" t="s">
        <v>16</v>
      </c>
      <c r="B767" s="1" t="s">
        <v>64</v>
      </c>
      <c r="C767" s="5">
        <v>0</v>
      </c>
      <c r="D767" s="5">
        <v>0</v>
      </c>
      <c r="E767" s="6" t="str">
        <f t="shared" si="48"/>
        <v/>
      </c>
      <c r="F767" s="5">
        <v>0</v>
      </c>
      <c r="G767" s="5">
        <v>0</v>
      </c>
      <c r="H767" s="6" t="str">
        <f t="shared" si="49"/>
        <v/>
      </c>
      <c r="I767" s="5">
        <v>0</v>
      </c>
      <c r="J767" s="6" t="str">
        <f t="shared" si="50"/>
        <v/>
      </c>
      <c r="K767" s="5">
        <v>0</v>
      </c>
      <c r="L767" s="5">
        <v>0.63105</v>
      </c>
      <c r="M767" s="6" t="str">
        <f t="shared" si="51"/>
        <v/>
      </c>
    </row>
    <row r="768" spans="1:13" x14ac:dyDescent="0.2">
      <c r="A768" s="1" t="s">
        <v>17</v>
      </c>
      <c r="B768" s="1" t="s">
        <v>64</v>
      </c>
      <c r="C768" s="5">
        <v>0</v>
      </c>
      <c r="D768" s="5">
        <v>0</v>
      </c>
      <c r="E768" s="6" t="str">
        <f t="shared" si="48"/>
        <v/>
      </c>
      <c r="F768" s="5">
        <v>0</v>
      </c>
      <c r="G768" s="5">
        <v>0</v>
      </c>
      <c r="H768" s="6" t="str">
        <f t="shared" si="49"/>
        <v/>
      </c>
      <c r="I768" s="5">
        <v>0</v>
      </c>
      <c r="J768" s="6" t="str">
        <f t="shared" si="50"/>
        <v/>
      </c>
      <c r="K768" s="5">
        <v>1.59575</v>
      </c>
      <c r="L768" s="5">
        <v>0</v>
      </c>
      <c r="M768" s="6">
        <f t="shared" si="51"/>
        <v>-1</v>
      </c>
    </row>
    <row r="769" spans="1:13" x14ac:dyDescent="0.2">
      <c r="A769" s="1" t="s">
        <v>18</v>
      </c>
      <c r="B769" s="1" t="s">
        <v>64</v>
      </c>
      <c r="C769" s="5">
        <v>0</v>
      </c>
      <c r="D769" s="5">
        <v>1815.8982699999999</v>
      </c>
      <c r="E769" s="6" t="str">
        <f t="shared" si="48"/>
        <v/>
      </c>
      <c r="F769" s="5">
        <v>0</v>
      </c>
      <c r="G769" s="5">
        <v>3674.0576599999999</v>
      </c>
      <c r="H769" s="6" t="str">
        <f t="shared" si="49"/>
        <v/>
      </c>
      <c r="I769" s="5">
        <v>1914.64338</v>
      </c>
      <c r="J769" s="6">
        <f t="shared" si="50"/>
        <v>0.91892531965926727</v>
      </c>
      <c r="K769" s="5">
        <v>23566.943210000001</v>
      </c>
      <c r="L769" s="5">
        <v>39884.891559999996</v>
      </c>
      <c r="M769" s="6">
        <f t="shared" si="51"/>
        <v>0.6924083537094412</v>
      </c>
    </row>
    <row r="770" spans="1:13" x14ac:dyDescent="0.2">
      <c r="A770" s="1" t="s">
        <v>19</v>
      </c>
      <c r="B770" s="1" t="s">
        <v>64</v>
      </c>
      <c r="C770" s="5">
        <v>0</v>
      </c>
      <c r="D770" s="5">
        <v>0</v>
      </c>
      <c r="E770" s="6" t="str">
        <f t="shared" si="48"/>
        <v/>
      </c>
      <c r="F770" s="5">
        <v>0</v>
      </c>
      <c r="G770" s="5">
        <v>0</v>
      </c>
      <c r="H770" s="6" t="str">
        <f t="shared" si="49"/>
        <v/>
      </c>
      <c r="I770" s="5">
        <v>0</v>
      </c>
      <c r="J770" s="6" t="str">
        <f t="shared" si="50"/>
        <v/>
      </c>
      <c r="K770" s="5">
        <v>0</v>
      </c>
      <c r="L770" s="5">
        <v>1.5405599999999999</v>
      </c>
      <c r="M770" s="6" t="str">
        <f t="shared" si="51"/>
        <v/>
      </c>
    </row>
    <row r="771" spans="1:13" x14ac:dyDescent="0.2">
      <c r="A771" s="1" t="s">
        <v>20</v>
      </c>
      <c r="B771" s="1" t="s">
        <v>64</v>
      </c>
      <c r="C771" s="5">
        <v>0</v>
      </c>
      <c r="D771" s="5">
        <v>0</v>
      </c>
      <c r="E771" s="6" t="str">
        <f t="shared" si="48"/>
        <v/>
      </c>
      <c r="F771" s="5">
        <v>0</v>
      </c>
      <c r="G771" s="5">
        <v>0</v>
      </c>
      <c r="H771" s="6" t="str">
        <f t="shared" si="49"/>
        <v/>
      </c>
      <c r="I771" s="5">
        <v>0</v>
      </c>
      <c r="J771" s="6" t="str">
        <f t="shared" si="50"/>
        <v/>
      </c>
      <c r="K771" s="5">
        <v>55.01679</v>
      </c>
      <c r="L771" s="5">
        <v>99.503500000000003</v>
      </c>
      <c r="M771" s="6">
        <f t="shared" si="51"/>
        <v>0.80860242845865793</v>
      </c>
    </row>
    <row r="772" spans="1:13" x14ac:dyDescent="0.2">
      <c r="A772" s="1" t="s">
        <v>21</v>
      </c>
      <c r="B772" s="1" t="s">
        <v>64</v>
      </c>
      <c r="C772" s="5">
        <v>0</v>
      </c>
      <c r="D772" s="5">
        <v>0</v>
      </c>
      <c r="E772" s="6" t="str">
        <f t="shared" si="48"/>
        <v/>
      </c>
      <c r="F772" s="5">
        <v>29.315999999999999</v>
      </c>
      <c r="G772" s="5">
        <v>68.129260000000002</v>
      </c>
      <c r="H772" s="6">
        <f t="shared" si="49"/>
        <v>1.3239616591622325</v>
      </c>
      <c r="I772" s="5">
        <v>86.220860000000002</v>
      </c>
      <c r="J772" s="6">
        <f t="shared" si="50"/>
        <v>-0.209828572807091</v>
      </c>
      <c r="K772" s="5">
        <v>632.00334999999995</v>
      </c>
      <c r="L772" s="5">
        <v>766.48468000000003</v>
      </c>
      <c r="M772" s="6">
        <f t="shared" si="51"/>
        <v>0.21278578665761838</v>
      </c>
    </row>
    <row r="773" spans="1:13" x14ac:dyDescent="0.2">
      <c r="A773" s="2" t="s">
        <v>30</v>
      </c>
      <c r="B773" s="2" t="s">
        <v>64</v>
      </c>
      <c r="C773" s="7">
        <v>0</v>
      </c>
      <c r="D773" s="7">
        <v>1815.8982699999999</v>
      </c>
      <c r="E773" s="8" t="str">
        <f t="shared" si="48"/>
        <v/>
      </c>
      <c r="F773" s="7">
        <v>29.315999999999999</v>
      </c>
      <c r="G773" s="7">
        <v>3742.1869200000001</v>
      </c>
      <c r="H773" s="8">
        <f t="shared" si="49"/>
        <v>126.64998362668851</v>
      </c>
      <c r="I773" s="7">
        <v>2004.96524</v>
      </c>
      <c r="J773" s="8">
        <f t="shared" si="50"/>
        <v>0.8664597496962092</v>
      </c>
      <c r="K773" s="7">
        <v>24259.576850000001</v>
      </c>
      <c r="L773" s="7">
        <v>40761.408170000002</v>
      </c>
      <c r="M773" s="8">
        <f t="shared" si="51"/>
        <v>0.68021925617387669</v>
      </c>
    </row>
    <row r="774" spans="1:13" x14ac:dyDescent="0.2">
      <c r="A774" s="1" t="s">
        <v>3</v>
      </c>
      <c r="B774" s="1" t="s">
        <v>65</v>
      </c>
      <c r="C774" s="5">
        <v>0</v>
      </c>
      <c r="D774" s="5">
        <v>86.140119999999996</v>
      </c>
      <c r="E774" s="6" t="str">
        <f t="shared" si="48"/>
        <v/>
      </c>
      <c r="F774" s="5">
        <v>159.81700000000001</v>
      </c>
      <c r="G774" s="5">
        <v>382.14652000000001</v>
      </c>
      <c r="H774" s="6">
        <f t="shared" si="49"/>
        <v>1.3911506285313826</v>
      </c>
      <c r="I774" s="5">
        <v>502.01096999999999</v>
      </c>
      <c r="J774" s="6">
        <f t="shared" si="50"/>
        <v>-0.23876858706892401</v>
      </c>
      <c r="K774" s="5">
        <v>4146.7982599999996</v>
      </c>
      <c r="L774" s="5">
        <v>4159.9816000000001</v>
      </c>
      <c r="M774" s="6">
        <f t="shared" si="51"/>
        <v>3.1791611680671572E-3</v>
      </c>
    </row>
    <row r="775" spans="1:13" x14ac:dyDescent="0.2">
      <c r="A775" s="1" t="s">
        <v>5</v>
      </c>
      <c r="B775" s="1" t="s">
        <v>65</v>
      </c>
      <c r="C775" s="5">
        <v>0</v>
      </c>
      <c r="D775" s="5">
        <v>0</v>
      </c>
      <c r="E775" s="6" t="str">
        <f t="shared" si="48"/>
        <v/>
      </c>
      <c r="F775" s="5">
        <v>0.55967999999999996</v>
      </c>
      <c r="G775" s="5">
        <v>0</v>
      </c>
      <c r="H775" s="6">
        <f t="shared" si="49"/>
        <v>-1</v>
      </c>
      <c r="I775" s="5">
        <v>17.973929999999999</v>
      </c>
      <c r="J775" s="6">
        <f t="shared" si="50"/>
        <v>-1</v>
      </c>
      <c r="K775" s="5">
        <v>0.55967999999999996</v>
      </c>
      <c r="L775" s="5">
        <v>54.891719999999999</v>
      </c>
      <c r="M775" s="6">
        <f t="shared" si="51"/>
        <v>97.076972555746153</v>
      </c>
    </row>
    <row r="776" spans="1:13" x14ac:dyDescent="0.2">
      <c r="A776" s="1" t="s">
        <v>6</v>
      </c>
      <c r="B776" s="1" t="s">
        <v>65</v>
      </c>
      <c r="C776" s="5">
        <v>0</v>
      </c>
      <c r="D776" s="5">
        <v>0</v>
      </c>
      <c r="E776" s="6" t="str">
        <f t="shared" si="48"/>
        <v/>
      </c>
      <c r="F776" s="5">
        <v>34.36403</v>
      </c>
      <c r="G776" s="5">
        <v>0</v>
      </c>
      <c r="H776" s="6">
        <f t="shared" si="49"/>
        <v>-1</v>
      </c>
      <c r="I776" s="5">
        <v>4.9218000000000002</v>
      </c>
      <c r="J776" s="6">
        <f t="shared" si="50"/>
        <v>-1</v>
      </c>
      <c r="K776" s="5">
        <v>181.6028</v>
      </c>
      <c r="L776" s="5">
        <v>28.788070000000001</v>
      </c>
      <c r="M776" s="6">
        <f t="shared" si="51"/>
        <v>-0.84147782963698803</v>
      </c>
    </row>
    <row r="777" spans="1:13" x14ac:dyDescent="0.2">
      <c r="A777" s="1" t="s">
        <v>7</v>
      </c>
      <c r="B777" s="1" t="s">
        <v>65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0</v>
      </c>
      <c r="H777" s="6" t="str">
        <f t="shared" si="49"/>
        <v/>
      </c>
      <c r="I777" s="5">
        <v>0</v>
      </c>
      <c r="J777" s="6" t="str">
        <f t="shared" si="50"/>
        <v/>
      </c>
      <c r="K777" s="5">
        <v>0</v>
      </c>
      <c r="L777" s="5">
        <v>7.3945100000000004</v>
      </c>
      <c r="M777" s="6" t="str">
        <f t="shared" si="51"/>
        <v/>
      </c>
    </row>
    <row r="778" spans="1:13" x14ac:dyDescent="0.2">
      <c r="A778" s="1" t="s">
        <v>9</v>
      </c>
      <c r="B778" s="1" t="s">
        <v>65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171.03316000000001</v>
      </c>
      <c r="L778" s="5">
        <v>0</v>
      </c>
      <c r="M778" s="6">
        <f t="shared" si="51"/>
        <v>-1</v>
      </c>
    </row>
    <row r="779" spans="1:13" x14ac:dyDescent="0.2">
      <c r="A779" s="1" t="s">
        <v>12</v>
      </c>
      <c r="B779" s="1" t="s">
        <v>65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9.1703799999999998</v>
      </c>
      <c r="L779" s="5">
        <v>0</v>
      </c>
      <c r="M779" s="6">
        <f t="shared" si="51"/>
        <v>-1</v>
      </c>
    </row>
    <row r="780" spans="1:13" x14ac:dyDescent="0.2">
      <c r="A780" s="1" t="s">
        <v>13</v>
      </c>
      <c r="B780" s="1" t="s">
        <v>65</v>
      </c>
      <c r="C780" s="5">
        <v>0</v>
      </c>
      <c r="D780" s="5">
        <v>0</v>
      </c>
      <c r="E780" s="6" t="str">
        <f t="shared" si="48"/>
        <v/>
      </c>
      <c r="F780" s="5">
        <v>13.73906</v>
      </c>
      <c r="G780" s="5">
        <v>0</v>
      </c>
      <c r="H780" s="6">
        <f t="shared" si="49"/>
        <v>-1</v>
      </c>
      <c r="I780" s="5">
        <v>24.740410000000001</v>
      </c>
      <c r="J780" s="6">
        <f t="shared" si="50"/>
        <v>-1</v>
      </c>
      <c r="K780" s="5">
        <v>20.719239999999999</v>
      </c>
      <c r="L780" s="5">
        <v>121.31504</v>
      </c>
      <c r="M780" s="6">
        <f t="shared" si="51"/>
        <v>4.8551877385463946</v>
      </c>
    </row>
    <row r="781" spans="1:13" x14ac:dyDescent="0.2">
      <c r="A781" s="1" t="s">
        <v>14</v>
      </c>
      <c r="B781" s="1" t="s">
        <v>65</v>
      </c>
      <c r="C781" s="5">
        <v>0</v>
      </c>
      <c r="D781" s="5">
        <v>0</v>
      </c>
      <c r="E781" s="6" t="str">
        <f t="shared" si="48"/>
        <v/>
      </c>
      <c r="F781" s="5">
        <v>38.976979999999998</v>
      </c>
      <c r="G781" s="5">
        <v>155.16618</v>
      </c>
      <c r="H781" s="6">
        <f t="shared" si="49"/>
        <v>2.98096979293932</v>
      </c>
      <c r="I781" s="5">
        <v>62.984769999999997</v>
      </c>
      <c r="J781" s="6">
        <f t="shared" si="50"/>
        <v>1.4635507917231418</v>
      </c>
      <c r="K781" s="5">
        <v>325.07584000000003</v>
      </c>
      <c r="L781" s="5">
        <v>648.54746</v>
      </c>
      <c r="M781" s="6">
        <f t="shared" si="51"/>
        <v>0.99506509004175747</v>
      </c>
    </row>
    <row r="782" spans="1:13" x14ac:dyDescent="0.2">
      <c r="A782" s="1" t="s">
        <v>15</v>
      </c>
      <c r="B782" s="1" t="s">
        <v>65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24.049379999999999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141.68641</v>
      </c>
      <c r="L782" s="5">
        <v>24.049379999999999</v>
      </c>
      <c r="M782" s="6">
        <f t="shared" si="51"/>
        <v>-0.83026332588990015</v>
      </c>
    </row>
    <row r="783" spans="1:13" x14ac:dyDescent="0.2">
      <c r="A783" s="1" t="s">
        <v>16</v>
      </c>
      <c r="B783" s="1" t="s">
        <v>65</v>
      </c>
      <c r="C783" s="5">
        <v>0</v>
      </c>
      <c r="D783" s="5">
        <v>0</v>
      </c>
      <c r="E783" s="6" t="str">
        <f t="shared" si="48"/>
        <v/>
      </c>
      <c r="F783" s="5">
        <v>57.440939999999998</v>
      </c>
      <c r="G783" s="5">
        <v>74.391660000000002</v>
      </c>
      <c r="H783" s="6">
        <f t="shared" si="49"/>
        <v>0.29509823481300979</v>
      </c>
      <c r="I783" s="5">
        <v>192.25379000000001</v>
      </c>
      <c r="J783" s="6">
        <f t="shared" si="50"/>
        <v>-0.61305491038694226</v>
      </c>
      <c r="K783" s="5">
        <v>841.56548999999995</v>
      </c>
      <c r="L783" s="5">
        <v>1552.1092100000001</v>
      </c>
      <c r="M783" s="6">
        <f t="shared" si="51"/>
        <v>0.84431185504053907</v>
      </c>
    </row>
    <row r="784" spans="1:13" x14ac:dyDescent="0.2">
      <c r="A784" s="1" t="s">
        <v>18</v>
      </c>
      <c r="B784" s="1" t="s">
        <v>65</v>
      </c>
      <c r="C784" s="5">
        <v>0</v>
      </c>
      <c r="D784" s="5">
        <v>0</v>
      </c>
      <c r="E784" s="6" t="str">
        <f t="shared" si="48"/>
        <v/>
      </c>
      <c r="F784" s="5">
        <v>1309.06159</v>
      </c>
      <c r="G784" s="5">
        <v>523.78711999999996</v>
      </c>
      <c r="H784" s="6">
        <f t="shared" si="49"/>
        <v>-0.59987587749786475</v>
      </c>
      <c r="I784" s="5">
        <v>703.22806000000003</v>
      </c>
      <c r="J784" s="6">
        <f t="shared" si="50"/>
        <v>-0.25516749146784623</v>
      </c>
      <c r="K784" s="5">
        <v>18509.05042</v>
      </c>
      <c r="L784" s="5">
        <v>6083.7880599999999</v>
      </c>
      <c r="M784" s="6">
        <f t="shared" si="51"/>
        <v>-0.67130739168411646</v>
      </c>
    </row>
    <row r="785" spans="1:13" x14ac:dyDescent="0.2">
      <c r="A785" s="1" t="s">
        <v>19</v>
      </c>
      <c r="B785" s="1" t="s">
        <v>65</v>
      </c>
      <c r="C785" s="5">
        <v>0</v>
      </c>
      <c r="D785" s="5">
        <v>0</v>
      </c>
      <c r="E785" s="6" t="str">
        <f t="shared" si="48"/>
        <v/>
      </c>
      <c r="F785" s="5">
        <v>1.0008300000000001</v>
      </c>
      <c r="G785" s="5">
        <v>38.642589999999998</v>
      </c>
      <c r="H785" s="6">
        <f t="shared" si="49"/>
        <v>37.610543249103237</v>
      </c>
      <c r="I785" s="5">
        <v>51.238320000000002</v>
      </c>
      <c r="J785" s="6">
        <f t="shared" si="50"/>
        <v>-0.24582636589177798</v>
      </c>
      <c r="K785" s="5">
        <v>31.44238</v>
      </c>
      <c r="L785" s="5">
        <v>164.31764999999999</v>
      </c>
      <c r="M785" s="6">
        <f t="shared" si="51"/>
        <v>4.2259927524570333</v>
      </c>
    </row>
    <row r="786" spans="1:13" x14ac:dyDescent="0.2">
      <c r="A786" s="1" t="s">
        <v>20</v>
      </c>
      <c r="B786" s="1" t="s">
        <v>65</v>
      </c>
      <c r="C786" s="5">
        <v>0</v>
      </c>
      <c r="D786" s="5">
        <v>0</v>
      </c>
      <c r="E786" s="6" t="str">
        <f t="shared" si="48"/>
        <v/>
      </c>
      <c r="F786" s="5">
        <v>11.08103</v>
      </c>
      <c r="G786" s="5">
        <v>1.53474</v>
      </c>
      <c r="H786" s="6">
        <f t="shared" si="49"/>
        <v>-0.86149843471229659</v>
      </c>
      <c r="I786" s="5">
        <v>2.8707799999999999</v>
      </c>
      <c r="J786" s="6">
        <f t="shared" si="50"/>
        <v>-0.46539268073485252</v>
      </c>
      <c r="K786" s="5">
        <v>20.00667</v>
      </c>
      <c r="L786" s="5">
        <v>13.30786</v>
      </c>
      <c r="M786" s="6">
        <f t="shared" si="51"/>
        <v>-0.3348288345836663</v>
      </c>
    </row>
    <row r="787" spans="1:13" x14ac:dyDescent="0.2">
      <c r="A787" s="1" t="s">
        <v>21</v>
      </c>
      <c r="B787" s="1" t="s">
        <v>65</v>
      </c>
      <c r="C787" s="5">
        <v>0</v>
      </c>
      <c r="D787" s="5">
        <v>43.1145</v>
      </c>
      <c r="E787" s="6" t="str">
        <f t="shared" si="48"/>
        <v/>
      </c>
      <c r="F787" s="5">
        <v>20.65354</v>
      </c>
      <c r="G787" s="5">
        <v>284.72208000000001</v>
      </c>
      <c r="H787" s="6">
        <f t="shared" si="49"/>
        <v>12.78563093784407</v>
      </c>
      <c r="I787" s="5">
        <v>18.09197</v>
      </c>
      <c r="J787" s="6">
        <f t="shared" si="50"/>
        <v>14.73748353551327</v>
      </c>
      <c r="K787" s="5">
        <v>109.62455</v>
      </c>
      <c r="L787" s="5">
        <v>465.54196999999999</v>
      </c>
      <c r="M787" s="6">
        <f t="shared" si="51"/>
        <v>3.2466944676169707</v>
      </c>
    </row>
    <row r="788" spans="1:13" x14ac:dyDescent="0.2">
      <c r="A788" s="1" t="s">
        <v>22</v>
      </c>
      <c r="B788" s="1" t="s">
        <v>65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0</v>
      </c>
      <c r="L788" s="5">
        <v>394.29548</v>
      </c>
      <c r="M788" s="6" t="str">
        <f t="shared" si="51"/>
        <v/>
      </c>
    </row>
    <row r="789" spans="1:13" x14ac:dyDescent="0.2">
      <c r="A789" s="1" t="s">
        <v>23</v>
      </c>
      <c r="B789" s="1" t="s">
        <v>65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</v>
      </c>
      <c r="H789" s="6" t="str">
        <f t="shared" si="49"/>
        <v/>
      </c>
      <c r="I789" s="5">
        <v>0</v>
      </c>
      <c r="J789" s="6" t="str">
        <f t="shared" si="50"/>
        <v/>
      </c>
      <c r="K789" s="5">
        <v>0</v>
      </c>
      <c r="L789" s="5">
        <v>0</v>
      </c>
      <c r="M789" s="6" t="str">
        <f t="shared" si="51"/>
        <v/>
      </c>
    </row>
    <row r="790" spans="1:13" x14ac:dyDescent="0.2">
      <c r="A790" s="1" t="s">
        <v>24</v>
      </c>
      <c r="B790" s="1" t="s">
        <v>65</v>
      </c>
      <c r="C790" s="5">
        <v>0</v>
      </c>
      <c r="D790" s="5">
        <v>0</v>
      </c>
      <c r="E790" s="6" t="str">
        <f t="shared" si="48"/>
        <v/>
      </c>
      <c r="F790" s="5">
        <v>0</v>
      </c>
      <c r="G790" s="5">
        <v>3.1040700000000001</v>
      </c>
      <c r="H790" s="6" t="str">
        <f t="shared" si="49"/>
        <v/>
      </c>
      <c r="I790" s="5">
        <v>1.19299</v>
      </c>
      <c r="J790" s="6">
        <f t="shared" si="50"/>
        <v>1.6019245760651808</v>
      </c>
      <c r="K790" s="5">
        <v>0</v>
      </c>
      <c r="L790" s="5">
        <v>4.2970600000000001</v>
      </c>
      <c r="M790" s="6" t="str">
        <f t="shared" si="51"/>
        <v/>
      </c>
    </row>
    <row r="791" spans="1:13" x14ac:dyDescent="0.2">
      <c r="A791" s="1" t="s">
        <v>26</v>
      </c>
      <c r="B791" s="1" t="s">
        <v>65</v>
      </c>
      <c r="C791" s="5">
        <v>0</v>
      </c>
      <c r="D791" s="5">
        <v>0</v>
      </c>
      <c r="E791" s="6" t="str">
        <f t="shared" si="48"/>
        <v/>
      </c>
      <c r="F791" s="5">
        <v>121.55305</v>
      </c>
      <c r="G791" s="5">
        <v>3.1169199999999999</v>
      </c>
      <c r="H791" s="6">
        <f t="shared" si="49"/>
        <v>-0.97435753360364052</v>
      </c>
      <c r="I791" s="5">
        <v>98.694239999999994</v>
      </c>
      <c r="J791" s="6">
        <f t="shared" si="50"/>
        <v>-0.96841842036576808</v>
      </c>
      <c r="K791" s="5">
        <v>967.16895</v>
      </c>
      <c r="L791" s="5">
        <v>208.55608000000001</v>
      </c>
      <c r="M791" s="6">
        <f t="shared" si="51"/>
        <v>-0.78436437604825915</v>
      </c>
    </row>
    <row r="792" spans="1:13" x14ac:dyDescent="0.2">
      <c r="A792" s="1" t="s">
        <v>28</v>
      </c>
      <c r="B792" s="1" t="s">
        <v>65</v>
      </c>
      <c r="C792" s="5">
        <v>0</v>
      </c>
      <c r="D792" s="5">
        <v>0</v>
      </c>
      <c r="E792" s="6" t="str">
        <f t="shared" si="48"/>
        <v/>
      </c>
      <c r="F792" s="5">
        <v>0</v>
      </c>
      <c r="G792" s="5">
        <v>8.9129000000000005</v>
      </c>
      <c r="H792" s="6" t="str">
        <f t="shared" si="49"/>
        <v/>
      </c>
      <c r="I792" s="5">
        <v>10.22963</v>
      </c>
      <c r="J792" s="6">
        <f t="shared" si="50"/>
        <v>-0.12871726543384265</v>
      </c>
      <c r="K792" s="5">
        <v>0</v>
      </c>
      <c r="L792" s="5">
        <v>39.939169999999997</v>
      </c>
      <c r="M792" s="6" t="str">
        <f t="shared" si="51"/>
        <v/>
      </c>
    </row>
    <row r="793" spans="1:13" x14ac:dyDescent="0.2">
      <c r="A793" s="1" t="s">
        <v>29</v>
      </c>
      <c r="B793" s="1" t="s">
        <v>65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6.9781199999999997</v>
      </c>
      <c r="H793" s="6" t="str">
        <f t="shared" si="49"/>
        <v/>
      </c>
      <c r="I793" s="5">
        <v>0</v>
      </c>
      <c r="J793" s="6" t="str">
        <f t="shared" si="50"/>
        <v/>
      </c>
      <c r="K793" s="5">
        <v>0</v>
      </c>
      <c r="L793" s="5">
        <v>6.9781199999999997</v>
      </c>
      <c r="M793" s="6" t="str">
        <f t="shared" si="51"/>
        <v/>
      </c>
    </row>
    <row r="794" spans="1:13" x14ac:dyDescent="0.2">
      <c r="A794" s="2" t="s">
        <v>30</v>
      </c>
      <c r="B794" s="2" t="s">
        <v>65</v>
      </c>
      <c r="C794" s="7">
        <v>0</v>
      </c>
      <c r="D794" s="7">
        <v>129.25461999999999</v>
      </c>
      <c r="E794" s="8" t="str">
        <f t="shared" si="48"/>
        <v/>
      </c>
      <c r="F794" s="7">
        <v>1768.24773</v>
      </c>
      <c r="G794" s="7">
        <v>1506.5522800000001</v>
      </c>
      <c r="H794" s="8">
        <f t="shared" si="49"/>
        <v>-0.14799705129552176</v>
      </c>
      <c r="I794" s="7">
        <v>1690.43166</v>
      </c>
      <c r="J794" s="8">
        <f t="shared" si="50"/>
        <v>-0.10877658313616767</v>
      </c>
      <c r="K794" s="7">
        <v>25475.504229999999</v>
      </c>
      <c r="L794" s="7">
        <v>13978.09844</v>
      </c>
      <c r="M794" s="8">
        <f t="shared" si="51"/>
        <v>-0.45131219724635063</v>
      </c>
    </row>
    <row r="795" spans="1:13" x14ac:dyDescent="0.2">
      <c r="A795" s="1" t="s">
        <v>3</v>
      </c>
      <c r="B795" s="1" t="s">
        <v>66</v>
      </c>
      <c r="C795" s="5">
        <v>0</v>
      </c>
      <c r="D795" s="5">
        <v>2074.65461</v>
      </c>
      <c r="E795" s="6" t="str">
        <f t="shared" si="48"/>
        <v/>
      </c>
      <c r="F795" s="5">
        <v>144312.23806</v>
      </c>
      <c r="G795" s="5">
        <v>124866.01307</v>
      </c>
      <c r="H795" s="6">
        <f t="shared" si="49"/>
        <v>-0.13475104572846375</v>
      </c>
      <c r="I795" s="5">
        <v>112599.4748</v>
      </c>
      <c r="J795" s="6">
        <f t="shared" si="50"/>
        <v>0.10893956913909153</v>
      </c>
      <c r="K795" s="5">
        <v>1100218.7822499999</v>
      </c>
      <c r="L795" s="5">
        <v>1269458.46413</v>
      </c>
      <c r="M795" s="6">
        <f t="shared" si="51"/>
        <v>0.15382366181196883</v>
      </c>
    </row>
    <row r="796" spans="1:13" x14ac:dyDescent="0.2">
      <c r="A796" s="1" t="s">
        <v>5</v>
      </c>
      <c r="B796" s="1" t="s">
        <v>66</v>
      </c>
      <c r="C796" s="5">
        <v>0</v>
      </c>
      <c r="D796" s="5">
        <v>80.49982</v>
      </c>
      <c r="E796" s="6" t="str">
        <f t="shared" si="48"/>
        <v/>
      </c>
      <c r="F796" s="5">
        <v>1431.1082899999999</v>
      </c>
      <c r="G796" s="5">
        <v>1775.92885</v>
      </c>
      <c r="H796" s="6">
        <f t="shared" si="49"/>
        <v>0.2409465184496975</v>
      </c>
      <c r="I796" s="5">
        <v>943.10438999999997</v>
      </c>
      <c r="J796" s="6">
        <f t="shared" si="50"/>
        <v>0.88306710140539169</v>
      </c>
      <c r="K796" s="5">
        <v>13722.05438</v>
      </c>
      <c r="L796" s="5">
        <v>12142.26275</v>
      </c>
      <c r="M796" s="6">
        <f t="shared" si="51"/>
        <v>-0.11512792372420255</v>
      </c>
    </row>
    <row r="797" spans="1:13" x14ac:dyDescent="0.2">
      <c r="A797" s="1" t="s">
        <v>6</v>
      </c>
      <c r="B797" s="1" t="s">
        <v>66</v>
      </c>
      <c r="C797" s="5">
        <v>0</v>
      </c>
      <c r="D797" s="5">
        <v>27.449760000000001</v>
      </c>
      <c r="E797" s="6" t="str">
        <f t="shared" si="48"/>
        <v/>
      </c>
      <c r="F797" s="5">
        <v>1310.8329900000001</v>
      </c>
      <c r="G797" s="5">
        <v>1221.08626</v>
      </c>
      <c r="H797" s="6">
        <f t="shared" si="49"/>
        <v>-6.8465419076765843E-2</v>
      </c>
      <c r="I797" s="5">
        <v>1229.03898</v>
      </c>
      <c r="J797" s="6">
        <f t="shared" si="50"/>
        <v>-6.4706816703242742E-3</v>
      </c>
      <c r="K797" s="5">
        <v>11994.41401</v>
      </c>
      <c r="L797" s="5">
        <v>11710.27137</v>
      </c>
      <c r="M797" s="6">
        <f t="shared" si="51"/>
        <v>-2.3689580813460731E-2</v>
      </c>
    </row>
    <row r="798" spans="1:13" x14ac:dyDescent="0.2">
      <c r="A798" s="1" t="s">
        <v>7</v>
      </c>
      <c r="B798" s="1" t="s">
        <v>66</v>
      </c>
      <c r="C798" s="5">
        <v>0</v>
      </c>
      <c r="D798" s="5">
        <v>48.901800000000001</v>
      </c>
      <c r="E798" s="6" t="str">
        <f t="shared" si="48"/>
        <v/>
      </c>
      <c r="F798" s="5">
        <v>311.10948000000002</v>
      </c>
      <c r="G798" s="5">
        <v>361.77945999999997</v>
      </c>
      <c r="H798" s="6">
        <f t="shared" si="49"/>
        <v>0.16286864675419066</v>
      </c>
      <c r="I798" s="5">
        <v>190.71347</v>
      </c>
      <c r="J798" s="6">
        <f t="shared" si="50"/>
        <v>0.8969790649816185</v>
      </c>
      <c r="K798" s="5">
        <v>3907.8365899999999</v>
      </c>
      <c r="L798" s="5">
        <v>3521.5643399999999</v>
      </c>
      <c r="M798" s="6">
        <f t="shared" si="51"/>
        <v>-9.8845548196271893E-2</v>
      </c>
    </row>
    <row r="799" spans="1:13" x14ac:dyDescent="0.2">
      <c r="A799" s="1" t="s">
        <v>8</v>
      </c>
      <c r="B799" s="1" t="s">
        <v>66</v>
      </c>
      <c r="C799" s="5">
        <v>0</v>
      </c>
      <c r="D799" s="5">
        <v>1.67458</v>
      </c>
      <c r="E799" s="6" t="str">
        <f t="shared" si="48"/>
        <v/>
      </c>
      <c r="F799" s="5">
        <v>12.61425</v>
      </c>
      <c r="G799" s="5">
        <v>8.8322299999999991</v>
      </c>
      <c r="H799" s="6">
        <f t="shared" si="49"/>
        <v>-0.29982123392195348</v>
      </c>
      <c r="I799" s="5">
        <v>8.2327100000000009</v>
      </c>
      <c r="J799" s="6">
        <f t="shared" si="50"/>
        <v>7.2821707554377335E-2</v>
      </c>
      <c r="K799" s="5">
        <v>227.11940999999999</v>
      </c>
      <c r="L799" s="5">
        <v>337.49671000000001</v>
      </c>
      <c r="M799" s="6">
        <f t="shared" si="51"/>
        <v>0.48598796553759982</v>
      </c>
    </row>
    <row r="800" spans="1:13" x14ac:dyDescent="0.2">
      <c r="A800" s="1" t="s">
        <v>9</v>
      </c>
      <c r="B800" s="1" t="s">
        <v>66</v>
      </c>
      <c r="C800" s="5">
        <v>19.079999999999998</v>
      </c>
      <c r="D800" s="5">
        <v>0.19109999999999999</v>
      </c>
      <c r="E800" s="6">
        <f t="shared" si="48"/>
        <v>-0.9899842767295598</v>
      </c>
      <c r="F800" s="5">
        <v>341.93077</v>
      </c>
      <c r="G800" s="5">
        <v>1077.35184</v>
      </c>
      <c r="H800" s="6">
        <f t="shared" si="49"/>
        <v>2.1507893834766612</v>
      </c>
      <c r="I800" s="5">
        <v>882.88347999999996</v>
      </c>
      <c r="J800" s="6">
        <f t="shared" si="50"/>
        <v>0.22026503429421984</v>
      </c>
      <c r="K800" s="5">
        <v>10997.35123</v>
      </c>
      <c r="L800" s="5">
        <v>8433.8279199999997</v>
      </c>
      <c r="M800" s="6">
        <f t="shared" si="51"/>
        <v>-0.23310370437263928</v>
      </c>
    </row>
    <row r="801" spans="1:13" x14ac:dyDescent="0.2">
      <c r="A801" s="1" t="s">
        <v>10</v>
      </c>
      <c r="B801" s="1" t="s">
        <v>66</v>
      </c>
      <c r="C801" s="5">
        <v>0</v>
      </c>
      <c r="D801" s="5">
        <v>183.53213</v>
      </c>
      <c r="E801" s="6" t="str">
        <f t="shared" si="48"/>
        <v/>
      </c>
      <c r="F801" s="5">
        <v>2338.7089599999999</v>
      </c>
      <c r="G801" s="5">
        <v>3551.9772499999999</v>
      </c>
      <c r="H801" s="6">
        <f t="shared" si="49"/>
        <v>0.51877694520826578</v>
      </c>
      <c r="I801" s="5">
        <v>634.01122999999995</v>
      </c>
      <c r="J801" s="6">
        <f t="shared" si="50"/>
        <v>4.6023885412881409</v>
      </c>
      <c r="K801" s="5">
        <v>12973.61326</v>
      </c>
      <c r="L801" s="5">
        <v>12398.27543</v>
      </c>
      <c r="M801" s="6">
        <f t="shared" si="51"/>
        <v>-4.4346768974058426E-2</v>
      </c>
    </row>
    <row r="802" spans="1:13" x14ac:dyDescent="0.2">
      <c r="A802" s="1" t="s">
        <v>11</v>
      </c>
      <c r="B802" s="1" t="s">
        <v>66</v>
      </c>
      <c r="C802" s="5">
        <v>0</v>
      </c>
      <c r="D802" s="5">
        <v>0</v>
      </c>
      <c r="E802" s="6" t="str">
        <f t="shared" si="48"/>
        <v/>
      </c>
      <c r="F802" s="5">
        <v>0</v>
      </c>
      <c r="G802" s="5">
        <v>1.1200000000000001</v>
      </c>
      <c r="H802" s="6" t="str">
        <f t="shared" si="49"/>
        <v/>
      </c>
      <c r="I802" s="5">
        <v>1.35</v>
      </c>
      <c r="J802" s="6">
        <f t="shared" si="50"/>
        <v>-0.17037037037037039</v>
      </c>
      <c r="K802" s="5">
        <v>4.3903299999999996</v>
      </c>
      <c r="L802" s="5">
        <v>9.4743099999999991</v>
      </c>
      <c r="M802" s="6">
        <f t="shared" si="51"/>
        <v>1.157994957098897</v>
      </c>
    </row>
    <row r="803" spans="1:13" x14ac:dyDescent="0.2">
      <c r="A803" s="1" t="s">
        <v>12</v>
      </c>
      <c r="B803" s="1" t="s">
        <v>66</v>
      </c>
      <c r="C803" s="5">
        <v>0</v>
      </c>
      <c r="D803" s="5">
        <v>6.08005</v>
      </c>
      <c r="E803" s="6" t="str">
        <f t="shared" si="48"/>
        <v/>
      </c>
      <c r="F803" s="5">
        <v>248.50534999999999</v>
      </c>
      <c r="G803" s="5">
        <v>116.21569</v>
      </c>
      <c r="H803" s="6">
        <f t="shared" si="49"/>
        <v>-0.53234129567029442</v>
      </c>
      <c r="I803" s="5">
        <v>116.03652</v>
      </c>
      <c r="J803" s="6">
        <f t="shared" si="50"/>
        <v>1.5440828456421141E-3</v>
      </c>
      <c r="K803" s="5">
        <v>3055.8865500000002</v>
      </c>
      <c r="L803" s="5">
        <v>1901.3681300000001</v>
      </c>
      <c r="M803" s="6">
        <f t="shared" si="51"/>
        <v>-0.37780146648441515</v>
      </c>
    </row>
    <row r="804" spans="1:13" x14ac:dyDescent="0.2">
      <c r="A804" s="1" t="s">
        <v>13</v>
      </c>
      <c r="B804" s="1" t="s">
        <v>66</v>
      </c>
      <c r="C804" s="5">
        <v>114.61942000000001</v>
      </c>
      <c r="D804" s="5">
        <v>106.67552000000001</v>
      </c>
      <c r="E804" s="6">
        <f t="shared" si="48"/>
        <v>-6.9306754474939725E-2</v>
      </c>
      <c r="F804" s="5">
        <v>3927.0274199999999</v>
      </c>
      <c r="G804" s="5">
        <v>4630.1517100000001</v>
      </c>
      <c r="H804" s="6">
        <f t="shared" si="49"/>
        <v>0.1790474612983477</v>
      </c>
      <c r="I804" s="5">
        <v>5062.9203600000001</v>
      </c>
      <c r="J804" s="6">
        <f t="shared" si="50"/>
        <v>-8.5478067839881988E-2</v>
      </c>
      <c r="K804" s="5">
        <v>50789.58812</v>
      </c>
      <c r="L804" s="5">
        <v>36013.730389999997</v>
      </c>
      <c r="M804" s="6">
        <f t="shared" si="51"/>
        <v>-0.2909229682093355</v>
      </c>
    </row>
    <row r="805" spans="1:13" x14ac:dyDescent="0.2">
      <c r="A805" s="1" t="s">
        <v>14</v>
      </c>
      <c r="B805" s="1" t="s">
        <v>66</v>
      </c>
      <c r="C805" s="5">
        <v>41.824120000000001</v>
      </c>
      <c r="D805" s="5">
        <v>201.79882000000001</v>
      </c>
      <c r="E805" s="6">
        <f t="shared" si="48"/>
        <v>3.824938815209979</v>
      </c>
      <c r="F805" s="5">
        <v>5717.0116699999999</v>
      </c>
      <c r="G805" s="5">
        <v>4359.2661799999996</v>
      </c>
      <c r="H805" s="6">
        <f t="shared" si="49"/>
        <v>-0.23749216695231978</v>
      </c>
      <c r="I805" s="5">
        <v>2739.3942400000001</v>
      </c>
      <c r="J805" s="6">
        <f t="shared" si="50"/>
        <v>0.5913248689608106</v>
      </c>
      <c r="K805" s="5">
        <v>50955.399340000004</v>
      </c>
      <c r="L805" s="5">
        <v>46744.697670000001</v>
      </c>
      <c r="M805" s="6">
        <f t="shared" si="51"/>
        <v>-8.2635044068717578E-2</v>
      </c>
    </row>
    <row r="806" spans="1:13" x14ac:dyDescent="0.2">
      <c r="A806" s="1" t="s">
        <v>15</v>
      </c>
      <c r="B806" s="1" t="s">
        <v>66</v>
      </c>
      <c r="C806" s="5">
        <v>0</v>
      </c>
      <c r="D806" s="5">
        <v>14.387219999999999</v>
      </c>
      <c r="E806" s="6" t="str">
        <f t="shared" si="48"/>
        <v/>
      </c>
      <c r="F806" s="5">
        <v>1384.80861</v>
      </c>
      <c r="G806" s="5">
        <v>1349.8707199999999</v>
      </c>
      <c r="H806" s="6">
        <f t="shared" si="49"/>
        <v>-2.5229399750771431E-2</v>
      </c>
      <c r="I806" s="5">
        <v>1216.5946300000001</v>
      </c>
      <c r="J806" s="6">
        <f t="shared" si="50"/>
        <v>0.10954847795111489</v>
      </c>
      <c r="K806" s="5">
        <v>13846.523649999999</v>
      </c>
      <c r="L806" s="5">
        <v>10327.872590000001</v>
      </c>
      <c r="M806" s="6">
        <f t="shared" si="51"/>
        <v>-0.25411801177980142</v>
      </c>
    </row>
    <row r="807" spans="1:13" x14ac:dyDescent="0.2">
      <c r="A807" s="1" t="s">
        <v>16</v>
      </c>
      <c r="B807" s="1" t="s">
        <v>66</v>
      </c>
      <c r="C807" s="5">
        <v>4.0293000000000001</v>
      </c>
      <c r="D807" s="5">
        <v>618.87675000000002</v>
      </c>
      <c r="E807" s="6">
        <f t="shared" si="48"/>
        <v>152.59411063956517</v>
      </c>
      <c r="F807" s="5">
        <v>6002.1237899999996</v>
      </c>
      <c r="G807" s="5">
        <v>9945.6726600000002</v>
      </c>
      <c r="H807" s="6">
        <f t="shared" si="49"/>
        <v>0.65702558094024255</v>
      </c>
      <c r="I807" s="5">
        <v>7117.5627899999999</v>
      </c>
      <c r="J807" s="6">
        <f t="shared" si="50"/>
        <v>0.39734245463537388</v>
      </c>
      <c r="K807" s="5">
        <v>79266.001359999995</v>
      </c>
      <c r="L807" s="5">
        <v>91703.997380000001</v>
      </c>
      <c r="M807" s="6">
        <f t="shared" si="51"/>
        <v>0.15691463939893646</v>
      </c>
    </row>
    <row r="808" spans="1:13" x14ac:dyDescent="0.2">
      <c r="A808" s="1" t="s">
        <v>17</v>
      </c>
      <c r="B808" s="1" t="s">
        <v>66</v>
      </c>
      <c r="C808" s="5">
        <v>0</v>
      </c>
      <c r="D808" s="5">
        <v>14.82967</v>
      </c>
      <c r="E808" s="6" t="str">
        <f t="shared" si="48"/>
        <v/>
      </c>
      <c r="F808" s="5">
        <v>1925.7673400000001</v>
      </c>
      <c r="G808" s="5">
        <v>473.1497</v>
      </c>
      <c r="H808" s="6">
        <f t="shared" si="49"/>
        <v>-0.75430588619287731</v>
      </c>
      <c r="I808" s="5">
        <v>246.57114000000001</v>
      </c>
      <c r="J808" s="6">
        <f t="shared" si="50"/>
        <v>0.91891759919672666</v>
      </c>
      <c r="K808" s="5">
        <v>9460.2913499999995</v>
      </c>
      <c r="L808" s="5">
        <v>12645.4887</v>
      </c>
      <c r="M808" s="6">
        <f t="shared" si="51"/>
        <v>0.33669125317160553</v>
      </c>
    </row>
    <row r="809" spans="1:13" x14ac:dyDescent="0.2">
      <c r="A809" s="1" t="s">
        <v>18</v>
      </c>
      <c r="B809" s="1" t="s">
        <v>66</v>
      </c>
      <c r="C809" s="5">
        <v>0</v>
      </c>
      <c r="D809" s="5">
        <v>164.52767</v>
      </c>
      <c r="E809" s="6" t="str">
        <f t="shared" si="48"/>
        <v/>
      </c>
      <c r="F809" s="5">
        <v>3180.5599099999999</v>
      </c>
      <c r="G809" s="5">
        <v>2759.4614299999998</v>
      </c>
      <c r="H809" s="6">
        <f t="shared" si="49"/>
        <v>-0.13239759410788776</v>
      </c>
      <c r="I809" s="5">
        <v>1037.20153</v>
      </c>
      <c r="J809" s="6">
        <f t="shared" si="50"/>
        <v>1.6604872343371877</v>
      </c>
      <c r="K809" s="5">
        <v>35841.161390000001</v>
      </c>
      <c r="L809" s="5">
        <v>16575.590990000001</v>
      </c>
      <c r="M809" s="6">
        <f t="shared" si="51"/>
        <v>-0.5375263984993317</v>
      </c>
    </row>
    <row r="810" spans="1:13" x14ac:dyDescent="0.2">
      <c r="A810" s="1" t="s">
        <v>19</v>
      </c>
      <c r="B810" s="1" t="s">
        <v>66</v>
      </c>
      <c r="C810" s="5">
        <v>0</v>
      </c>
      <c r="D810" s="5">
        <v>169.82841999999999</v>
      </c>
      <c r="E810" s="6" t="str">
        <f t="shared" si="48"/>
        <v/>
      </c>
      <c r="F810" s="5">
        <v>2411.3937700000001</v>
      </c>
      <c r="G810" s="5">
        <v>2546.2294000000002</v>
      </c>
      <c r="H810" s="6">
        <f t="shared" si="49"/>
        <v>5.5916056380953538E-2</v>
      </c>
      <c r="I810" s="5">
        <v>3453.8802000000001</v>
      </c>
      <c r="J810" s="6">
        <f t="shared" si="50"/>
        <v>-0.26279162780457754</v>
      </c>
      <c r="K810" s="5">
        <v>29487.593809999998</v>
      </c>
      <c r="L810" s="5">
        <v>24548.02319</v>
      </c>
      <c r="M810" s="6">
        <f t="shared" si="51"/>
        <v>-0.16751351947627768</v>
      </c>
    </row>
    <row r="811" spans="1:13" x14ac:dyDescent="0.2">
      <c r="A811" s="1" t="s">
        <v>20</v>
      </c>
      <c r="B811" s="1" t="s">
        <v>66</v>
      </c>
      <c r="C811" s="5">
        <v>13.05986</v>
      </c>
      <c r="D811" s="5">
        <v>157.73459</v>
      </c>
      <c r="E811" s="6">
        <f t="shared" ref="E811:E871" si="52">IF(C811=0,"",(D811/C811-1))</f>
        <v>11.07781630124672</v>
      </c>
      <c r="F811" s="5">
        <v>1511.4286199999999</v>
      </c>
      <c r="G811" s="5">
        <v>2310.7200899999998</v>
      </c>
      <c r="H811" s="6">
        <f t="shared" ref="H811:H871" si="53">IF(F811=0,"",(G811/F811-1))</f>
        <v>0.52883176844964064</v>
      </c>
      <c r="I811" s="5">
        <v>1413.5708099999999</v>
      </c>
      <c r="J811" s="6">
        <f t="shared" ref="J811:J871" si="54">IF(I811=0,"",(G811/I811-1))</f>
        <v>0.63466879313955271</v>
      </c>
      <c r="K811" s="5">
        <v>15520.031559999999</v>
      </c>
      <c r="L811" s="5">
        <v>14550.218440000001</v>
      </c>
      <c r="M811" s="6">
        <f t="shared" ref="M811:M871" si="55">IF(K811=0,"",(L811/K811-1))</f>
        <v>-6.2487831693558649E-2</v>
      </c>
    </row>
    <row r="812" spans="1:13" x14ac:dyDescent="0.2">
      <c r="A812" s="1" t="s">
        <v>21</v>
      </c>
      <c r="B812" s="1" t="s">
        <v>66</v>
      </c>
      <c r="C812" s="5">
        <v>14.42578</v>
      </c>
      <c r="D812" s="5">
        <v>192.40201999999999</v>
      </c>
      <c r="E812" s="6">
        <f t="shared" si="52"/>
        <v>12.33737378498771</v>
      </c>
      <c r="F812" s="5">
        <v>5545.3408900000004</v>
      </c>
      <c r="G812" s="5">
        <v>6636.9387100000004</v>
      </c>
      <c r="H812" s="6">
        <f t="shared" si="53"/>
        <v>0.19684954300437973</v>
      </c>
      <c r="I812" s="5">
        <v>4877.3824400000003</v>
      </c>
      <c r="J812" s="6">
        <f t="shared" si="54"/>
        <v>0.36075831486365861</v>
      </c>
      <c r="K812" s="5">
        <v>50505.72507</v>
      </c>
      <c r="L812" s="5">
        <v>50975.833149999999</v>
      </c>
      <c r="M812" s="6">
        <f t="shared" si="55"/>
        <v>9.3080156625497956E-3</v>
      </c>
    </row>
    <row r="813" spans="1:13" x14ac:dyDescent="0.2">
      <c r="A813" s="1" t="s">
        <v>22</v>
      </c>
      <c r="B813" s="1" t="s">
        <v>66</v>
      </c>
      <c r="C813" s="5">
        <v>0</v>
      </c>
      <c r="D813" s="5">
        <v>0</v>
      </c>
      <c r="E813" s="6" t="str">
        <f t="shared" si="52"/>
        <v/>
      </c>
      <c r="F813" s="5">
        <v>2.4920000000000001E-2</v>
      </c>
      <c r="G813" s="5">
        <v>0</v>
      </c>
      <c r="H813" s="6">
        <f t="shared" si="53"/>
        <v>-1</v>
      </c>
      <c r="I813" s="5">
        <v>0</v>
      </c>
      <c r="J813" s="6" t="str">
        <f t="shared" si="54"/>
        <v/>
      </c>
      <c r="K813" s="5">
        <v>50.08905</v>
      </c>
      <c r="L813" s="5">
        <v>2.79047</v>
      </c>
      <c r="M813" s="6">
        <f t="shared" si="55"/>
        <v>-0.94428981983088123</v>
      </c>
    </row>
    <row r="814" spans="1:13" x14ac:dyDescent="0.2">
      <c r="A814" s="1" t="s">
        <v>23</v>
      </c>
      <c r="B814" s="1" t="s">
        <v>66</v>
      </c>
      <c r="C814" s="5">
        <v>0</v>
      </c>
      <c r="D814" s="5">
        <v>194.70093</v>
      </c>
      <c r="E814" s="6" t="str">
        <f t="shared" si="52"/>
        <v/>
      </c>
      <c r="F814" s="5">
        <v>11567.96117</v>
      </c>
      <c r="G814" s="5">
        <v>8765.9538200000006</v>
      </c>
      <c r="H814" s="6">
        <f t="shared" si="53"/>
        <v>-0.24222136544395056</v>
      </c>
      <c r="I814" s="5">
        <v>9998.7191999999995</v>
      </c>
      <c r="J814" s="6">
        <f t="shared" si="54"/>
        <v>-0.12329232928153433</v>
      </c>
      <c r="K814" s="5">
        <v>91552.80515</v>
      </c>
      <c r="L814" s="5">
        <v>85955.978820000004</v>
      </c>
      <c r="M814" s="6">
        <f t="shared" si="55"/>
        <v>-6.1132221135443809E-2</v>
      </c>
    </row>
    <row r="815" spans="1:13" x14ac:dyDescent="0.2">
      <c r="A815" s="1" t="s">
        <v>24</v>
      </c>
      <c r="B815" s="1" t="s">
        <v>66</v>
      </c>
      <c r="C815" s="5">
        <v>36.266539999999999</v>
      </c>
      <c r="D815" s="5">
        <v>177.92995999999999</v>
      </c>
      <c r="E815" s="6">
        <f t="shared" si="52"/>
        <v>3.9061741208287311</v>
      </c>
      <c r="F815" s="5">
        <v>3916.2047699999998</v>
      </c>
      <c r="G815" s="5">
        <v>2151.3189600000001</v>
      </c>
      <c r="H815" s="6">
        <f t="shared" si="53"/>
        <v>-0.4506622900620183</v>
      </c>
      <c r="I815" s="5">
        <v>2121.9391099999998</v>
      </c>
      <c r="J815" s="6">
        <f t="shared" si="54"/>
        <v>1.3845755451484365E-2</v>
      </c>
      <c r="K815" s="5">
        <v>31190.019100000001</v>
      </c>
      <c r="L815" s="5">
        <v>20834.798599999998</v>
      </c>
      <c r="M815" s="6">
        <f t="shared" si="55"/>
        <v>-0.33200430133753922</v>
      </c>
    </row>
    <row r="816" spans="1:13" x14ac:dyDescent="0.2">
      <c r="A816" s="1" t="s">
        <v>25</v>
      </c>
      <c r="B816" s="1" t="s">
        <v>66</v>
      </c>
      <c r="C816" s="5">
        <v>0</v>
      </c>
      <c r="D816" s="5">
        <v>0</v>
      </c>
      <c r="E816" s="6" t="str">
        <f t="shared" si="52"/>
        <v/>
      </c>
      <c r="F816" s="5">
        <v>0</v>
      </c>
      <c r="G816" s="5">
        <v>1.81088</v>
      </c>
      <c r="H816" s="6" t="str">
        <f t="shared" si="53"/>
        <v/>
      </c>
      <c r="I816" s="5">
        <v>1.36338</v>
      </c>
      <c r="J816" s="6">
        <f t="shared" si="54"/>
        <v>0.32822837360090373</v>
      </c>
      <c r="K816" s="5">
        <v>125.24916</v>
      </c>
      <c r="L816" s="5">
        <v>268.0779</v>
      </c>
      <c r="M816" s="6">
        <f t="shared" si="55"/>
        <v>1.1403568694592443</v>
      </c>
    </row>
    <row r="817" spans="1:13" x14ac:dyDescent="0.2">
      <c r="A817" s="1" t="s">
        <v>26</v>
      </c>
      <c r="B817" s="1" t="s">
        <v>66</v>
      </c>
      <c r="C817" s="5">
        <v>0</v>
      </c>
      <c r="D817" s="5">
        <v>4.2348499999999998</v>
      </c>
      <c r="E817" s="6" t="str">
        <f t="shared" si="52"/>
        <v/>
      </c>
      <c r="F817" s="5">
        <v>1779.69452</v>
      </c>
      <c r="G817" s="5">
        <v>1353.8324500000001</v>
      </c>
      <c r="H817" s="6">
        <f t="shared" si="53"/>
        <v>-0.23928942029893974</v>
      </c>
      <c r="I817" s="5">
        <v>1024.3945900000001</v>
      </c>
      <c r="J817" s="6">
        <f t="shared" si="54"/>
        <v>0.32159273703309976</v>
      </c>
      <c r="K817" s="5">
        <v>15996.4313</v>
      </c>
      <c r="L817" s="5">
        <v>12951.29643</v>
      </c>
      <c r="M817" s="6">
        <f t="shared" si="55"/>
        <v>-0.19036338873908709</v>
      </c>
    </row>
    <row r="818" spans="1:13" x14ac:dyDescent="0.2">
      <c r="A818" s="1" t="s">
        <v>28</v>
      </c>
      <c r="B818" s="1" t="s">
        <v>66</v>
      </c>
      <c r="C818" s="5">
        <v>314.70314999999999</v>
      </c>
      <c r="D818" s="5">
        <v>1981.27307</v>
      </c>
      <c r="E818" s="6">
        <f t="shared" si="52"/>
        <v>5.2956887149048235</v>
      </c>
      <c r="F818" s="5">
        <v>30363.515879999999</v>
      </c>
      <c r="G818" s="5">
        <v>28681.210889999998</v>
      </c>
      <c r="H818" s="6">
        <f t="shared" si="53"/>
        <v>-5.5405474011924638E-2</v>
      </c>
      <c r="I818" s="5">
        <v>24763.241529999999</v>
      </c>
      <c r="J818" s="6">
        <f t="shared" si="54"/>
        <v>0.15821714436106782</v>
      </c>
      <c r="K818" s="5">
        <v>298226.30365999998</v>
      </c>
      <c r="L818" s="5">
        <v>260341.80624000001</v>
      </c>
      <c r="M818" s="6">
        <f t="shared" si="55"/>
        <v>-0.1270327162797521</v>
      </c>
    </row>
    <row r="819" spans="1:13" x14ac:dyDescent="0.2">
      <c r="A819" s="1" t="s">
        <v>29</v>
      </c>
      <c r="B819" s="1" t="s">
        <v>66</v>
      </c>
      <c r="C819" s="5">
        <v>0</v>
      </c>
      <c r="D819" s="5">
        <v>6.2682399999999996</v>
      </c>
      <c r="E819" s="6" t="str">
        <f t="shared" si="52"/>
        <v/>
      </c>
      <c r="F819" s="5">
        <v>2644.2910400000001</v>
      </c>
      <c r="G819" s="5">
        <v>1405.6539</v>
      </c>
      <c r="H819" s="6">
        <f t="shared" si="53"/>
        <v>-0.46841936884526902</v>
      </c>
      <c r="I819" s="5">
        <v>1715.1252400000001</v>
      </c>
      <c r="J819" s="6">
        <f t="shared" si="54"/>
        <v>-0.18043658432780108</v>
      </c>
      <c r="K819" s="5">
        <v>21129.173879999998</v>
      </c>
      <c r="L819" s="5">
        <v>20756.885289999998</v>
      </c>
      <c r="M819" s="6">
        <f t="shared" si="55"/>
        <v>-1.7619647228725444E-2</v>
      </c>
    </row>
    <row r="820" spans="1:13" x14ac:dyDescent="0.2">
      <c r="A820" s="2" t="s">
        <v>30</v>
      </c>
      <c r="B820" s="2" t="s">
        <v>66</v>
      </c>
      <c r="C820" s="7">
        <v>558.00816999999995</v>
      </c>
      <c r="D820" s="7">
        <v>7045.9015799999997</v>
      </c>
      <c r="E820" s="8">
        <f t="shared" si="52"/>
        <v>11.626878886020613</v>
      </c>
      <c r="F820" s="7">
        <v>232184.20246999999</v>
      </c>
      <c r="G820" s="7">
        <v>213378.31615</v>
      </c>
      <c r="H820" s="8">
        <f t="shared" si="53"/>
        <v>-8.0995546294454934E-2</v>
      </c>
      <c r="I820" s="7">
        <v>185111.28802000001</v>
      </c>
      <c r="J820" s="8">
        <f t="shared" si="54"/>
        <v>0.1527028871785816</v>
      </c>
      <c r="K820" s="7">
        <v>1952044.4181900001</v>
      </c>
      <c r="L820" s="7">
        <v>2038393.49752</v>
      </c>
      <c r="M820" s="8">
        <f t="shared" si="55"/>
        <v>4.4235202091387649E-2</v>
      </c>
    </row>
    <row r="821" spans="1:13" x14ac:dyDescent="0.2">
      <c r="A821" s="1" t="s">
        <v>3</v>
      </c>
      <c r="B821" s="1" t="s">
        <v>67</v>
      </c>
      <c r="C821" s="5">
        <v>0</v>
      </c>
      <c r="D821" s="5">
        <v>66.351900000000001</v>
      </c>
      <c r="E821" s="6" t="str">
        <f t="shared" si="52"/>
        <v/>
      </c>
      <c r="F821" s="5">
        <v>1043.2384199999999</v>
      </c>
      <c r="G821" s="5">
        <v>736.24324999999999</v>
      </c>
      <c r="H821" s="6">
        <f t="shared" si="53"/>
        <v>-0.29427134211564021</v>
      </c>
      <c r="I821" s="5">
        <v>484.19979000000001</v>
      </c>
      <c r="J821" s="6">
        <f t="shared" si="54"/>
        <v>0.52053607871246688</v>
      </c>
      <c r="K821" s="5">
        <v>6527.3864100000001</v>
      </c>
      <c r="L821" s="5">
        <v>3987.8413099999998</v>
      </c>
      <c r="M821" s="6">
        <f t="shared" si="55"/>
        <v>-0.38906002195754796</v>
      </c>
    </row>
    <row r="822" spans="1:13" x14ac:dyDescent="0.2">
      <c r="A822" s="1" t="s">
        <v>5</v>
      </c>
      <c r="B822" s="1" t="s">
        <v>67</v>
      </c>
      <c r="C822" s="5">
        <v>0</v>
      </c>
      <c r="D822" s="5">
        <v>22.14395</v>
      </c>
      <c r="E822" s="6" t="str">
        <f t="shared" si="52"/>
        <v/>
      </c>
      <c r="F822" s="5">
        <v>120.42270000000001</v>
      </c>
      <c r="G822" s="5">
        <v>198.70119</v>
      </c>
      <c r="H822" s="6">
        <f t="shared" si="53"/>
        <v>0.65003101574703104</v>
      </c>
      <c r="I822" s="5">
        <v>180.55559</v>
      </c>
      <c r="J822" s="6">
        <f t="shared" si="54"/>
        <v>0.10049868852025012</v>
      </c>
      <c r="K822" s="5">
        <v>1252.6233</v>
      </c>
      <c r="L822" s="5">
        <v>922.71235999999999</v>
      </c>
      <c r="M822" s="6">
        <f t="shared" si="55"/>
        <v>-0.26337602054823661</v>
      </c>
    </row>
    <row r="823" spans="1:13" x14ac:dyDescent="0.2">
      <c r="A823" s="1" t="s">
        <v>6</v>
      </c>
      <c r="B823" s="1" t="s">
        <v>67</v>
      </c>
      <c r="C823" s="5">
        <v>0</v>
      </c>
      <c r="D823" s="5">
        <v>9.4225300000000001</v>
      </c>
      <c r="E823" s="6" t="str">
        <f t="shared" si="52"/>
        <v/>
      </c>
      <c r="F823" s="5">
        <v>276.88756000000001</v>
      </c>
      <c r="G823" s="5">
        <v>124.98224</v>
      </c>
      <c r="H823" s="6">
        <f t="shared" si="53"/>
        <v>-0.54861735211217144</v>
      </c>
      <c r="I823" s="5">
        <v>254.22593000000001</v>
      </c>
      <c r="J823" s="6">
        <f t="shared" si="54"/>
        <v>-0.50838122610073644</v>
      </c>
      <c r="K823" s="5">
        <v>2589.7682300000001</v>
      </c>
      <c r="L823" s="5">
        <v>1260.72756</v>
      </c>
      <c r="M823" s="6">
        <f t="shared" si="55"/>
        <v>-0.51318903931414739</v>
      </c>
    </row>
    <row r="824" spans="1:13" x14ac:dyDescent="0.2">
      <c r="A824" s="1" t="s">
        <v>7</v>
      </c>
      <c r="B824" s="1" t="s">
        <v>67</v>
      </c>
      <c r="C824" s="5">
        <v>0</v>
      </c>
      <c r="D824" s="5">
        <v>0</v>
      </c>
      <c r="E824" s="6" t="str">
        <f t="shared" si="52"/>
        <v/>
      </c>
      <c r="F824" s="5">
        <v>154.00178</v>
      </c>
      <c r="G824" s="5">
        <v>86.224599999999995</v>
      </c>
      <c r="H824" s="6">
        <f t="shared" si="53"/>
        <v>-0.44010647149662818</v>
      </c>
      <c r="I824" s="5">
        <v>80.803650000000005</v>
      </c>
      <c r="J824" s="6">
        <f t="shared" si="54"/>
        <v>6.7087934765323043E-2</v>
      </c>
      <c r="K824" s="5">
        <v>925.67971</v>
      </c>
      <c r="L824" s="5">
        <v>591.27189999999996</v>
      </c>
      <c r="M824" s="6">
        <f t="shared" si="55"/>
        <v>-0.36125649767131662</v>
      </c>
    </row>
    <row r="825" spans="1:13" x14ac:dyDescent="0.2">
      <c r="A825" s="1" t="s">
        <v>8</v>
      </c>
      <c r="B825" s="1" t="s">
        <v>67</v>
      </c>
      <c r="C825" s="5">
        <v>0</v>
      </c>
      <c r="D825" s="5">
        <v>0</v>
      </c>
      <c r="E825" s="6" t="str">
        <f t="shared" si="52"/>
        <v/>
      </c>
      <c r="F825" s="5">
        <v>1.0469900000000001</v>
      </c>
      <c r="G825" s="5">
        <v>0.21159</v>
      </c>
      <c r="H825" s="6">
        <f t="shared" si="53"/>
        <v>-0.79790637923953434</v>
      </c>
      <c r="I825" s="5">
        <v>0.98433000000000004</v>
      </c>
      <c r="J825" s="6">
        <f t="shared" si="54"/>
        <v>-0.78504160190180117</v>
      </c>
      <c r="K825" s="5">
        <v>28.819019999999998</v>
      </c>
      <c r="L825" s="5">
        <v>25.983039999999999</v>
      </c>
      <c r="M825" s="6">
        <f t="shared" si="55"/>
        <v>-9.8406538459670068E-2</v>
      </c>
    </row>
    <row r="826" spans="1:13" x14ac:dyDescent="0.2">
      <c r="A826" s="1" t="s">
        <v>9</v>
      </c>
      <c r="B826" s="1" t="s">
        <v>67</v>
      </c>
      <c r="C826" s="5">
        <v>0</v>
      </c>
      <c r="D826" s="5">
        <v>18.311209999999999</v>
      </c>
      <c r="E826" s="6" t="str">
        <f t="shared" si="52"/>
        <v/>
      </c>
      <c r="F826" s="5">
        <v>285.09647999999999</v>
      </c>
      <c r="G826" s="5">
        <v>329.39693999999997</v>
      </c>
      <c r="H826" s="6">
        <f t="shared" si="53"/>
        <v>0.15538760773195093</v>
      </c>
      <c r="I826" s="5">
        <v>166.18141</v>
      </c>
      <c r="J826" s="6">
        <f t="shared" si="54"/>
        <v>0.98215275703822691</v>
      </c>
      <c r="K826" s="5">
        <v>2803.1192599999999</v>
      </c>
      <c r="L826" s="5">
        <v>1617.6976099999999</v>
      </c>
      <c r="M826" s="6">
        <f t="shared" si="55"/>
        <v>-0.42289376228680331</v>
      </c>
    </row>
    <row r="827" spans="1:13" x14ac:dyDescent="0.2">
      <c r="A827" s="1" t="s">
        <v>10</v>
      </c>
      <c r="B827" s="1" t="s">
        <v>67</v>
      </c>
      <c r="C827" s="5">
        <v>0</v>
      </c>
      <c r="D827" s="5">
        <v>0</v>
      </c>
      <c r="E827" s="6" t="str">
        <f t="shared" si="52"/>
        <v/>
      </c>
      <c r="F827" s="5">
        <v>8.5491399999999995</v>
      </c>
      <c r="G827" s="5">
        <v>0</v>
      </c>
      <c r="H827" s="6">
        <f t="shared" si="53"/>
        <v>-1</v>
      </c>
      <c r="I827" s="5">
        <v>0</v>
      </c>
      <c r="J827" s="6" t="str">
        <f t="shared" si="54"/>
        <v/>
      </c>
      <c r="K827" s="5">
        <v>12.42079</v>
      </c>
      <c r="L827" s="5">
        <v>0.15090999999999999</v>
      </c>
      <c r="M827" s="6">
        <f t="shared" si="55"/>
        <v>-0.98785020920569466</v>
      </c>
    </row>
    <row r="828" spans="1:13" x14ac:dyDescent="0.2">
      <c r="A828" s="1" t="s">
        <v>11</v>
      </c>
      <c r="B828" s="1" t="s">
        <v>67</v>
      </c>
      <c r="C828" s="5">
        <v>0</v>
      </c>
      <c r="D828" s="5">
        <v>0</v>
      </c>
      <c r="E828" s="6" t="str">
        <f t="shared" si="52"/>
        <v/>
      </c>
      <c r="F828" s="5">
        <v>0</v>
      </c>
      <c r="G828" s="5">
        <v>0</v>
      </c>
      <c r="H828" s="6" t="str">
        <f t="shared" si="53"/>
        <v/>
      </c>
      <c r="I828" s="5">
        <v>0</v>
      </c>
      <c r="J828" s="6" t="str">
        <f t="shared" si="54"/>
        <v/>
      </c>
      <c r="K828" s="5">
        <v>3.218E-2</v>
      </c>
      <c r="L828" s="5">
        <v>0.10977000000000001</v>
      </c>
      <c r="M828" s="6">
        <f t="shared" si="55"/>
        <v>2.4111249223119953</v>
      </c>
    </row>
    <row r="829" spans="1:13" x14ac:dyDescent="0.2">
      <c r="A829" s="1" t="s">
        <v>12</v>
      </c>
      <c r="B829" s="1" t="s">
        <v>67</v>
      </c>
      <c r="C829" s="5">
        <v>0</v>
      </c>
      <c r="D829" s="5">
        <v>0.19084999999999999</v>
      </c>
      <c r="E829" s="6" t="str">
        <f t="shared" si="52"/>
        <v/>
      </c>
      <c r="F829" s="5">
        <v>50.550260000000002</v>
      </c>
      <c r="G829" s="5">
        <v>3.3747400000000001</v>
      </c>
      <c r="H829" s="6">
        <f t="shared" si="53"/>
        <v>-0.93323990816268798</v>
      </c>
      <c r="I829" s="5">
        <v>17.416250000000002</v>
      </c>
      <c r="J829" s="6">
        <f t="shared" si="54"/>
        <v>-0.80623038828680116</v>
      </c>
      <c r="K829" s="5">
        <v>1489.7796800000001</v>
      </c>
      <c r="L829" s="5">
        <v>134.60016999999999</v>
      </c>
      <c r="M829" s="6">
        <f t="shared" si="55"/>
        <v>-0.90965095590510403</v>
      </c>
    </row>
    <row r="830" spans="1:13" x14ac:dyDescent="0.2">
      <c r="A830" s="1" t="s">
        <v>13</v>
      </c>
      <c r="B830" s="1" t="s">
        <v>67</v>
      </c>
      <c r="C830" s="5">
        <v>0</v>
      </c>
      <c r="D830" s="5">
        <v>0</v>
      </c>
      <c r="E830" s="6" t="str">
        <f t="shared" si="52"/>
        <v/>
      </c>
      <c r="F830" s="5">
        <v>1050.4230299999999</v>
      </c>
      <c r="G830" s="5">
        <v>1528.60447</v>
      </c>
      <c r="H830" s="6">
        <f t="shared" si="53"/>
        <v>0.45522749058538836</v>
      </c>
      <c r="I830" s="5">
        <v>1090.1838499999999</v>
      </c>
      <c r="J830" s="6">
        <f t="shared" si="54"/>
        <v>0.40215292127103153</v>
      </c>
      <c r="K830" s="5">
        <v>7499.7407199999998</v>
      </c>
      <c r="L830" s="5">
        <v>7975.8591200000001</v>
      </c>
      <c r="M830" s="6">
        <f t="shared" si="55"/>
        <v>6.348464803993914E-2</v>
      </c>
    </row>
    <row r="831" spans="1:13" x14ac:dyDescent="0.2">
      <c r="A831" s="1" t="s">
        <v>14</v>
      </c>
      <c r="B831" s="1" t="s">
        <v>67</v>
      </c>
      <c r="C831" s="5">
        <v>0</v>
      </c>
      <c r="D831" s="5">
        <v>81.190209999999993</v>
      </c>
      <c r="E831" s="6" t="str">
        <f t="shared" si="52"/>
        <v/>
      </c>
      <c r="F831" s="5">
        <v>1773.9399599999999</v>
      </c>
      <c r="G831" s="5">
        <v>2084.09924</v>
      </c>
      <c r="H831" s="6">
        <f t="shared" si="53"/>
        <v>0.1748420391860388</v>
      </c>
      <c r="I831" s="5">
        <v>1183.3282300000001</v>
      </c>
      <c r="J831" s="6">
        <f t="shared" si="54"/>
        <v>0.76121822091576385</v>
      </c>
      <c r="K831" s="5">
        <v>10901.048269999999</v>
      </c>
      <c r="L831" s="5">
        <v>10883.84482</v>
      </c>
      <c r="M831" s="6">
        <f t="shared" si="55"/>
        <v>-1.5781463923376648E-3</v>
      </c>
    </row>
    <row r="832" spans="1:13" x14ac:dyDescent="0.2">
      <c r="A832" s="1" t="s">
        <v>15</v>
      </c>
      <c r="B832" s="1" t="s">
        <v>67</v>
      </c>
      <c r="C832" s="5">
        <v>0</v>
      </c>
      <c r="D832" s="5">
        <v>70.042619999999999</v>
      </c>
      <c r="E832" s="6" t="str">
        <f t="shared" si="52"/>
        <v/>
      </c>
      <c r="F832" s="5">
        <v>221.14192</v>
      </c>
      <c r="G832" s="5">
        <v>346.23473000000001</v>
      </c>
      <c r="H832" s="6">
        <f t="shared" si="53"/>
        <v>0.56566755864288432</v>
      </c>
      <c r="I832" s="5">
        <v>125.77835</v>
      </c>
      <c r="J832" s="6">
        <f t="shared" si="54"/>
        <v>1.7527370966466012</v>
      </c>
      <c r="K832" s="5">
        <v>1860.9407100000001</v>
      </c>
      <c r="L832" s="5">
        <v>1363.5380500000001</v>
      </c>
      <c r="M832" s="6">
        <f t="shared" si="55"/>
        <v>-0.26728560309694116</v>
      </c>
    </row>
    <row r="833" spans="1:13" x14ac:dyDescent="0.2">
      <c r="A833" s="1" t="s">
        <v>16</v>
      </c>
      <c r="B833" s="1" t="s">
        <v>67</v>
      </c>
      <c r="C833" s="5">
        <v>0</v>
      </c>
      <c r="D833" s="5">
        <v>126.24297</v>
      </c>
      <c r="E833" s="6" t="str">
        <f t="shared" si="52"/>
        <v/>
      </c>
      <c r="F833" s="5">
        <v>1255.12736</v>
      </c>
      <c r="G833" s="5">
        <v>1260.06441</v>
      </c>
      <c r="H833" s="6">
        <f t="shared" si="53"/>
        <v>3.9335052022131389E-3</v>
      </c>
      <c r="I833" s="5">
        <v>1152.7561900000001</v>
      </c>
      <c r="J833" s="6">
        <f t="shared" si="54"/>
        <v>9.3088391917461655E-2</v>
      </c>
      <c r="K833" s="5">
        <v>12485.64162</v>
      </c>
      <c r="L833" s="5">
        <v>11388.25367</v>
      </c>
      <c r="M833" s="6">
        <f t="shared" si="55"/>
        <v>-8.7891994932976503E-2</v>
      </c>
    </row>
    <row r="834" spans="1:13" x14ac:dyDescent="0.2">
      <c r="A834" s="1" t="s">
        <v>17</v>
      </c>
      <c r="B834" s="1" t="s">
        <v>67</v>
      </c>
      <c r="C834" s="5">
        <v>0</v>
      </c>
      <c r="D834" s="5">
        <v>80.944329999999994</v>
      </c>
      <c r="E834" s="6" t="str">
        <f t="shared" si="52"/>
        <v/>
      </c>
      <c r="F834" s="5">
        <v>232.62463</v>
      </c>
      <c r="G834" s="5">
        <v>255.02137999999999</v>
      </c>
      <c r="H834" s="6">
        <f t="shared" si="53"/>
        <v>9.6278498110883515E-2</v>
      </c>
      <c r="I834" s="5">
        <v>57.450029999999998</v>
      </c>
      <c r="J834" s="6">
        <f t="shared" si="54"/>
        <v>3.4390121293235181</v>
      </c>
      <c r="K834" s="5">
        <v>1040.8880300000001</v>
      </c>
      <c r="L834" s="5">
        <v>882.11454000000003</v>
      </c>
      <c r="M834" s="6">
        <f t="shared" si="55"/>
        <v>-0.15253657014386079</v>
      </c>
    </row>
    <row r="835" spans="1:13" x14ac:dyDescent="0.2">
      <c r="A835" s="1" t="s">
        <v>18</v>
      </c>
      <c r="B835" s="1" t="s">
        <v>67</v>
      </c>
      <c r="C835" s="5">
        <v>0</v>
      </c>
      <c r="D835" s="5">
        <v>0</v>
      </c>
      <c r="E835" s="6" t="str">
        <f t="shared" si="52"/>
        <v/>
      </c>
      <c r="F835" s="5">
        <v>22.685500000000001</v>
      </c>
      <c r="G835" s="5">
        <v>46.261539999999997</v>
      </c>
      <c r="H835" s="6">
        <f t="shared" si="53"/>
        <v>1.0392559123669303</v>
      </c>
      <c r="I835" s="5">
        <v>19.589559999999999</v>
      </c>
      <c r="J835" s="6">
        <f t="shared" si="54"/>
        <v>1.3615405348563212</v>
      </c>
      <c r="K835" s="5">
        <v>337.21292999999997</v>
      </c>
      <c r="L835" s="5">
        <v>225.60751999999999</v>
      </c>
      <c r="M835" s="6">
        <f t="shared" si="55"/>
        <v>-0.33096420709609209</v>
      </c>
    </row>
    <row r="836" spans="1:13" x14ac:dyDescent="0.2">
      <c r="A836" s="1" t="s">
        <v>19</v>
      </c>
      <c r="B836" s="1" t="s">
        <v>67</v>
      </c>
      <c r="C836" s="5">
        <v>0</v>
      </c>
      <c r="D836" s="5">
        <v>0.49919999999999998</v>
      </c>
      <c r="E836" s="6" t="str">
        <f t="shared" si="52"/>
        <v/>
      </c>
      <c r="F836" s="5">
        <v>299.74047000000002</v>
      </c>
      <c r="G836" s="5">
        <v>168.92395999999999</v>
      </c>
      <c r="H836" s="6">
        <f t="shared" si="53"/>
        <v>-0.43643259116795274</v>
      </c>
      <c r="I836" s="5">
        <v>129.03859</v>
      </c>
      <c r="J836" s="6">
        <f t="shared" si="54"/>
        <v>0.30909644936448855</v>
      </c>
      <c r="K836" s="5">
        <v>1521.1614500000001</v>
      </c>
      <c r="L836" s="5">
        <v>1648.8137999999999</v>
      </c>
      <c r="M836" s="6">
        <f t="shared" si="55"/>
        <v>8.3917686712347228E-2</v>
      </c>
    </row>
    <row r="837" spans="1:13" x14ac:dyDescent="0.2">
      <c r="A837" s="1" t="s">
        <v>20</v>
      </c>
      <c r="B837" s="1" t="s">
        <v>67</v>
      </c>
      <c r="C837" s="5">
        <v>0</v>
      </c>
      <c r="D837" s="5">
        <v>0.41060000000000002</v>
      </c>
      <c r="E837" s="6" t="str">
        <f t="shared" si="52"/>
        <v/>
      </c>
      <c r="F837" s="5">
        <v>103.54724</v>
      </c>
      <c r="G837" s="5">
        <v>266.10397999999998</v>
      </c>
      <c r="H837" s="6">
        <f t="shared" si="53"/>
        <v>1.5698799890755173</v>
      </c>
      <c r="I837" s="5">
        <v>114.22087999999999</v>
      </c>
      <c r="J837" s="6">
        <f t="shared" si="54"/>
        <v>1.3297314816695511</v>
      </c>
      <c r="K837" s="5">
        <v>1247.34275</v>
      </c>
      <c r="L837" s="5">
        <v>1357.2904900000001</v>
      </c>
      <c r="M837" s="6">
        <f t="shared" si="55"/>
        <v>8.8145571856652838E-2</v>
      </c>
    </row>
    <row r="838" spans="1:13" x14ac:dyDescent="0.2">
      <c r="A838" s="1" t="s">
        <v>21</v>
      </c>
      <c r="B838" s="1" t="s">
        <v>67</v>
      </c>
      <c r="C838" s="5">
        <v>1.08467</v>
      </c>
      <c r="D838" s="5">
        <v>83.639080000000007</v>
      </c>
      <c r="E838" s="6">
        <f t="shared" si="52"/>
        <v>76.110162537914761</v>
      </c>
      <c r="F838" s="5">
        <v>349.47613999999999</v>
      </c>
      <c r="G838" s="5">
        <v>637.05939999999998</v>
      </c>
      <c r="H838" s="6">
        <f t="shared" si="53"/>
        <v>0.82289812403215845</v>
      </c>
      <c r="I838" s="5">
        <v>329.25335000000001</v>
      </c>
      <c r="J838" s="6">
        <f t="shared" si="54"/>
        <v>0.93486079944213163</v>
      </c>
      <c r="K838" s="5">
        <v>5947.7451199999996</v>
      </c>
      <c r="L838" s="5">
        <v>3540.6622400000001</v>
      </c>
      <c r="M838" s="6">
        <f t="shared" si="55"/>
        <v>-0.40470511621385685</v>
      </c>
    </row>
    <row r="839" spans="1:13" x14ac:dyDescent="0.2">
      <c r="A839" s="1" t="s">
        <v>22</v>
      </c>
      <c r="B839" s="1" t="s">
        <v>67</v>
      </c>
      <c r="C839" s="5">
        <v>0</v>
      </c>
      <c r="D839" s="5">
        <v>0</v>
      </c>
      <c r="E839" s="6" t="str">
        <f t="shared" si="52"/>
        <v/>
      </c>
      <c r="F839" s="5">
        <v>0.15409</v>
      </c>
      <c r="G839" s="5">
        <v>0</v>
      </c>
      <c r="H839" s="6">
        <f t="shared" si="53"/>
        <v>-1</v>
      </c>
      <c r="I839" s="5">
        <v>2.112E-2</v>
      </c>
      <c r="J839" s="6">
        <f t="shared" si="54"/>
        <v>-1</v>
      </c>
      <c r="K839" s="5">
        <v>2.4190299999999998</v>
      </c>
      <c r="L839" s="5">
        <v>0.73229999999999995</v>
      </c>
      <c r="M839" s="6">
        <f t="shared" si="55"/>
        <v>-0.69727535417088671</v>
      </c>
    </row>
    <row r="840" spans="1:13" x14ac:dyDescent="0.2">
      <c r="A840" s="1" t="s">
        <v>23</v>
      </c>
      <c r="B840" s="1" t="s">
        <v>67</v>
      </c>
      <c r="C840" s="5">
        <v>0</v>
      </c>
      <c r="D840" s="5">
        <v>4.23156</v>
      </c>
      <c r="E840" s="6" t="str">
        <f t="shared" si="52"/>
        <v/>
      </c>
      <c r="F840" s="5">
        <v>81.047460000000001</v>
      </c>
      <c r="G840" s="5">
        <v>188.75201999999999</v>
      </c>
      <c r="H840" s="6">
        <f t="shared" si="53"/>
        <v>1.3289072846946715</v>
      </c>
      <c r="I840" s="5">
        <v>337.66566999999998</v>
      </c>
      <c r="J840" s="6">
        <f t="shared" si="54"/>
        <v>-0.44100914967162641</v>
      </c>
      <c r="K840" s="5">
        <v>880.02029000000005</v>
      </c>
      <c r="L840" s="5">
        <v>1340.89454</v>
      </c>
      <c r="M840" s="6">
        <f t="shared" si="55"/>
        <v>0.52370866358092716</v>
      </c>
    </row>
    <row r="841" spans="1:13" x14ac:dyDescent="0.2">
      <c r="A841" s="1" t="s">
        <v>24</v>
      </c>
      <c r="B841" s="1" t="s">
        <v>67</v>
      </c>
      <c r="C841" s="5">
        <v>0</v>
      </c>
      <c r="D841" s="5">
        <v>1.92384</v>
      </c>
      <c r="E841" s="6" t="str">
        <f t="shared" si="52"/>
        <v/>
      </c>
      <c r="F841" s="5">
        <v>11.357939999999999</v>
      </c>
      <c r="G841" s="5">
        <v>60.758000000000003</v>
      </c>
      <c r="H841" s="6">
        <f t="shared" si="53"/>
        <v>4.3493855399834835</v>
      </c>
      <c r="I841" s="5">
        <v>15.264720000000001</v>
      </c>
      <c r="J841" s="6">
        <f t="shared" si="54"/>
        <v>2.9802891897132735</v>
      </c>
      <c r="K841" s="5">
        <v>220.82006000000001</v>
      </c>
      <c r="L841" s="5">
        <v>317.08845000000002</v>
      </c>
      <c r="M841" s="6">
        <f t="shared" si="55"/>
        <v>0.43595853565115417</v>
      </c>
    </row>
    <row r="842" spans="1:13" x14ac:dyDescent="0.2">
      <c r="A842" s="1" t="s">
        <v>25</v>
      </c>
      <c r="B842" s="1" t="s">
        <v>67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0</v>
      </c>
      <c r="H842" s="6" t="str">
        <f t="shared" si="53"/>
        <v/>
      </c>
      <c r="I842" s="5">
        <v>10.72803</v>
      </c>
      <c r="J842" s="6">
        <f t="shared" si="54"/>
        <v>-1</v>
      </c>
      <c r="K842" s="5">
        <v>15.287050000000001</v>
      </c>
      <c r="L842" s="5">
        <v>16.15935</v>
      </c>
      <c r="M842" s="6">
        <f t="shared" si="55"/>
        <v>5.706136893645275E-2</v>
      </c>
    </row>
    <row r="843" spans="1:13" x14ac:dyDescent="0.2">
      <c r="A843" s="1" t="s">
        <v>26</v>
      </c>
      <c r="B843" s="1" t="s">
        <v>67</v>
      </c>
      <c r="C843" s="5">
        <v>0</v>
      </c>
      <c r="D843" s="5">
        <v>14.38551</v>
      </c>
      <c r="E843" s="6" t="str">
        <f t="shared" si="52"/>
        <v/>
      </c>
      <c r="F843" s="5">
        <v>123.30076</v>
      </c>
      <c r="G843" s="5">
        <v>105.35054</v>
      </c>
      <c r="H843" s="6">
        <f t="shared" si="53"/>
        <v>-0.14558077338696052</v>
      </c>
      <c r="I843" s="5">
        <v>85.047380000000004</v>
      </c>
      <c r="J843" s="6">
        <f t="shared" si="54"/>
        <v>0.2387276362893247</v>
      </c>
      <c r="K843" s="5">
        <v>2138.30314</v>
      </c>
      <c r="L843" s="5">
        <v>1171.69848</v>
      </c>
      <c r="M843" s="6">
        <f t="shared" si="55"/>
        <v>-0.45204285674855249</v>
      </c>
    </row>
    <row r="844" spans="1:13" x14ac:dyDescent="0.2">
      <c r="A844" s="1" t="s">
        <v>28</v>
      </c>
      <c r="B844" s="1" t="s">
        <v>67</v>
      </c>
      <c r="C844" s="5">
        <v>0</v>
      </c>
      <c r="D844" s="5">
        <v>11.231960000000001</v>
      </c>
      <c r="E844" s="6" t="str">
        <f t="shared" si="52"/>
        <v/>
      </c>
      <c r="F844" s="5">
        <v>7.5157299999999996</v>
      </c>
      <c r="G844" s="5">
        <v>15.73462</v>
      </c>
      <c r="H844" s="6">
        <f t="shared" si="53"/>
        <v>1.0935584434246572</v>
      </c>
      <c r="I844" s="5">
        <v>0.16980999999999999</v>
      </c>
      <c r="J844" s="6">
        <f t="shared" si="54"/>
        <v>91.660149578941173</v>
      </c>
      <c r="K844" s="5">
        <v>1004.16849</v>
      </c>
      <c r="L844" s="5">
        <v>159.16895</v>
      </c>
      <c r="M844" s="6">
        <f t="shared" si="55"/>
        <v>-0.84149178988876661</v>
      </c>
    </row>
    <row r="845" spans="1:13" x14ac:dyDescent="0.2">
      <c r="A845" s="1" t="s">
        <v>29</v>
      </c>
      <c r="B845" s="1" t="s">
        <v>67</v>
      </c>
      <c r="C845" s="5">
        <v>0</v>
      </c>
      <c r="D845" s="5">
        <v>0.89058999999999999</v>
      </c>
      <c r="E845" s="6" t="str">
        <f t="shared" si="52"/>
        <v/>
      </c>
      <c r="F845" s="5">
        <v>88.579250000000002</v>
      </c>
      <c r="G845" s="5">
        <v>14.020239999999999</v>
      </c>
      <c r="H845" s="6">
        <f t="shared" si="53"/>
        <v>-0.84172094480366455</v>
      </c>
      <c r="I845" s="5">
        <v>2.75441</v>
      </c>
      <c r="J845" s="6">
        <f t="shared" si="54"/>
        <v>4.0901064111733545</v>
      </c>
      <c r="K845" s="5">
        <v>295.77895999999998</v>
      </c>
      <c r="L845" s="5">
        <v>123.04031999999999</v>
      </c>
      <c r="M845" s="6">
        <f t="shared" si="55"/>
        <v>-0.58401260184294379</v>
      </c>
    </row>
    <row r="846" spans="1:13" x14ac:dyDescent="0.2">
      <c r="A846" s="2" t="s">
        <v>30</v>
      </c>
      <c r="B846" s="2" t="s">
        <v>67</v>
      </c>
      <c r="C846" s="7">
        <v>1.08467</v>
      </c>
      <c r="D846" s="7">
        <v>592.05291</v>
      </c>
      <c r="E846" s="8">
        <f t="shared" si="52"/>
        <v>544.8368997022136</v>
      </c>
      <c r="F846" s="7">
        <v>7560.4548100000002</v>
      </c>
      <c r="G846" s="7">
        <v>8456.1230799999994</v>
      </c>
      <c r="H846" s="8">
        <f t="shared" si="53"/>
        <v>0.11846751187710614</v>
      </c>
      <c r="I846" s="7">
        <v>5837.9016300000003</v>
      </c>
      <c r="J846" s="8">
        <f t="shared" si="54"/>
        <v>0.44848673649199511</v>
      </c>
      <c r="K846" s="7">
        <v>63029.499309999999</v>
      </c>
      <c r="L846" s="7">
        <v>50936.471660000003</v>
      </c>
      <c r="M846" s="8">
        <f t="shared" si="55"/>
        <v>-0.19186298134025259</v>
      </c>
    </row>
    <row r="847" spans="1:13" x14ac:dyDescent="0.2">
      <c r="A847" s="1" t="s">
        <v>3</v>
      </c>
      <c r="B847" s="1" t="s">
        <v>68</v>
      </c>
      <c r="C847" s="5">
        <v>0</v>
      </c>
      <c r="D847" s="5">
        <v>0</v>
      </c>
      <c r="E847" s="6" t="str">
        <f t="shared" si="52"/>
        <v/>
      </c>
      <c r="F847" s="5">
        <v>74.582059999999998</v>
      </c>
      <c r="G847" s="5">
        <v>30.96443</v>
      </c>
      <c r="H847" s="6">
        <f t="shared" si="53"/>
        <v>-0.58482737001364671</v>
      </c>
      <c r="I847" s="5">
        <v>88.721440000000001</v>
      </c>
      <c r="J847" s="6">
        <f t="shared" si="54"/>
        <v>-0.65099270255306951</v>
      </c>
      <c r="K847" s="5">
        <v>343.72579999999999</v>
      </c>
      <c r="L847" s="5">
        <v>2365.7144899999998</v>
      </c>
      <c r="M847" s="6">
        <f t="shared" si="55"/>
        <v>5.8825630488022718</v>
      </c>
    </row>
    <row r="848" spans="1:13" x14ac:dyDescent="0.2">
      <c r="A848" s="1" t="s">
        <v>5</v>
      </c>
      <c r="B848" s="1" t="s">
        <v>68</v>
      </c>
      <c r="C848" s="5">
        <v>0</v>
      </c>
      <c r="D848" s="5">
        <v>0</v>
      </c>
      <c r="E848" s="6" t="str">
        <f t="shared" si="52"/>
        <v/>
      </c>
      <c r="F848" s="5">
        <v>1551.79402</v>
      </c>
      <c r="G848" s="5">
        <v>70.288790000000006</v>
      </c>
      <c r="H848" s="6">
        <f t="shared" si="53"/>
        <v>-0.95470481965125753</v>
      </c>
      <c r="I848" s="5">
        <v>672.55521999999996</v>
      </c>
      <c r="J848" s="6">
        <f t="shared" si="54"/>
        <v>-0.89548993464060844</v>
      </c>
      <c r="K848" s="5">
        <v>12994.56739</v>
      </c>
      <c r="L848" s="5">
        <v>9900.5362100000002</v>
      </c>
      <c r="M848" s="6">
        <f t="shared" si="55"/>
        <v>-0.23810189959698225</v>
      </c>
    </row>
    <row r="849" spans="1:13" x14ac:dyDescent="0.2">
      <c r="A849" s="1" t="s">
        <v>6</v>
      </c>
      <c r="B849" s="1" t="s">
        <v>68</v>
      </c>
      <c r="C849" s="5">
        <v>0</v>
      </c>
      <c r="D849" s="5">
        <v>0</v>
      </c>
      <c r="E849" s="6" t="str">
        <f t="shared" si="52"/>
        <v/>
      </c>
      <c r="F849" s="5">
        <v>34.135069999999999</v>
      </c>
      <c r="G849" s="5">
        <v>548.07703000000004</v>
      </c>
      <c r="H849" s="6">
        <f t="shared" si="53"/>
        <v>15.056127320084595</v>
      </c>
      <c r="I849" s="5">
        <v>90.692269999999994</v>
      </c>
      <c r="J849" s="6">
        <f t="shared" si="54"/>
        <v>5.043260688038794</v>
      </c>
      <c r="K849" s="5">
        <v>1140.92614</v>
      </c>
      <c r="L849" s="5">
        <v>4169.3939399999999</v>
      </c>
      <c r="M849" s="6">
        <f t="shared" si="55"/>
        <v>2.6543942625418326</v>
      </c>
    </row>
    <row r="850" spans="1:13" x14ac:dyDescent="0.2">
      <c r="A850" s="1" t="s">
        <v>7</v>
      </c>
      <c r="B850" s="1" t="s">
        <v>68</v>
      </c>
      <c r="C850" s="5">
        <v>0</v>
      </c>
      <c r="D850" s="5">
        <v>0</v>
      </c>
      <c r="E850" s="6" t="str">
        <f t="shared" si="52"/>
        <v/>
      </c>
      <c r="F850" s="5">
        <v>0</v>
      </c>
      <c r="G850" s="5">
        <v>4.6963499999999998</v>
      </c>
      <c r="H850" s="6" t="str">
        <f t="shared" si="53"/>
        <v/>
      </c>
      <c r="I850" s="5">
        <v>0</v>
      </c>
      <c r="J850" s="6" t="str">
        <f t="shared" si="54"/>
        <v/>
      </c>
      <c r="K850" s="5">
        <v>14.16405</v>
      </c>
      <c r="L850" s="5">
        <v>19.978850000000001</v>
      </c>
      <c r="M850" s="6">
        <f t="shared" si="55"/>
        <v>0.41053229831863081</v>
      </c>
    </row>
    <row r="851" spans="1:13" x14ac:dyDescent="0.2">
      <c r="A851" s="1" t="s">
        <v>8</v>
      </c>
      <c r="B851" s="1" t="s">
        <v>68</v>
      </c>
      <c r="C851" s="5">
        <v>0</v>
      </c>
      <c r="D851" s="5">
        <v>0</v>
      </c>
      <c r="E851" s="6" t="str">
        <f t="shared" si="52"/>
        <v/>
      </c>
      <c r="F851" s="5">
        <v>0</v>
      </c>
      <c r="G851" s="5">
        <v>5.9698900000000004</v>
      </c>
      <c r="H851" s="6" t="str">
        <f t="shared" si="53"/>
        <v/>
      </c>
      <c r="I851" s="5">
        <v>11.14845</v>
      </c>
      <c r="J851" s="6">
        <f t="shared" si="54"/>
        <v>-0.46450941610717189</v>
      </c>
      <c r="K851" s="5">
        <v>29.84477</v>
      </c>
      <c r="L851" s="5">
        <v>44.836950000000002</v>
      </c>
      <c r="M851" s="6">
        <f t="shared" si="55"/>
        <v>0.50233860069955316</v>
      </c>
    </row>
    <row r="852" spans="1:13" x14ac:dyDescent="0.2">
      <c r="A852" s="1" t="s">
        <v>9</v>
      </c>
      <c r="B852" s="1" t="s">
        <v>68</v>
      </c>
      <c r="C852" s="5">
        <v>0</v>
      </c>
      <c r="D852" s="5">
        <v>0</v>
      </c>
      <c r="E852" s="6" t="str">
        <f t="shared" si="52"/>
        <v/>
      </c>
      <c r="F852" s="5">
        <v>5.28416</v>
      </c>
      <c r="G852" s="5">
        <v>27.778490000000001</v>
      </c>
      <c r="H852" s="6">
        <f t="shared" si="53"/>
        <v>4.2569358232907408</v>
      </c>
      <c r="I852" s="5">
        <v>23.726459999999999</v>
      </c>
      <c r="J852" s="6">
        <f t="shared" si="54"/>
        <v>0.1707810604700406</v>
      </c>
      <c r="K852" s="5">
        <v>119.89942000000001</v>
      </c>
      <c r="L852" s="5">
        <v>373.11693000000002</v>
      </c>
      <c r="M852" s="6">
        <f t="shared" si="55"/>
        <v>2.1119160543061843</v>
      </c>
    </row>
    <row r="853" spans="1:13" x14ac:dyDescent="0.2">
      <c r="A853" s="1" t="s">
        <v>10</v>
      </c>
      <c r="B853" s="1" t="s">
        <v>68</v>
      </c>
      <c r="C853" s="5">
        <v>0</v>
      </c>
      <c r="D853" s="5">
        <v>0</v>
      </c>
      <c r="E853" s="6" t="str">
        <f t="shared" si="52"/>
        <v/>
      </c>
      <c r="F853" s="5">
        <v>0</v>
      </c>
      <c r="G853" s="5">
        <v>0</v>
      </c>
      <c r="H853" s="6" t="str">
        <f t="shared" si="53"/>
        <v/>
      </c>
      <c r="I853" s="5">
        <v>0</v>
      </c>
      <c r="J853" s="6" t="str">
        <f t="shared" si="54"/>
        <v/>
      </c>
      <c r="K853" s="5">
        <v>13.94</v>
      </c>
      <c r="L853" s="5">
        <v>105.25376</v>
      </c>
      <c r="M853" s="6">
        <f t="shared" si="55"/>
        <v>6.5504849354375896</v>
      </c>
    </row>
    <row r="854" spans="1:13" x14ac:dyDescent="0.2">
      <c r="A854" s="1" t="s">
        <v>12</v>
      </c>
      <c r="B854" s="1" t="s">
        <v>68</v>
      </c>
      <c r="C854" s="5">
        <v>0</v>
      </c>
      <c r="D854" s="5">
        <v>99.712109999999996</v>
      </c>
      <c r="E854" s="6" t="str">
        <f t="shared" si="52"/>
        <v/>
      </c>
      <c r="F854" s="5">
        <v>1185.6304399999999</v>
      </c>
      <c r="G854" s="5">
        <v>865.12314000000003</v>
      </c>
      <c r="H854" s="6">
        <f t="shared" si="53"/>
        <v>-0.27032647711035485</v>
      </c>
      <c r="I854" s="5">
        <v>1023.68465</v>
      </c>
      <c r="J854" s="6">
        <f t="shared" si="54"/>
        <v>-0.15489292527733023</v>
      </c>
      <c r="K854" s="5">
        <v>10184.564630000001</v>
      </c>
      <c r="L854" s="5">
        <v>8319.8571400000001</v>
      </c>
      <c r="M854" s="6">
        <f t="shared" si="55"/>
        <v>-0.18309152700619669</v>
      </c>
    </row>
    <row r="855" spans="1:13" x14ac:dyDescent="0.2">
      <c r="A855" s="1" t="s">
        <v>13</v>
      </c>
      <c r="B855" s="1" t="s">
        <v>68</v>
      </c>
      <c r="C855" s="5">
        <v>0</v>
      </c>
      <c r="D855" s="5">
        <v>12.57011</v>
      </c>
      <c r="E855" s="6" t="str">
        <f t="shared" si="52"/>
        <v/>
      </c>
      <c r="F855" s="5">
        <v>1707.3391200000001</v>
      </c>
      <c r="G855" s="5">
        <v>3537.6426999999999</v>
      </c>
      <c r="H855" s="6">
        <f t="shared" si="53"/>
        <v>1.0720211108382496</v>
      </c>
      <c r="I855" s="5">
        <v>2603.7695100000001</v>
      </c>
      <c r="J855" s="6">
        <f t="shared" si="54"/>
        <v>0.35866200384226787</v>
      </c>
      <c r="K855" s="5">
        <v>13984.19795</v>
      </c>
      <c r="L855" s="5">
        <v>21130.146560000001</v>
      </c>
      <c r="M855" s="6">
        <f t="shared" si="55"/>
        <v>0.51100167743263403</v>
      </c>
    </row>
    <row r="856" spans="1:13" x14ac:dyDescent="0.2">
      <c r="A856" s="1" t="s">
        <v>14</v>
      </c>
      <c r="B856" s="1" t="s">
        <v>68</v>
      </c>
      <c r="C856" s="5">
        <v>0</v>
      </c>
      <c r="D856" s="5">
        <v>132.6</v>
      </c>
      <c r="E856" s="6" t="str">
        <f t="shared" si="52"/>
        <v/>
      </c>
      <c r="F856" s="5">
        <v>355.53266000000002</v>
      </c>
      <c r="G856" s="5">
        <v>468.74380000000002</v>
      </c>
      <c r="H856" s="6">
        <f t="shared" si="53"/>
        <v>0.31842683594806731</v>
      </c>
      <c r="I856" s="5">
        <v>296.67775</v>
      </c>
      <c r="J856" s="6">
        <f t="shared" si="54"/>
        <v>0.57997625369614014</v>
      </c>
      <c r="K856" s="5">
        <v>2437.2410199999999</v>
      </c>
      <c r="L856" s="5">
        <v>2461.1172000000001</v>
      </c>
      <c r="M856" s="6">
        <f t="shared" si="55"/>
        <v>9.7963967470071633E-3</v>
      </c>
    </row>
    <row r="857" spans="1:13" x14ac:dyDescent="0.2">
      <c r="A857" s="1" t="s">
        <v>15</v>
      </c>
      <c r="B857" s="1" t="s">
        <v>68</v>
      </c>
      <c r="C857" s="5">
        <v>0</v>
      </c>
      <c r="D857" s="5">
        <v>56.245010000000001</v>
      </c>
      <c r="E857" s="6" t="str">
        <f t="shared" si="52"/>
        <v/>
      </c>
      <c r="F857" s="5">
        <v>2384.2739299999998</v>
      </c>
      <c r="G857" s="5">
        <v>2638.4239499999999</v>
      </c>
      <c r="H857" s="6">
        <f t="shared" si="53"/>
        <v>0.10659430395231473</v>
      </c>
      <c r="I857" s="5">
        <v>3208.3630899999998</v>
      </c>
      <c r="J857" s="6">
        <f t="shared" si="54"/>
        <v>-0.17764172071933415</v>
      </c>
      <c r="K857" s="5">
        <v>22468.144370000002</v>
      </c>
      <c r="L857" s="5">
        <v>17406.06567</v>
      </c>
      <c r="M857" s="6">
        <f t="shared" si="55"/>
        <v>-0.22530025696109601</v>
      </c>
    </row>
    <row r="858" spans="1:13" x14ac:dyDescent="0.2">
      <c r="A858" s="1" t="s">
        <v>16</v>
      </c>
      <c r="B858" s="1" t="s">
        <v>68</v>
      </c>
      <c r="C858" s="5">
        <v>0</v>
      </c>
      <c r="D858" s="5">
        <v>71.657039999999995</v>
      </c>
      <c r="E858" s="6" t="str">
        <f t="shared" si="52"/>
        <v/>
      </c>
      <c r="F858" s="5">
        <v>4976.8920799999996</v>
      </c>
      <c r="G858" s="5">
        <v>2098.4477700000002</v>
      </c>
      <c r="H858" s="6">
        <f t="shared" si="53"/>
        <v>-0.57836180968585515</v>
      </c>
      <c r="I858" s="5">
        <v>5565.1298500000003</v>
      </c>
      <c r="J858" s="6">
        <f t="shared" si="54"/>
        <v>-0.62292923497553243</v>
      </c>
      <c r="K858" s="5">
        <v>33480.953450000001</v>
      </c>
      <c r="L858" s="5">
        <v>27690.839919999999</v>
      </c>
      <c r="M858" s="6">
        <f t="shared" si="55"/>
        <v>-0.17293753413106583</v>
      </c>
    </row>
    <row r="859" spans="1:13" x14ac:dyDescent="0.2">
      <c r="A859" s="1" t="s">
        <v>17</v>
      </c>
      <c r="B859" s="1" t="s">
        <v>68</v>
      </c>
      <c r="C859" s="5">
        <v>0</v>
      </c>
      <c r="D859" s="5">
        <v>0</v>
      </c>
      <c r="E859" s="6" t="str">
        <f t="shared" si="52"/>
        <v/>
      </c>
      <c r="F859" s="5">
        <v>94.225719999999995</v>
      </c>
      <c r="G859" s="5">
        <v>38.7898</v>
      </c>
      <c r="H859" s="6">
        <f t="shared" si="53"/>
        <v>-0.58833108412437707</v>
      </c>
      <c r="I859" s="5">
        <v>41.583500000000001</v>
      </c>
      <c r="J859" s="6">
        <f t="shared" si="54"/>
        <v>-6.7182897062536884E-2</v>
      </c>
      <c r="K859" s="5">
        <v>376.04491000000002</v>
      </c>
      <c r="L859" s="5">
        <v>924.83371999999997</v>
      </c>
      <c r="M859" s="6">
        <f t="shared" si="55"/>
        <v>1.4593703980729322</v>
      </c>
    </row>
    <row r="860" spans="1:13" x14ac:dyDescent="0.2">
      <c r="A860" s="1" t="s">
        <v>18</v>
      </c>
      <c r="B860" s="1" t="s">
        <v>68</v>
      </c>
      <c r="C860" s="5">
        <v>0</v>
      </c>
      <c r="D860" s="5">
        <v>161.32079999999999</v>
      </c>
      <c r="E860" s="6" t="str">
        <f t="shared" si="52"/>
        <v/>
      </c>
      <c r="F860" s="5">
        <v>5934.3630300000004</v>
      </c>
      <c r="G860" s="5">
        <v>6200.9790300000004</v>
      </c>
      <c r="H860" s="6">
        <f t="shared" si="53"/>
        <v>4.4927483986432204E-2</v>
      </c>
      <c r="I860" s="5">
        <v>6299.3286099999996</v>
      </c>
      <c r="J860" s="6">
        <f t="shared" si="54"/>
        <v>-1.5612708288288424E-2</v>
      </c>
      <c r="K860" s="5">
        <v>50372.73876</v>
      </c>
      <c r="L860" s="5">
        <v>53011.531819999997</v>
      </c>
      <c r="M860" s="6">
        <f t="shared" si="55"/>
        <v>5.2385340264552216E-2</v>
      </c>
    </row>
    <row r="861" spans="1:13" x14ac:dyDescent="0.2">
      <c r="A861" s="1" t="s">
        <v>19</v>
      </c>
      <c r="B861" s="1" t="s">
        <v>68</v>
      </c>
      <c r="C861" s="5">
        <v>0</v>
      </c>
      <c r="D861" s="5">
        <v>0</v>
      </c>
      <c r="E861" s="6" t="str">
        <f t="shared" si="52"/>
        <v/>
      </c>
      <c r="F861" s="5">
        <v>1169.1103499999999</v>
      </c>
      <c r="G861" s="5">
        <v>496.37725</v>
      </c>
      <c r="H861" s="6">
        <f t="shared" si="53"/>
        <v>-0.5754230984269364</v>
      </c>
      <c r="I861" s="5">
        <v>104.50573</v>
      </c>
      <c r="J861" s="6">
        <f t="shared" si="54"/>
        <v>3.7497610896550837</v>
      </c>
      <c r="K861" s="5">
        <v>7271.8940000000002</v>
      </c>
      <c r="L861" s="5">
        <v>10463.077149999999</v>
      </c>
      <c r="M861" s="6">
        <f t="shared" si="55"/>
        <v>0.43883796298460886</v>
      </c>
    </row>
    <row r="862" spans="1:13" x14ac:dyDescent="0.2">
      <c r="A862" s="1" t="s">
        <v>20</v>
      </c>
      <c r="B862" s="1" t="s">
        <v>68</v>
      </c>
      <c r="C862" s="5">
        <v>0</v>
      </c>
      <c r="D862" s="5">
        <v>0</v>
      </c>
      <c r="E862" s="6" t="str">
        <f t="shared" si="52"/>
        <v/>
      </c>
      <c r="F862" s="5">
        <v>42.195779999999999</v>
      </c>
      <c r="G862" s="5">
        <v>613.47815000000003</v>
      </c>
      <c r="H862" s="6">
        <f t="shared" si="53"/>
        <v>13.538850804511732</v>
      </c>
      <c r="I862" s="5">
        <v>417.94529999999997</v>
      </c>
      <c r="J862" s="6">
        <f t="shared" si="54"/>
        <v>0.46784316033701079</v>
      </c>
      <c r="K862" s="5">
        <v>1667.5901699999999</v>
      </c>
      <c r="L862" s="5">
        <v>2725.1331500000001</v>
      </c>
      <c r="M862" s="6">
        <f t="shared" si="55"/>
        <v>0.6341743907017634</v>
      </c>
    </row>
    <row r="863" spans="1:13" x14ac:dyDescent="0.2">
      <c r="A863" s="1" t="s">
        <v>21</v>
      </c>
      <c r="B863" s="1" t="s">
        <v>68</v>
      </c>
      <c r="C863" s="5">
        <v>0</v>
      </c>
      <c r="D863" s="5">
        <v>28.025410000000001</v>
      </c>
      <c r="E863" s="6" t="str">
        <f t="shared" si="52"/>
        <v/>
      </c>
      <c r="F863" s="5">
        <v>1402.1093699999999</v>
      </c>
      <c r="G863" s="5">
        <v>1339.7754199999999</v>
      </c>
      <c r="H863" s="6">
        <f t="shared" si="53"/>
        <v>-4.4457266554034924E-2</v>
      </c>
      <c r="I863" s="5">
        <v>1424.7174399999999</v>
      </c>
      <c r="J863" s="6">
        <f t="shared" si="54"/>
        <v>-5.962025705251417E-2</v>
      </c>
      <c r="K863" s="5">
        <v>12176.391610000001</v>
      </c>
      <c r="L863" s="5">
        <v>15010.63688</v>
      </c>
      <c r="M863" s="6">
        <f t="shared" si="55"/>
        <v>0.23276561404877483</v>
      </c>
    </row>
    <row r="864" spans="1:13" x14ac:dyDescent="0.2">
      <c r="A864" s="1" t="s">
        <v>22</v>
      </c>
      <c r="B864" s="1" t="s">
        <v>68</v>
      </c>
      <c r="C864" s="5">
        <v>0</v>
      </c>
      <c r="D864" s="5">
        <v>0</v>
      </c>
      <c r="E864" s="6" t="str">
        <f t="shared" si="52"/>
        <v/>
      </c>
      <c r="F864" s="5">
        <v>0</v>
      </c>
      <c r="G864" s="5">
        <v>0</v>
      </c>
      <c r="H864" s="6" t="str">
        <f t="shared" si="53"/>
        <v/>
      </c>
      <c r="I864" s="5">
        <v>0</v>
      </c>
      <c r="J864" s="6" t="str">
        <f t="shared" si="54"/>
        <v/>
      </c>
      <c r="K864" s="5">
        <v>0</v>
      </c>
      <c r="L864" s="5">
        <v>9.4873799999999999</v>
      </c>
      <c r="M864" s="6" t="str">
        <f t="shared" si="55"/>
        <v/>
      </c>
    </row>
    <row r="865" spans="1:13" x14ac:dyDescent="0.2">
      <c r="A865" s="1" t="s">
        <v>23</v>
      </c>
      <c r="B865" s="1" t="s">
        <v>68</v>
      </c>
      <c r="C865" s="5">
        <v>0</v>
      </c>
      <c r="D865" s="5">
        <v>0</v>
      </c>
      <c r="E865" s="6" t="str">
        <f t="shared" si="52"/>
        <v/>
      </c>
      <c r="F865" s="5">
        <v>0</v>
      </c>
      <c r="G865" s="5">
        <v>38.624020000000002</v>
      </c>
      <c r="H865" s="6" t="str">
        <f t="shared" si="53"/>
        <v/>
      </c>
      <c r="I865" s="5">
        <v>0.495</v>
      </c>
      <c r="J865" s="6">
        <f t="shared" si="54"/>
        <v>77.028323232323231</v>
      </c>
      <c r="K865" s="5">
        <v>23.944230000000001</v>
      </c>
      <c r="L865" s="5">
        <v>1404.4423899999999</v>
      </c>
      <c r="M865" s="6">
        <f t="shared" si="55"/>
        <v>57.654731849802637</v>
      </c>
    </row>
    <row r="866" spans="1:13" x14ac:dyDescent="0.2">
      <c r="A866" s="1" t="s">
        <v>24</v>
      </c>
      <c r="B866" s="1" t="s">
        <v>68</v>
      </c>
      <c r="C866" s="5">
        <v>0</v>
      </c>
      <c r="D866" s="5">
        <v>15</v>
      </c>
      <c r="E866" s="6" t="str">
        <f t="shared" si="52"/>
        <v/>
      </c>
      <c r="F866" s="5">
        <v>803.40147999999999</v>
      </c>
      <c r="G866" s="5">
        <v>469.66165999999998</v>
      </c>
      <c r="H866" s="6">
        <f t="shared" si="53"/>
        <v>-0.41540852028303454</v>
      </c>
      <c r="I866" s="5">
        <v>615.99099999999999</v>
      </c>
      <c r="J866" s="6">
        <f t="shared" si="54"/>
        <v>-0.23755110058426177</v>
      </c>
      <c r="K866" s="5">
        <v>5518.65049</v>
      </c>
      <c r="L866" s="5">
        <v>3269.7794399999998</v>
      </c>
      <c r="M866" s="6">
        <f t="shared" si="55"/>
        <v>-0.40750380080692516</v>
      </c>
    </row>
    <row r="867" spans="1:13" x14ac:dyDescent="0.2">
      <c r="A867" s="1" t="s">
        <v>25</v>
      </c>
      <c r="B867" s="1" t="s">
        <v>68</v>
      </c>
      <c r="C867" s="5">
        <v>0</v>
      </c>
      <c r="D867" s="5">
        <v>0</v>
      </c>
      <c r="E867" s="6" t="str">
        <f t="shared" si="52"/>
        <v/>
      </c>
      <c r="F867" s="5">
        <v>44.318530000000003</v>
      </c>
      <c r="G867" s="5">
        <v>18.350000000000001</v>
      </c>
      <c r="H867" s="6">
        <f t="shared" si="53"/>
        <v>-0.58595197087990059</v>
      </c>
      <c r="I867" s="5">
        <v>37.494</v>
      </c>
      <c r="J867" s="6">
        <f t="shared" si="54"/>
        <v>-0.51058836080439529</v>
      </c>
      <c r="K867" s="5">
        <v>4597.5123000000003</v>
      </c>
      <c r="L867" s="5">
        <v>3312.8042300000002</v>
      </c>
      <c r="M867" s="6">
        <f t="shared" si="55"/>
        <v>-0.27943548296760401</v>
      </c>
    </row>
    <row r="868" spans="1:13" x14ac:dyDescent="0.2">
      <c r="A868" s="1" t="s">
        <v>26</v>
      </c>
      <c r="B868" s="1" t="s">
        <v>68</v>
      </c>
      <c r="C868" s="5">
        <v>0</v>
      </c>
      <c r="D868" s="5">
        <v>0</v>
      </c>
      <c r="E868" s="6" t="str">
        <f t="shared" si="52"/>
        <v/>
      </c>
      <c r="F868" s="5">
        <v>707.90761999999995</v>
      </c>
      <c r="G868" s="5">
        <v>897.77752999999996</v>
      </c>
      <c r="H868" s="6">
        <f t="shared" si="53"/>
        <v>0.26821283545443397</v>
      </c>
      <c r="I868" s="5">
        <v>836.26531</v>
      </c>
      <c r="J868" s="6">
        <f t="shared" si="54"/>
        <v>7.3555867096770866E-2</v>
      </c>
      <c r="K868" s="5">
        <v>7148.33403</v>
      </c>
      <c r="L868" s="5">
        <v>9661.7828499999996</v>
      </c>
      <c r="M868" s="6">
        <f t="shared" si="55"/>
        <v>0.35161323036271153</v>
      </c>
    </row>
    <row r="869" spans="1:13" x14ac:dyDescent="0.2">
      <c r="A869" s="1" t="s">
        <v>28</v>
      </c>
      <c r="B869" s="1" t="s">
        <v>68</v>
      </c>
      <c r="C869" s="5">
        <v>8.1667299999999994</v>
      </c>
      <c r="D869" s="5">
        <v>12.61586</v>
      </c>
      <c r="E869" s="6">
        <f t="shared" si="52"/>
        <v>0.54478720369107347</v>
      </c>
      <c r="F869" s="5">
        <v>1943.8360499999999</v>
      </c>
      <c r="G869" s="5">
        <v>2560.9142700000002</v>
      </c>
      <c r="H869" s="6">
        <f t="shared" si="53"/>
        <v>0.31745384082160655</v>
      </c>
      <c r="I869" s="5">
        <v>3364.8146000000002</v>
      </c>
      <c r="J869" s="6">
        <f t="shared" si="54"/>
        <v>-0.23891370716235005</v>
      </c>
      <c r="K869" s="5">
        <v>27786.01885</v>
      </c>
      <c r="L869" s="5">
        <v>35485.791960000002</v>
      </c>
      <c r="M869" s="6">
        <f t="shared" si="55"/>
        <v>0.27710961946605028</v>
      </c>
    </row>
    <row r="870" spans="1:13" x14ac:dyDescent="0.2">
      <c r="A870" s="1" t="s">
        <v>29</v>
      </c>
      <c r="B870" s="1" t="s">
        <v>68</v>
      </c>
      <c r="C870" s="5">
        <v>0</v>
      </c>
      <c r="D870" s="5">
        <v>0</v>
      </c>
      <c r="E870" s="6" t="str">
        <f t="shared" si="52"/>
        <v/>
      </c>
      <c r="F870" s="5">
        <v>0</v>
      </c>
      <c r="G870" s="5">
        <v>0.10811</v>
      </c>
      <c r="H870" s="6" t="str">
        <f t="shared" si="53"/>
        <v/>
      </c>
      <c r="I870" s="5">
        <v>0</v>
      </c>
      <c r="J870" s="6" t="str">
        <f t="shared" si="54"/>
        <v/>
      </c>
      <c r="K870" s="5">
        <v>0</v>
      </c>
      <c r="L870" s="5">
        <v>0.10811</v>
      </c>
      <c r="M870" s="6" t="str">
        <f t="shared" si="55"/>
        <v/>
      </c>
    </row>
    <row r="871" spans="1:13" x14ac:dyDescent="0.2">
      <c r="A871" s="2" t="s">
        <v>30</v>
      </c>
      <c r="B871" s="2" t="s">
        <v>68</v>
      </c>
      <c r="C871" s="7">
        <v>8.1667299999999994</v>
      </c>
      <c r="D871" s="7">
        <v>589.74634000000003</v>
      </c>
      <c r="E871" s="8">
        <f t="shared" si="52"/>
        <v>71.213277529684476</v>
      </c>
      <c r="F871" s="7">
        <v>24416.93147</v>
      </c>
      <c r="G871" s="7">
        <v>22970.991580000002</v>
      </c>
      <c r="H871" s="8">
        <f t="shared" si="53"/>
        <v>-5.9218738922069747E-2</v>
      </c>
      <c r="I871" s="7">
        <v>26727.609179999999</v>
      </c>
      <c r="J871" s="8">
        <f t="shared" si="54"/>
        <v>-0.14055195040830804</v>
      </c>
      <c r="K871" s="7">
        <v>214939.52929000001</v>
      </c>
      <c r="L871" s="7">
        <v>229516.36014999999</v>
      </c>
      <c r="M871" s="8">
        <f t="shared" si="55"/>
        <v>6.7818287814023659E-2</v>
      </c>
    </row>
    <row r="872" spans="1:13" x14ac:dyDescent="0.2">
      <c r="A872" s="1" t="s">
        <v>3</v>
      </c>
      <c r="B872" s="1" t="s">
        <v>69</v>
      </c>
      <c r="C872" s="5">
        <v>0</v>
      </c>
      <c r="D872" s="5">
        <v>11141.42049</v>
      </c>
      <c r="E872" s="6" t="str">
        <f t="shared" ref="E872:E933" si="56">IF(C872=0,"",(D872/C872-1))</f>
        <v/>
      </c>
      <c r="F872" s="5">
        <v>732312.15274000005</v>
      </c>
      <c r="G872" s="5">
        <v>587467.02133999998</v>
      </c>
      <c r="H872" s="6">
        <f t="shared" ref="H872:H933" si="57">IF(F872=0,"",(G872/F872-1))</f>
        <v>-0.19779151671599504</v>
      </c>
      <c r="I872" s="5">
        <v>535685.30362000002</v>
      </c>
      <c r="J872" s="6">
        <f t="shared" ref="J872:J933" si="58">IF(I872=0,"",(G872/I872-1))</f>
        <v>9.6664435947887206E-2</v>
      </c>
      <c r="K872" s="5">
        <v>5941669.2176999999</v>
      </c>
      <c r="L872" s="5">
        <v>5569374.2420499995</v>
      </c>
      <c r="M872" s="6">
        <f t="shared" ref="M872:M933" si="59">IF(K872=0,"",(L872/K872-1))</f>
        <v>-6.2658314020738182E-2</v>
      </c>
    </row>
    <row r="873" spans="1:13" x14ac:dyDescent="0.2">
      <c r="A873" s="1" t="s">
        <v>5</v>
      </c>
      <c r="B873" s="1" t="s">
        <v>69</v>
      </c>
      <c r="C873" s="5">
        <v>0</v>
      </c>
      <c r="D873" s="5">
        <v>10126.897139999999</v>
      </c>
      <c r="E873" s="6" t="str">
        <f t="shared" si="56"/>
        <v/>
      </c>
      <c r="F873" s="5">
        <v>130776.00903</v>
      </c>
      <c r="G873" s="5">
        <v>160757.04647</v>
      </c>
      <c r="H873" s="6">
        <f t="shared" si="57"/>
        <v>0.22925487375228237</v>
      </c>
      <c r="I873" s="5">
        <v>147169.64001999999</v>
      </c>
      <c r="J873" s="6">
        <f t="shared" si="58"/>
        <v>9.2324792315545023E-2</v>
      </c>
      <c r="K873" s="5">
        <v>1216398.14919</v>
      </c>
      <c r="L873" s="5">
        <v>1380195.07911</v>
      </c>
      <c r="M873" s="6">
        <f t="shared" si="59"/>
        <v>0.13465733241132649</v>
      </c>
    </row>
    <row r="874" spans="1:13" x14ac:dyDescent="0.2">
      <c r="A874" s="1" t="s">
        <v>6</v>
      </c>
      <c r="B874" s="1" t="s">
        <v>69</v>
      </c>
      <c r="C874" s="5">
        <v>72.185000000000002</v>
      </c>
      <c r="D874" s="5">
        <v>15019.04628</v>
      </c>
      <c r="E874" s="6">
        <f t="shared" si="56"/>
        <v>207.06325801759368</v>
      </c>
      <c r="F874" s="5">
        <v>351433.30664999998</v>
      </c>
      <c r="G874" s="5">
        <v>334927.36119999998</v>
      </c>
      <c r="H874" s="6">
        <f t="shared" si="57"/>
        <v>-4.6967504609455313E-2</v>
      </c>
      <c r="I874" s="5">
        <v>317282.68195</v>
      </c>
      <c r="J874" s="6">
        <f t="shared" si="58"/>
        <v>5.5611857355582384E-2</v>
      </c>
      <c r="K874" s="5">
        <v>3189517.6011399999</v>
      </c>
      <c r="L874" s="5">
        <v>3157115.8530700002</v>
      </c>
      <c r="M874" s="6">
        <f t="shared" si="59"/>
        <v>-1.0158824036092029E-2</v>
      </c>
    </row>
    <row r="875" spans="1:13" x14ac:dyDescent="0.2">
      <c r="A875" s="1" t="s">
        <v>7</v>
      </c>
      <c r="B875" s="1" t="s">
        <v>69</v>
      </c>
      <c r="C875" s="5">
        <v>0</v>
      </c>
      <c r="D875" s="5">
        <v>2372.2274200000002</v>
      </c>
      <c r="E875" s="6" t="str">
        <f t="shared" si="56"/>
        <v/>
      </c>
      <c r="F875" s="5">
        <v>97212.962369999994</v>
      </c>
      <c r="G875" s="5">
        <v>101704.72538</v>
      </c>
      <c r="H875" s="6">
        <f t="shared" si="57"/>
        <v>4.6205391755309577E-2</v>
      </c>
      <c r="I875" s="5">
        <v>94269.252739999996</v>
      </c>
      <c r="J875" s="6">
        <f t="shared" si="58"/>
        <v>7.8874844383326925E-2</v>
      </c>
      <c r="K875" s="5">
        <v>848411.31591999996</v>
      </c>
      <c r="L875" s="5">
        <v>845281.93527000002</v>
      </c>
      <c r="M875" s="6">
        <f t="shared" si="59"/>
        <v>-3.6885182826758012E-3</v>
      </c>
    </row>
    <row r="876" spans="1:13" x14ac:dyDescent="0.2">
      <c r="A876" s="1" t="s">
        <v>8</v>
      </c>
      <c r="B876" s="1" t="s">
        <v>69</v>
      </c>
      <c r="C876" s="5">
        <v>0</v>
      </c>
      <c r="D876" s="5">
        <v>177.29047</v>
      </c>
      <c r="E876" s="6" t="str">
        <f t="shared" si="56"/>
        <v/>
      </c>
      <c r="F876" s="5">
        <v>3510.2294999999999</v>
      </c>
      <c r="G876" s="5">
        <v>4326.34692</v>
      </c>
      <c r="H876" s="6">
        <f t="shared" si="57"/>
        <v>0.23249688375076327</v>
      </c>
      <c r="I876" s="5">
        <v>4079.37075</v>
      </c>
      <c r="J876" s="6">
        <f t="shared" si="58"/>
        <v>6.0542712377883223E-2</v>
      </c>
      <c r="K876" s="5">
        <v>39408.44958</v>
      </c>
      <c r="L876" s="5">
        <v>41426.429900000003</v>
      </c>
      <c r="M876" s="6">
        <f t="shared" si="59"/>
        <v>5.120679299761477E-2</v>
      </c>
    </row>
    <row r="877" spans="1:13" x14ac:dyDescent="0.2">
      <c r="A877" s="1" t="s">
        <v>9</v>
      </c>
      <c r="B877" s="1" t="s">
        <v>69</v>
      </c>
      <c r="C877" s="5">
        <v>6532.6392599999999</v>
      </c>
      <c r="D877" s="5">
        <v>27185.105530000001</v>
      </c>
      <c r="E877" s="6">
        <f t="shared" si="56"/>
        <v>3.1614276325431145</v>
      </c>
      <c r="F877" s="5">
        <v>532901.38405999995</v>
      </c>
      <c r="G877" s="5">
        <v>525630.17510999995</v>
      </c>
      <c r="H877" s="6">
        <f t="shared" si="57"/>
        <v>-1.3644567583223521E-2</v>
      </c>
      <c r="I877" s="5">
        <v>448317.12135999999</v>
      </c>
      <c r="J877" s="6">
        <f t="shared" si="58"/>
        <v>0.1724517089944404</v>
      </c>
      <c r="K877" s="5">
        <v>4358327.3176100003</v>
      </c>
      <c r="L877" s="5">
        <v>4317168.3003000002</v>
      </c>
      <c r="M877" s="6">
        <f t="shared" si="59"/>
        <v>-9.4437646166902756E-3</v>
      </c>
    </row>
    <row r="878" spans="1:13" x14ac:dyDescent="0.2">
      <c r="A878" s="1" t="s">
        <v>10</v>
      </c>
      <c r="B878" s="1" t="s">
        <v>69</v>
      </c>
      <c r="C878" s="5">
        <v>0</v>
      </c>
      <c r="D878" s="5">
        <v>4255.0275199999996</v>
      </c>
      <c r="E878" s="6" t="str">
        <f t="shared" si="56"/>
        <v/>
      </c>
      <c r="F878" s="5">
        <v>44619.103990000003</v>
      </c>
      <c r="G878" s="5">
        <v>97661.280140000003</v>
      </c>
      <c r="H878" s="6">
        <f t="shared" si="57"/>
        <v>1.1887772592181092</v>
      </c>
      <c r="I878" s="5">
        <v>26823.8181</v>
      </c>
      <c r="J878" s="6">
        <f t="shared" si="58"/>
        <v>2.6408418732902161</v>
      </c>
      <c r="K878" s="5">
        <v>387806.06335000001</v>
      </c>
      <c r="L878" s="5">
        <v>384020.30022999999</v>
      </c>
      <c r="M878" s="6">
        <f t="shared" si="59"/>
        <v>-9.7620008498509048E-3</v>
      </c>
    </row>
    <row r="879" spans="1:13" x14ac:dyDescent="0.2">
      <c r="A879" s="1" t="s">
        <v>11</v>
      </c>
      <c r="B879" s="1" t="s">
        <v>69</v>
      </c>
      <c r="C879" s="5">
        <v>0</v>
      </c>
      <c r="D879" s="5">
        <v>839.77387999999996</v>
      </c>
      <c r="E879" s="6" t="str">
        <f t="shared" si="56"/>
        <v/>
      </c>
      <c r="F879" s="5">
        <v>46843.166310000001</v>
      </c>
      <c r="G879" s="5">
        <v>23026.92224</v>
      </c>
      <c r="H879" s="6">
        <f t="shared" si="57"/>
        <v>-0.5084251545334959</v>
      </c>
      <c r="I879" s="5">
        <v>32757.718410000001</v>
      </c>
      <c r="J879" s="6">
        <f t="shared" si="58"/>
        <v>-0.29705353859533346</v>
      </c>
      <c r="K879" s="5">
        <v>471549.62310000003</v>
      </c>
      <c r="L879" s="5">
        <v>341168.43011999998</v>
      </c>
      <c r="M879" s="6">
        <f t="shared" si="59"/>
        <v>-0.27649516952821429</v>
      </c>
    </row>
    <row r="880" spans="1:13" x14ac:dyDescent="0.2">
      <c r="A880" s="1" t="s">
        <v>12</v>
      </c>
      <c r="B880" s="1" t="s">
        <v>69</v>
      </c>
      <c r="C880" s="5">
        <v>0</v>
      </c>
      <c r="D880" s="5">
        <v>1694.8306500000001</v>
      </c>
      <c r="E880" s="6" t="str">
        <f t="shared" si="56"/>
        <v/>
      </c>
      <c r="F880" s="5">
        <v>39080.834629999998</v>
      </c>
      <c r="G880" s="5">
        <v>43623.08872</v>
      </c>
      <c r="H880" s="6">
        <f t="shared" si="57"/>
        <v>0.11622715156940866</v>
      </c>
      <c r="I880" s="5">
        <v>34895.673349999997</v>
      </c>
      <c r="J880" s="6">
        <f t="shared" si="58"/>
        <v>0.25010021392809723</v>
      </c>
      <c r="K880" s="5">
        <v>362181.60382000002</v>
      </c>
      <c r="L880" s="5">
        <v>404529.44364999997</v>
      </c>
      <c r="M880" s="6">
        <f t="shared" si="59"/>
        <v>0.11692432576185263</v>
      </c>
    </row>
    <row r="881" spans="1:13" x14ac:dyDescent="0.2">
      <c r="A881" s="1" t="s">
        <v>13</v>
      </c>
      <c r="B881" s="1" t="s">
        <v>69</v>
      </c>
      <c r="C881" s="5">
        <v>0</v>
      </c>
      <c r="D881" s="5">
        <v>20285.984710000001</v>
      </c>
      <c r="E881" s="6" t="str">
        <f t="shared" si="56"/>
        <v/>
      </c>
      <c r="F881" s="5">
        <v>1004052.88374</v>
      </c>
      <c r="G881" s="5">
        <v>1034377.04707</v>
      </c>
      <c r="H881" s="6">
        <f t="shared" si="57"/>
        <v>3.0201759111577298E-2</v>
      </c>
      <c r="I881" s="5">
        <v>959008.10982999997</v>
      </c>
      <c r="J881" s="6">
        <f t="shared" si="58"/>
        <v>7.8590510828276949E-2</v>
      </c>
      <c r="K881" s="5">
        <v>9070993.0270499997</v>
      </c>
      <c r="L881" s="5">
        <v>9194493.9483599998</v>
      </c>
      <c r="M881" s="6">
        <f t="shared" si="59"/>
        <v>1.3614928480455868E-2</v>
      </c>
    </row>
    <row r="882" spans="1:13" x14ac:dyDescent="0.2">
      <c r="A882" s="1" t="s">
        <v>14</v>
      </c>
      <c r="B882" s="1" t="s">
        <v>69</v>
      </c>
      <c r="C882" s="5">
        <v>0</v>
      </c>
      <c r="D882" s="5">
        <v>8871.2577199999996</v>
      </c>
      <c r="E882" s="6" t="str">
        <f t="shared" si="56"/>
        <v/>
      </c>
      <c r="F882" s="5">
        <v>167867.28648000001</v>
      </c>
      <c r="G882" s="5">
        <v>183617.383</v>
      </c>
      <c r="H882" s="6">
        <f t="shared" si="57"/>
        <v>9.382469241186242E-2</v>
      </c>
      <c r="I882" s="5">
        <v>153960.14264999999</v>
      </c>
      <c r="J882" s="6">
        <f t="shared" si="58"/>
        <v>0.19262933795417614</v>
      </c>
      <c r="K882" s="5">
        <v>1521446.05381</v>
      </c>
      <c r="L882" s="5">
        <v>1580671.8256699999</v>
      </c>
      <c r="M882" s="6">
        <f t="shared" si="59"/>
        <v>3.8927290068344611E-2</v>
      </c>
    </row>
    <row r="883" spans="1:13" x14ac:dyDescent="0.2">
      <c r="A883" s="1" t="s">
        <v>15</v>
      </c>
      <c r="B883" s="1" t="s">
        <v>69</v>
      </c>
      <c r="C883" s="5">
        <v>33.883029999999998</v>
      </c>
      <c r="D883" s="5">
        <v>6764.0932000000003</v>
      </c>
      <c r="E883" s="6">
        <f t="shared" si="56"/>
        <v>198.63070599057997</v>
      </c>
      <c r="F883" s="5">
        <v>148541.97743</v>
      </c>
      <c r="G883" s="5">
        <v>159705.19516</v>
      </c>
      <c r="H883" s="6">
        <f t="shared" si="57"/>
        <v>7.5151939695030867E-2</v>
      </c>
      <c r="I883" s="5">
        <v>140858.67689999999</v>
      </c>
      <c r="J883" s="6">
        <f t="shared" si="58"/>
        <v>0.13379735402015558</v>
      </c>
      <c r="K883" s="5">
        <v>1382072.4717699999</v>
      </c>
      <c r="L883" s="5">
        <v>1370863.4841</v>
      </c>
      <c r="M883" s="6">
        <f t="shared" si="59"/>
        <v>-8.1102748943727709E-3</v>
      </c>
    </row>
    <row r="884" spans="1:13" x14ac:dyDescent="0.2">
      <c r="A884" s="1" t="s">
        <v>16</v>
      </c>
      <c r="B884" s="1" t="s">
        <v>69</v>
      </c>
      <c r="C884" s="5">
        <v>0</v>
      </c>
      <c r="D884" s="5">
        <v>27712.244149999999</v>
      </c>
      <c r="E884" s="6" t="str">
        <f t="shared" si="56"/>
        <v/>
      </c>
      <c r="F884" s="5">
        <v>613999.69313999999</v>
      </c>
      <c r="G884" s="5">
        <v>823837.08174000005</v>
      </c>
      <c r="H884" s="6">
        <f t="shared" si="57"/>
        <v>0.34175487535977389</v>
      </c>
      <c r="I884" s="5">
        <v>818232.46703000006</v>
      </c>
      <c r="J884" s="6">
        <f t="shared" si="58"/>
        <v>6.8496606231520651E-3</v>
      </c>
      <c r="K884" s="5">
        <v>5641160.0171299996</v>
      </c>
      <c r="L884" s="5">
        <v>7063388.6074400004</v>
      </c>
      <c r="M884" s="6">
        <f t="shared" si="59"/>
        <v>0.25211633529118971</v>
      </c>
    </row>
    <row r="885" spans="1:13" x14ac:dyDescent="0.2">
      <c r="A885" s="1" t="s">
        <v>17</v>
      </c>
      <c r="B885" s="1" t="s">
        <v>69</v>
      </c>
      <c r="C885" s="5">
        <v>0</v>
      </c>
      <c r="D885" s="5">
        <v>628.27189999999996</v>
      </c>
      <c r="E885" s="6" t="str">
        <f t="shared" si="56"/>
        <v/>
      </c>
      <c r="F885" s="5">
        <v>14400.10989</v>
      </c>
      <c r="G885" s="5">
        <v>13342.306430000001</v>
      </c>
      <c r="H885" s="6">
        <f t="shared" si="57"/>
        <v>-7.345801303464905E-2</v>
      </c>
      <c r="I885" s="5">
        <v>7239.9393799999998</v>
      </c>
      <c r="J885" s="6">
        <f t="shared" si="58"/>
        <v>0.84287543440729751</v>
      </c>
      <c r="K885" s="5">
        <v>112687.13353000001</v>
      </c>
      <c r="L885" s="5">
        <v>108008.18783</v>
      </c>
      <c r="M885" s="6">
        <f t="shared" si="59"/>
        <v>-4.1521561099558624E-2</v>
      </c>
    </row>
    <row r="886" spans="1:13" x14ac:dyDescent="0.2">
      <c r="A886" s="1" t="s">
        <v>18</v>
      </c>
      <c r="B886" s="1" t="s">
        <v>69</v>
      </c>
      <c r="C886" s="5">
        <v>0</v>
      </c>
      <c r="D886" s="5">
        <v>5494.8292499999998</v>
      </c>
      <c r="E886" s="6" t="str">
        <f t="shared" si="56"/>
        <v/>
      </c>
      <c r="F886" s="5">
        <v>99835.907009999995</v>
      </c>
      <c r="G886" s="5">
        <v>102003.52372</v>
      </c>
      <c r="H886" s="6">
        <f t="shared" si="57"/>
        <v>2.1711794632995884E-2</v>
      </c>
      <c r="I886" s="5">
        <v>92131.174180000002</v>
      </c>
      <c r="J886" s="6">
        <f t="shared" si="58"/>
        <v>0.10715536437983553</v>
      </c>
      <c r="K886" s="5">
        <v>1011757.19122</v>
      </c>
      <c r="L886" s="5">
        <v>939622.14691000001</v>
      </c>
      <c r="M886" s="6">
        <f t="shared" si="59"/>
        <v>-7.1296794266436536E-2</v>
      </c>
    </row>
    <row r="887" spans="1:13" x14ac:dyDescent="0.2">
      <c r="A887" s="1" t="s">
        <v>19</v>
      </c>
      <c r="B887" s="1" t="s">
        <v>69</v>
      </c>
      <c r="C887" s="5">
        <v>129.27855</v>
      </c>
      <c r="D887" s="5">
        <v>9174.7449400000005</v>
      </c>
      <c r="E887" s="6">
        <f t="shared" si="56"/>
        <v>69.968810680503466</v>
      </c>
      <c r="F887" s="5">
        <v>229716.12135999999</v>
      </c>
      <c r="G887" s="5">
        <v>247412.63596000001</v>
      </c>
      <c r="H887" s="6">
        <f t="shared" si="57"/>
        <v>7.7036450446883897E-2</v>
      </c>
      <c r="I887" s="5">
        <v>215331.52171999999</v>
      </c>
      <c r="J887" s="6">
        <f t="shared" si="58"/>
        <v>0.14898475608097805</v>
      </c>
      <c r="K887" s="5">
        <v>1897143.9025999999</v>
      </c>
      <c r="L887" s="5">
        <v>2065513.8313</v>
      </c>
      <c r="M887" s="6">
        <f t="shared" si="59"/>
        <v>8.8749160498184709E-2</v>
      </c>
    </row>
    <row r="888" spans="1:13" x14ac:dyDescent="0.2">
      <c r="A888" s="1" t="s">
        <v>20</v>
      </c>
      <c r="B888" s="1" t="s">
        <v>69</v>
      </c>
      <c r="C888" s="5">
        <v>0</v>
      </c>
      <c r="D888" s="5">
        <v>1742.7996700000001</v>
      </c>
      <c r="E888" s="6" t="str">
        <f t="shared" si="56"/>
        <v/>
      </c>
      <c r="F888" s="5">
        <v>31746.196339999999</v>
      </c>
      <c r="G888" s="5">
        <v>33893.52822</v>
      </c>
      <c r="H888" s="6">
        <f t="shared" si="57"/>
        <v>6.764060352308654E-2</v>
      </c>
      <c r="I888" s="5">
        <v>30406.752659999998</v>
      </c>
      <c r="J888" s="6">
        <f t="shared" si="58"/>
        <v>0.11467109293084254</v>
      </c>
      <c r="K888" s="5">
        <v>323020.38393000001</v>
      </c>
      <c r="L888" s="5">
        <v>298214.43721</v>
      </c>
      <c r="M888" s="6">
        <f t="shared" si="59"/>
        <v>-7.6793750345413359E-2</v>
      </c>
    </row>
    <row r="889" spans="1:13" x14ac:dyDescent="0.2">
      <c r="A889" s="1" t="s">
        <v>21</v>
      </c>
      <c r="B889" s="1" t="s">
        <v>69</v>
      </c>
      <c r="C889" s="5">
        <v>0</v>
      </c>
      <c r="D889" s="5">
        <v>6811.1332899999998</v>
      </c>
      <c r="E889" s="6" t="str">
        <f t="shared" si="56"/>
        <v/>
      </c>
      <c r="F889" s="5">
        <v>169676.36609</v>
      </c>
      <c r="G889" s="5">
        <v>181264.43036</v>
      </c>
      <c r="H889" s="6">
        <f t="shared" si="57"/>
        <v>6.8295099294226169E-2</v>
      </c>
      <c r="I889" s="5">
        <v>173463.63970999999</v>
      </c>
      <c r="J889" s="6">
        <f t="shared" si="58"/>
        <v>4.4970753888489368E-2</v>
      </c>
      <c r="K889" s="5">
        <v>1491509.17438</v>
      </c>
      <c r="L889" s="5">
        <v>1608532.3357200001</v>
      </c>
      <c r="M889" s="6">
        <f t="shared" si="59"/>
        <v>7.8459565217656069E-2</v>
      </c>
    </row>
    <row r="890" spans="1:13" x14ac:dyDescent="0.2">
      <c r="A890" s="1" t="s">
        <v>22</v>
      </c>
      <c r="B890" s="1" t="s">
        <v>69</v>
      </c>
      <c r="C890" s="5">
        <v>0</v>
      </c>
      <c r="D890" s="5">
        <v>30753.209040000002</v>
      </c>
      <c r="E890" s="6" t="str">
        <f t="shared" si="56"/>
        <v/>
      </c>
      <c r="F890" s="5">
        <v>575034.08365000004</v>
      </c>
      <c r="G890" s="5">
        <v>412379.27020999999</v>
      </c>
      <c r="H890" s="6">
        <f t="shared" si="57"/>
        <v>-0.28286116956330098</v>
      </c>
      <c r="I890" s="5">
        <v>547476.12182999996</v>
      </c>
      <c r="J890" s="6">
        <f t="shared" si="58"/>
        <v>-0.24676300250031669</v>
      </c>
      <c r="K890" s="5">
        <v>3169738.6285299999</v>
      </c>
      <c r="L890" s="5">
        <v>2968323.66267</v>
      </c>
      <c r="M890" s="6">
        <f t="shared" si="59"/>
        <v>-6.3543083346720097E-2</v>
      </c>
    </row>
    <row r="891" spans="1:13" x14ac:dyDescent="0.2">
      <c r="A891" s="1" t="s">
        <v>23</v>
      </c>
      <c r="B891" s="1" t="s">
        <v>69</v>
      </c>
      <c r="C891" s="5">
        <v>0</v>
      </c>
      <c r="D891" s="5">
        <v>29405.103319999998</v>
      </c>
      <c r="E891" s="6" t="str">
        <f t="shared" si="56"/>
        <v/>
      </c>
      <c r="F891" s="5">
        <v>546819.26193000004</v>
      </c>
      <c r="G891" s="5">
        <v>570361.95181999996</v>
      </c>
      <c r="H891" s="6">
        <f t="shared" si="57"/>
        <v>4.3053878180709937E-2</v>
      </c>
      <c r="I891" s="5">
        <v>462666.50011999998</v>
      </c>
      <c r="J891" s="6">
        <f t="shared" si="58"/>
        <v>0.23277123299842861</v>
      </c>
      <c r="K891" s="5">
        <v>4901327.6223900001</v>
      </c>
      <c r="L891" s="5">
        <v>4914636.0955299996</v>
      </c>
      <c r="M891" s="6">
        <f t="shared" si="59"/>
        <v>2.7152792396909486E-3</v>
      </c>
    </row>
    <row r="892" spans="1:13" x14ac:dyDescent="0.2">
      <c r="A892" s="1" t="s">
        <v>24</v>
      </c>
      <c r="B892" s="1" t="s">
        <v>69</v>
      </c>
      <c r="C892" s="5">
        <v>0</v>
      </c>
      <c r="D892" s="5">
        <v>1583.3815</v>
      </c>
      <c r="E892" s="6" t="str">
        <f t="shared" si="56"/>
        <v/>
      </c>
      <c r="F892" s="5">
        <v>33381.134449999998</v>
      </c>
      <c r="G892" s="5">
        <v>33719.079180000001</v>
      </c>
      <c r="H892" s="6">
        <f t="shared" si="57"/>
        <v>1.0123823997239878E-2</v>
      </c>
      <c r="I892" s="5">
        <v>28690.089650000002</v>
      </c>
      <c r="J892" s="6">
        <f t="shared" si="58"/>
        <v>0.17528664397184968</v>
      </c>
      <c r="K892" s="5">
        <v>315669.80563999998</v>
      </c>
      <c r="L892" s="5">
        <v>317500.19572999998</v>
      </c>
      <c r="M892" s="6">
        <f t="shared" si="59"/>
        <v>5.7984325941120574E-3</v>
      </c>
    </row>
    <row r="893" spans="1:13" x14ac:dyDescent="0.2">
      <c r="A893" s="1" t="s">
        <v>25</v>
      </c>
      <c r="B893" s="1" t="s">
        <v>69</v>
      </c>
      <c r="C893" s="5">
        <v>0</v>
      </c>
      <c r="D893" s="5">
        <v>3.3044099999999998</v>
      </c>
      <c r="E893" s="6" t="str">
        <f t="shared" si="56"/>
        <v/>
      </c>
      <c r="F893" s="5">
        <v>697.32257000000004</v>
      </c>
      <c r="G893" s="5">
        <v>550.42719999999997</v>
      </c>
      <c r="H893" s="6">
        <f t="shared" si="57"/>
        <v>-0.21065626772986867</v>
      </c>
      <c r="I893" s="5">
        <v>727.03107</v>
      </c>
      <c r="J893" s="6">
        <f t="shared" si="58"/>
        <v>-0.24291103542521231</v>
      </c>
      <c r="K893" s="5">
        <v>5280.9541499999996</v>
      </c>
      <c r="L893" s="5">
        <v>7638.95777</v>
      </c>
      <c r="M893" s="6">
        <f t="shared" si="59"/>
        <v>0.44651090560973739</v>
      </c>
    </row>
    <row r="894" spans="1:13" x14ac:dyDescent="0.2">
      <c r="A894" s="1" t="s">
        <v>26</v>
      </c>
      <c r="B894" s="1" t="s">
        <v>69</v>
      </c>
      <c r="C894" s="5">
        <v>0</v>
      </c>
      <c r="D894" s="5">
        <v>8010.2578299999996</v>
      </c>
      <c r="E894" s="6" t="str">
        <f t="shared" si="56"/>
        <v/>
      </c>
      <c r="F894" s="5">
        <v>298133.50365000003</v>
      </c>
      <c r="G894" s="5">
        <v>287476.21276000002</v>
      </c>
      <c r="H894" s="6">
        <f t="shared" si="57"/>
        <v>-3.5746706624799063E-2</v>
      </c>
      <c r="I894" s="5">
        <v>250052.62229</v>
      </c>
      <c r="J894" s="6">
        <f t="shared" si="58"/>
        <v>0.14966285947042701</v>
      </c>
      <c r="K894" s="5">
        <v>2675004.4032899998</v>
      </c>
      <c r="L894" s="5">
        <v>2531920.7371200002</v>
      </c>
      <c r="M894" s="6">
        <f t="shared" si="59"/>
        <v>-5.3489132950218843E-2</v>
      </c>
    </row>
    <row r="895" spans="1:13" x14ac:dyDescent="0.2">
      <c r="A895" s="1" t="s">
        <v>27</v>
      </c>
      <c r="B895" s="1" t="s">
        <v>69</v>
      </c>
      <c r="C895" s="5">
        <v>0</v>
      </c>
      <c r="D895" s="5">
        <v>6107.7101599999996</v>
      </c>
      <c r="E895" s="6" t="str">
        <f t="shared" si="56"/>
        <v/>
      </c>
      <c r="F895" s="5">
        <v>48954.389109999996</v>
      </c>
      <c r="G895" s="5">
        <v>28385.591960000002</v>
      </c>
      <c r="H895" s="6">
        <f t="shared" si="57"/>
        <v>-0.4201624721285383</v>
      </c>
      <c r="I895" s="5">
        <v>21359.986870000001</v>
      </c>
      <c r="J895" s="6">
        <f t="shared" si="58"/>
        <v>0.32891429815752504</v>
      </c>
      <c r="K895" s="5">
        <v>255283.65057999999</v>
      </c>
      <c r="L895" s="5">
        <v>243180.87408000001</v>
      </c>
      <c r="M895" s="6">
        <f t="shared" si="59"/>
        <v>-4.7409132831274903E-2</v>
      </c>
    </row>
    <row r="896" spans="1:13" x14ac:dyDescent="0.2">
      <c r="A896" s="1" t="s">
        <v>28</v>
      </c>
      <c r="B896" s="1" t="s">
        <v>69</v>
      </c>
      <c r="C896" s="5">
        <v>157.41980000000001</v>
      </c>
      <c r="D896" s="5">
        <v>331.53762999999998</v>
      </c>
      <c r="E896" s="6">
        <f t="shared" si="56"/>
        <v>1.1060732512682647</v>
      </c>
      <c r="F896" s="5">
        <v>7604.2146700000003</v>
      </c>
      <c r="G896" s="5">
        <v>7694.8411699999997</v>
      </c>
      <c r="H896" s="6">
        <f t="shared" si="57"/>
        <v>1.1917930244333741E-2</v>
      </c>
      <c r="I896" s="5">
        <v>4509.4797200000003</v>
      </c>
      <c r="J896" s="6">
        <f t="shared" si="58"/>
        <v>0.70637005769703287</v>
      </c>
      <c r="K896" s="5">
        <v>53932.031150000003</v>
      </c>
      <c r="L896" s="5">
        <v>51319.118450000002</v>
      </c>
      <c r="M896" s="6">
        <f t="shared" si="59"/>
        <v>-4.8448253186177292E-2</v>
      </c>
    </row>
    <row r="897" spans="1:13" x14ac:dyDescent="0.2">
      <c r="A897" s="1" t="s">
        <v>29</v>
      </c>
      <c r="B897" s="1" t="s">
        <v>69</v>
      </c>
      <c r="C897" s="5">
        <v>0</v>
      </c>
      <c r="D897" s="5">
        <v>400.95051999999998</v>
      </c>
      <c r="E897" s="6" t="str">
        <f t="shared" si="56"/>
        <v/>
      </c>
      <c r="F897" s="5">
        <v>4798.8869500000001</v>
      </c>
      <c r="G897" s="5">
        <v>4699.3827199999996</v>
      </c>
      <c r="H897" s="6">
        <f t="shared" si="57"/>
        <v>-2.073485602739622E-2</v>
      </c>
      <c r="I897" s="5">
        <v>2446.9300400000002</v>
      </c>
      <c r="J897" s="6">
        <f t="shared" si="58"/>
        <v>0.92052189608167101</v>
      </c>
      <c r="K897" s="5">
        <v>61364.479339999998</v>
      </c>
      <c r="L897" s="5">
        <v>42435.790399999998</v>
      </c>
      <c r="M897" s="6">
        <f t="shared" si="59"/>
        <v>-0.30846328598540673</v>
      </c>
    </row>
    <row r="898" spans="1:13" x14ac:dyDescent="0.2">
      <c r="A898" s="2" t="s">
        <v>30</v>
      </c>
      <c r="B898" s="2" t="s">
        <v>69</v>
      </c>
      <c r="C898" s="7">
        <v>6925.4056399999999</v>
      </c>
      <c r="D898" s="7">
        <v>237131.61009</v>
      </c>
      <c r="E898" s="8">
        <f t="shared" si="56"/>
        <v>33.240826085387255</v>
      </c>
      <c r="F898" s="7">
        <v>5996918.3411299996</v>
      </c>
      <c r="G898" s="7">
        <v>6020522.07852</v>
      </c>
      <c r="H898" s="8">
        <f t="shared" si="57"/>
        <v>3.9359777884773184E-3</v>
      </c>
      <c r="I898" s="7">
        <v>5604534.4592399998</v>
      </c>
      <c r="J898" s="8">
        <f t="shared" si="58"/>
        <v>7.4223402908010661E-2</v>
      </c>
      <c r="K898" s="7">
        <v>50986259.66251</v>
      </c>
      <c r="L898" s="7">
        <v>52236908.585380003</v>
      </c>
      <c r="M898" s="8">
        <f t="shared" si="59"/>
        <v>2.4529136499683357E-2</v>
      </c>
    </row>
    <row r="899" spans="1:13" x14ac:dyDescent="0.2">
      <c r="A899" s="1" t="s">
        <v>3</v>
      </c>
      <c r="B899" s="1" t="s">
        <v>70</v>
      </c>
      <c r="C899" s="5">
        <v>0</v>
      </c>
      <c r="D899" s="5">
        <v>949.31017999999995</v>
      </c>
      <c r="E899" s="6" t="str">
        <f t="shared" si="56"/>
        <v/>
      </c>
      <c r="F899" s="5">
        <v>42304.328690000002</v>
      </c>
      <c r="G899" s="5">
        <v>45944.183669999999</v>
      </c>
      <c r="H899" s="6">
        <f t="shared" si="57"/>
        <v>8.6039776370695487E-2</v>
      </c>
      <c r="I899" s="5">
        <v>64125.420259999999</v>
      </c>
      <c r="J899" s="6">
        <f t="shared" si="58"/>
        <v>-0.2835261978211322</v>
      </c>
      <c r="K899" s="5">
        <v>499078.14730000001</v>
      </c>
      <c r="L899" s="5">
        <v>477264.36546</v>
      </c>
      <c r="M899" s="6">
        <f t="shared" si="59"/>
        <v>-4.3708148629652555E-2</v>
      </c>
    </row>
    <row r="900" spans="1:13" x14ac:dyDescent="0.2">
      <c r="A900" s="1" t="s">
        <v>5</v>
      </c>
      <c r="B900" s="1" t="s">
        <v>70</v>
      </c>
      <c r="C900" s="5">
        <v>0</v>
      </c>
      <c r="D900" s="5">
        <v>2215.92632</v>
      </c>
      <c r="E900" s="6" t="str">
        <f t="shared" si="56"/>
        <v/>
      </c>
      <c r="F900" s="5">
        <v>20615.43334</v>
      </c>
      <c r="G900" s="5">
        <v>23241.30517</v>
      </c>
      <c r="H900" s="6">
        <f t="shared" si="57"/>
        <v>0.1273740787638471</v>
      </c>
      <c r="I900" s="5">
        <v>21359.161540000001</v>
      </c>
      <c r="J900" s="6">
        <f t="shared" si="58"/>
        <v>8.8118797475979838E-2</v>
      </c>
      <c r="K900" s="5">
        <v>177915.04986</v>
      </c>
      <c r="L900" s="5">
        <v>208499.75505000001</v>
      </c>
      <c r="M900" s="6">
        <f t="shared" si="59"/>
        <v>0.17190622836048375</v>
      </c>
    </row>
    <row r="901" spans="1:13" x14ac:dyDescent="0.2">
      <c r="A901" s="1" t="s">
        <v>6</v>
      </c>
      <c r="B901" s="1" t="s">
        <v>70</v>
      </c>
      <c r="C901" s="5">
        <v>0</v>
      </c>
      <c r="D901" s="5">
        <v>696.77167999999995</v>
      </c>
      <c r="E901" s="6" t="str">
        <f t="shared" si="56"/>
        <v/>
      </c>
      <c r="F901" s="5">
        <v>24895.261050000001</v>
      </c>
      <c r="G901" s="5">
        <v>28584.686699999998</v>
      </c>
      <c r="H901" s="6">
        <f t="shared" si="57"/>
        <v>0.14819790973832747</v>
      </c>
      <c r="I901" s="5">
        <v>22598.488560000002</v>
      </c>
      <c r="J901" s="6">
        <f t="shared" si="58"/>
        <v>0.26489373942449168</v>
      </c>
      <c r="K901" s="5">
        <v>205017.01548999999</v>
      </c>
      <c r="L901" s="5">
        <v>217002.93038000001</v>
      </c>
      <c r="M901" s="6">
        <f t="shared" si="59"/>
        <v>5.8463024941384223E-2</v>
      </c>
    </row>
    <row r="902" spans="1:13" x14ac:dyDescent="0.2">
      <c r="A902" s="1" t="s">
        <v>7</v>
      </c>
      <c r="B902" s="1" t="s">
        <v>70</v>
      </c>
      <c r="C902" s="5">
        <v>0</v>
      </c>
      <c r="D902" s="5">
        <v>302.58924000000002</v>
      </c>
      <c r="E902" s="6" t="str">
        <f t="shared" si="56"/>
        <v/>
      </c>
      <c r="F902" s="5">
        <v>13417.62198</v>
      </c>
      <c r="G902" s="5">
        <v>11767.8</v>
      </c>
      <c r="H902" s="6">
        <f t="shared" si="57"/>
        <v>-0.12295934275530995</v>
      </c>
      <c r="I902" s="5">
        <v>11791.28559</v>
      </c>
      <c r="J902" s="6">
        <f t="shared" si="58"/>
        <v>-1.9917751818273599E-3</v>
      </c>
      <c r="K902" s="5">
        <v>108448.32192</v>
      </c>
      <c r="L902" s="5">
        <v>103615.75493</v>
      </c>
      <c r="M902" s="6">
        <f t="shared" si="59"/>
        <v>-4.4561012143321976E-2</v>
      </c>
    </row>
    <row r="903" spans="1:13" x14ac:dyDescent="0.2">
      <c r="A903" s="1" t="s">
        <v>8</v>
      </c>
      <c r="B903" s="1" t="s">
        <v>70</v>
      </c>
      <c r="C903" s="5">
        <v>0</v>
      </c>
      <c r="D903" s="5">
        <v>53.444589999999998</v>
      </c>
      <c r="E903" s="6" t="str">
        <f t="shared" si="56"/>
        <v/>
      </c>
      <c r="F903" s="5">
        <v>617.31723</v>
      </c>
      <c r="G903" s="5">
        <v>790.11829999999998</v>
      </c>
      <c r="H903" s="6">
        <f t="shared" si="57"/>
        <v>0.27992264204256867</v>
      </c>
      <c r="I903" s="5">
        <v>971.52709000000004</v>
      </c>
      <c r="J903" s="6">
        <f t="shared" si="58"/>
        <v>-0.18672540567036588</v>
      </c>
      <c r="K903" s="5">
        <v>5982.4031299999997</v>
      </c>
      <c r="L903" s="5">
        <v>6442.7767199999998</v>
      </c>
      <c r="M903" s="6">
        <f t="shared" si="59"/>
        <v>7.6954625088931472E-2</v>
      </c>
    </row>
    <row r="904" spans="1:13" x14ac:dyDescent="0.2">
      <c r="A904" s="1" t="s">
        <v>9</v>
      </c>
      <c r="B904" s="1" t="s">
        <v>70</v>
      </c>
      <c r="C904" s="5">
        <v>0</v>
      </c>
      <c r="D904" s="5">
        <v>792.34052999999994</v>
      </c>
      <c r="E904" s="6" t="str">
        <f t="shared" si="56"/>
        <v/>
      </c>
      <c r="F904" s="5">
        <v>41441.05975</v>
      </c>
      <c r="G904" s="5">
        <v>63101.630920000003</v>
      </c>
      <c r="H904" s="6">
        <f t="shared" si="57"/>
        <v>0.52268381408851416</v>
      </c>
      <c r="I904" s="5">
        <v>35117.004610000004</v>
      </c>
      <c r="J904" s="6">
        <f t="shared" si="58"/>
        <v>0.79689673480952394</v>
      </c>
      <c r="K904" s="5">
        <v>276829.06333999999</v>
      </c>
      <c r="L904" s="5">
        <v>340165.54871</v>
      </c>
      <c r="M904" s="6">
        <f t="shared" si="59"/>
        <v>0.22879275971183155</v>
      </c>
    </row>
    <row r="905" spans="1:13" x14ac:dyDescent="0.2">
      <c r="A905" s="1" t="s">
        <v>10</v>
      </c>
      <c r="B905" s="1" t="s">
        <v>70</v>
      </c>
      <c r="C905" s="5">
        <v>0</v>
      </c>
      <c r="D905" s="5">
        <v>354.63963000000001</v>
      </c>
      <c r="E905" s="6" t="str">
        <f t="shared" si="56"/>
        <v/>
      </c>
      <c r="F905" s="5">
        <v>3362.3608300000001</v>
      </c>
      <c r="G905" s="5">
        <v>3592.80854</v>
      </c>
      <c r="H905" s="6">
        <f t="shared" si="57"/>
        <v>6.8537471631205049E-2</v>
      </c>
      <c r="I905" s="5">
        <v>1678.6387999999999</v>
      </c>
      <c r="J905" s="6">
        <f t="shared" si="58"/>
        <v>1.1403106731477912</v>
      </c>
      <c r="K905" s="5">
        <v>24554.309799999999</v>
      </c>
      <c r="L905" s="5">
        <v>23025.219789999999</v>
      </c>
      <c r="M905" s="6">
        <f t="shared" si="59"/>
        <v>-6.2273793173367897E-2</v>
      </c>
    </row>
    <row r="906" spans="1:13" x14ac:dyDescent="0.2">
      <c r="A906" s="1" t="s">
        <v>11</v>
      </c>
      <c r="B906" s="1" t="s">
        <v>70</v>
      </c>
      <c r="C906" s="5">
        <v>0</v>
      </c>
      <c r="D906" s="5">
        <v>0</v>
      </c>
      <c r="E906" s="6" t="str">
        <f t="shared" si="56"/>
        <v/>
      </c>
      <c r="F906" s="5">
        <v>1638.20931</v>
      </c>
      <c r="G906" s="5">
        <v>4565.2112800000004</v>
      </c>
      <c r="H906" s="6">
        <f t="shared" si="57"/>
        <v>1.7867081771132165</v>
      </c>
      <c r="I906" s="5">
        <v>14966.10046</v>
      </c>
      <c r="J906" s="6">
        <f t="shared" si="58"/>
        <v>-0.69496320753682816</v>
      </c>
      <c r="K906" s="5">
        <v>25099.524219999999</v>
      </c>
      <c r="L906" s="5">
        <v>105743.77075</v>
      </c>
      <c r="M906" s="6">
        <f t="shared" si="59"/>
        <v>3.2129790916809657</v>
      </c>
    </row>
    <row r="907" spans="1:13" x14ac:dyDescent="0.2">
      <c r="A907" s="1" t="s">
        <v>12</v>
      </c>
      <c r="B907" s="1" t="s">
        <v>70</v>
      </c>
      <c r="C907" s="5">
        <v>0</v>
      </c>
      <c r="D907" s="5">
        <v>0</v>
      </c>
      <c r="E907" s="6" t="str">
        <f t="shared" si="56"/>
        <v/>
      </c>
      <c r="F907" s="5">
        <v>2590.1959000000002</v>
      </c>
      <c r="G907" s="5">
        <v>221.21575000000001</v>
      </c>
      <c r="H907" s="6">
        <f t="shared" si="57"/>
        <v>-0.91459497329912387</v>
      </c>
      <c r="I907" s="5">
        <v>68.011899999999997</v>
      </c>
      <c r="J907" s="6">
        <f t="shared" si="58"/>
        <v>2.2526035884896616</v>
      </c>
      <c r="K907" s="5">
        <v>19448.551070000001</v>
      </c>
      <c r="L907" s="5">
        <v>1406.0904700000001</v>
      </c>
      <c r="M907" s="6">
        <f t="shared" si="59"/>
        <v>-0.92770204500380804</v>
      </c>
    </row>
    <row r="908" spans="1:13" x14ac:dyDescent="0.2">
      <c r="A908" s="1" t="s">
        <v>13</v>
      </c>
      <c r="B908" s="1" t="s">
        <v>70</v>
      </c>
      <c r="C908" s="5">
        <v>697.22515999999996</v>
      </c>
      <c r="D908" s="5">
        <v>2408.60727</v>
      </c>
      <c r="E908" s="6">
        <f t="shared" si="56"/>
        <v>2.4545616081898136</v>
      </c>
      <c r="F908" s="5">
        <v>102008.10769999999</v>
      </c>
      <c r="G908" s="5">
        <v>103559.67372999999</v>
      </c>
      <c r="H908" s="6">
        <f t="shared" si="57"/>
        <v>1.5210222647821903E-2</v>
      </c>
      <c r="I908" s="5">
        <v>105892.40661999999</v>
      </c>
      <c r="J908" s="6">
        <f t="shared" si="58"/>
        <v>-2.2029274472636362E-2</v>
      </c>
      <c r="K908" s="5">
        <v>1035862.96893</v>
      </c>
      <c r="L908" s="5">
        <v>981454.70585999999</v>
      </c>
      <c r="M908" s="6">
        <f t="shared" si="59"/>
        <v>-5.2524575838637455E-2</v>
      </c>
    </row>
    <row r="909" spans="1:13" x14ac:dyDescent="0.2">
      <c r="A909" s="1" t="s">
        <v>14</v>
      </c>
      <c r="B909" s="1" t="s">
        <v>70</v>
      </c>
      <c r="C909" s="5">
        <v>0</v>
      </c>
      <c r="D909" s="5">
        <v>980.90801999999996</v>
      </c>
      <c r="E909" s="6" t="str">
        <f t="shared" si="56"/>
        <v/>
      </c>
      <c r="F909" s="5">
        <v>20279.49914</v>
      </c>
      <c r="G909" s="5">
        <v>21863.568749999999</v>
      </c>
      <c r="H909" s="6">
        <f t="shared" si="57"/>
        <v>7.8111870469006028E-2</v>
      </c>
      <c r="I909" s="5">
        <v>21571.384890000001</v>
      </c>
      <c r="J909" s="6">
        <f t="shared" si="58"/>
        <v>1.3544974580442792E-2</v>
      </c>
      <c r="K909" s="5">
        <v>193559.55319999999</v>
      </c>
      <c r="L909" s="5">
        <v>194568.73835</v>
      </c>
      <c r="M909" s="6">
        <f t="shared" si="59"/>
        <v>5.2138224815865275E-3</v>
      </c>
    </row>
    <row r="910" spans="1:13" x14ac:dyDescent="0.2">
      <c r="A910" s="1" t="s">
        <v>15</v>
      </c>
      <c r="B910" s="1" t="s">
        <v>70</v>
      </c>
      <c r="C910" s="5">
        <v>0.82762999999999998</v>
      </c>
      <c r="D910" s="5">
        <v>1005.86239</v>
      </c>
      <c r="E910" s="6">
        <f t="shared" si="56"/>
        <v>1214.3527421673937</v>
      </c>
      <c r="F910" s="5">
        <v>33365.076260000002</v>
      </c>
      <c r="G910" s="5">
        <v>36475.701009999997</v>
      </c>
      <c r="H910" s="6">
        <f t="shared" si="57"/>
        <v>9.3229960745787155E-2</v>
      </c>
      <c r="I910" s="5">
        <v>33453.346360000003</v>
      </c>
      <c r="J910" s="6">
        <f t="shared" si="58"/>
        <v>9.0345360893814952E-2</v>
      </c>
      <c r="K910" s="5">
        <v>304449.41204000002</v>
      </c>
      <c r="L910" s="5">
        <v>323349.63293999998</v>
      </c>
      <c r="M910" s="6">
        <f t="shared" si="59"/>
        <v>6.2080004600293837E-2</v>
      </c>
    </row>
    <row r="911" spans="1:13" x14ac:dyDescent="0.2">
      <c r="A911" s="1" t="s">
        <v>16</v>
      </c>
      <c r="B911" s="1" t="s">
        <v>70</v>
      </c>
      <c r="C911" s="5">
        <v>0</v>
      </c>
      <c r="D911" s="5">
        <v>9063.9859500000002</v>
      </c>
      <c r="E911" s="6" t="str">
        <f t="shared" si="56"/>
        <v/>
      </c>
      <c r="F911" s="5">
        <v>146409.65569000001</v>
      </c>
      <c r="G911" s="5">
        <v>118041.91198999999</v>
      </c>
      <c r="H911" s="6">
        <f t="shared" si="57"/>
        <v>-0.19375596210720125</v>
      </c>
      <c r="I911" s="5">
        <v>141270.39465999999</v>
      </c>
      <c r="J911" s="6">
        <f t="shared" si="58"/>
        <v>-0.16442569390355799</v>
      </c>
      <c r="K911" s="5">
        <v>1213927.5274700001</v>
      </c>
      <c r="L911" s="5">
        <v>1185517.3925300001</v>
      </c>
      <c r="M911" s="6">
        <f t="shared" si="59"/>
        <v>-2.3403485213990383E-2</v>
      </c>
    </row>
    <row r="912" spans="1:13" x14ac:dyDescent="0.2">
      <c r="A912" s="1" t="s">
        <v>17</v>
      </c>
      <c r="B912" s="1" t="s">
        <v>70</v>
      </c>
      <c r="C912" s="5">
        <v>0</v>
      </c>
      <c r="D912" s="5">
        <v>1884.28135</v>
      </c>
      <c r="E912" s="6" t="str">
        <f t="shared" si="56"/>
        <v/>
      </c>
      <c r="F912" s="5">
        <v>40781.733890000003</v>
      </c>
      <c r="G912" s="5">
        <v>47214.244749999998</v>
      </c>
      <c r="H912" s="6">
        <f t="shared" si="57"/>
        <v>0.1577301955171968</v>
      </c>
      <c r="I912" s="5">
        <v>27325.167570000001</v>
      </c>
      <c r="J912" s="6">
        <f t="shared" si="58"/>
        <v>0.72786661340865821</v>
      </c>
      <c r="K912" s="5">
        <v>298112.96204999997</v>
      </c>
      <c r="L912" s="5">
        <v>300957.78331999999</v>
      </c>
      <c r="M912" s="6">
        <f t="shared" si="59"/>
        <v>9.542762751533429E-3</v>
      </c>
    </row>
    <row r="913" spans="1:13" x14ac:dyDescent="0.2">
      <c r="A913" s="1" t="s">
        <v>18</v>
      </c>
      <c r="B913" s="1" t="s">
        <v>70</v>
      </c>
      <c r="C913" s="5">
        <v>0</v>
      </c>
      <c r="D913" s="5">
        <v>616.98713999999995</v>
      </c>
      <c r="E913" s="6" t="str">
        <f t="shared" si="56"/>
        <v/>
      </c>
      <c r="F913" s="5">
        <v>17931.71271</v>
      </c>
      <c r="G913" s="5">
        <v>17951.762070000001</v>
      </c>
      <c r="H913" s="6">
        <f t="shared" si="57"/>
        <v>1.1180950935500977E-3</v>
      </c>
      <c r="I913" s="5">
        <v>19281.031070000001</v>
      </c>
      <c r="J913" s="6">
        <f t="shared" si="58"/>
        <v>-6.8941800631619476E-2</v>
      </c>
      <c r="K913" s="5">
        <v>164827.03513999999</v>
      </c>
      <c r="L913" s="5">
        <v>161247.14008000001</v>
      </c>
      <c r="M913" s="6">
        <f t="shared" si="59"/>
        <v>-2.1719101220011083E-2</v>
      </c>
    </row>
    <row r="914" spans="1:13" x14ac:dyDescent="0.2">
      <c r="A914" s="1" t="s">
        <v>19</v>
      </c>
      <c r="B914" s="1" t="s">
        <v>70</v>
      </c>
      <c r="C914" s="5">
        <v>0</v>
      </c>
      <c r="D914" s="5">
        <v>3175.3056099999999</v>
      </c>
      <c r="E914" s="6" t="str">
        <f t="shared" si="56"/>
        <v/>
      </c>
      <c r="F914" s="5">
        <v>53004.15165</v>
      </c>
      <c r="G914" s="5">
        <v>47910.180489999999</v>
      </c>
      <c r="H914" s="6">
        <f t="shared" si="57"/>
        <v>-9.6105135190858171E-2</v>
      </c>
      <c r="I914" s="5">
        <v>47634.721740000001</v>
      </c>
      <c r="J914" s="6">
        <f t="shared" si="58"/>
        <v>5.7827303264939012E-3</v>
      </c>
      <c r="K914" s="5">
        <v>413748.70026999997</v>
      </c>
      <c r="L914" s="5">
        <v>421254.05359999998</v>
      </c>
      <c r="M914" s="6">
        <f t="shared" si="59"/>
        <v>1.8139883763024001E-2</v>
      </c>
    </row>
    <row r="915" spans="1:13" x14ac:dyDescent="0.2">
      <c r="A915" s="1" t="s">
        <v>20</v>
      </c>
      <c r="B915" s="1" t="s">
        <v>70</v>
      </c>
      <c r="C915" s="5">
        <v>0</v>
      </c>
      <c r="D915" s="5">
        <v>1995.8629900000001</v>
      </c>
      <c r="E915" s="6" t="str">
        <f t="shared" si="56"/>
        <v/>
      </c>
      <c r="F915" s="5">
        <v>33868.228159999999</v>
      </c>
      <c r="G915" s="5">
        <v>36094.395020000004</v>
      </c>
      <c r="H915" s="6">
        <f t="shared" si="57"/>
        <v>6.5730242795199345E-2</v>
      </c>
      <c r="I915" s="5">
        <v>27666.238819999999</v>
      </c>
      <c r="J915" s="6">
        <f t="shared" si="58"/>
        <v>0.30463686281444469</v>
      </c>
      <c r="K915" s="5">
        <v>256065.91300999999</v>
      </c>
      <c r="L915" s="5">
        <v>260831.48314999999</v>
      </c>
      <c r="M915" s="6">
        <f t="shared" si="59"/>
        <v>1.8610716608008282E-2</v>
      </c>
    </row>
    <row r="916" spans="1:13" x14ac:dyDescent="0.2">
      <c r="A916" s="1" t="s">
        <v>21</v>
      </c>
      <c r="B916" s="1" t="s">
        <v>70</v>
      </c>
      <c r="C916" s="5">
        <v>0</v>
      </c>
      <c r="D916" s="5">
        <v>3411.8645099999999</v>
      </c>
      <c r="E916" s="6" t="str">
        <f t="shared" si="56"/>
        <v/>
      </c>
      <c r="F916" s="5">
        <v>42835.875059999998</v>
      </c>
      <c r="G916" s="5">
        <v>47873.436320000001</v>
      </c>
      <c r="H916" s="6">
        <f t="shared" si="57"/>
        <v>0.11760145562437829</v>
      </c>
      <c r="I916" s="5">
        <v>39806.002159999996</v>
      </c>
      <c r="J916" s="6">
        <f t="shared" si="58"/>
        <v>0.20266878667124111</v>
      </c>
      <c r="K916" s="5">
        <v>389546.52483000001</v>
      </c>
      <c r="L916" s="5">
        <v>441172.92277</v>
      </c>
      <c r="M916" s="6">
        <f t="shared" si="59"/>
        <v>0.13252947889223243</v>
      </c>
    </row>
    <row r="917" spans="1:13" x14ac:dyDescent="0.2">
      <c r="A917" s="1" t="s">
        <v>22</v>
      </c>
      <c r="B917" s="1" t="s">
        <v>70</v>
      </c>
      <c r="C917" s="5">
        <v>0</v>
      </c>
      <c r="D917" s="5">
        <v>0</v>
      </c>
      <c r="E917" s="6" t="str">
        <f t="shared" si="56"/>
        <v/>
      </c>
      <c r="F917" s="5">
        <v>180.76897</v>
      </c>
      <c r="G917" s="5">
        <v>221.13758999999999</v>
      </c>
      <c r="H917" s="6">
        <f t="shared" si="57"/>
        <v>0.22331609235810768</v>
      </c>
      <c r="I917" s="5">
        <v>129.9794</v>
      </c>
      <c r="J917" s="6">
        <f t="shared" si="58"/>
        <v>0.7013279796644698</v>
      </c>
      <c r="K917" s="5">
        <v>4480.8567499999999</v>
      </c>
      <c r="L917" s="5">
        <v>2975.0250799999999</v>
      </c>
      <c r="M917" s="6">
        <f t="shared" si="59"/>
        <v>-0.33605887311617366</v>
      </c>
    </row>
    <row r="918" spans="1:13" x14ac:dyDescent="0.2">
      <c r="A918" s="1" t="s">
        <v>23</v>
      </c>
      <c r="B918" s="1" t="s">
        <v>70</v>
      </c>
      <c r="C918" s="5">
        <v>0</v>
      </c>
      <c r="D918" s="5">
        <v>817.01783</v>
      </c>
      <c r="E918" s="6" t="str">
        <f t="shared" si="56"/>
        <v/>
      </c>
      <c r="F918" s="5">
        <v>53822.629580000001</v>
      </c>
      <c r="G918" s="5">
        <v>52077.459569999999</v>
      </c>
      <c r="H918" s="6">
        <f t="shared" si="57"/>
        <v>-3.2424465761302979E-2</v>
      </c>
      <c r="I918" s="5">
        <v>48696.363189999996</v>
      </c>
      <c r="J918" s="6">
        <f t="shared" si="58"/>
        <v>6.9432215436866951E-2</v>
      </c>
      <c r="K918" s="5">
        <v>498970.85722000001</v>
      </c>
      <c r="L918" s="5">
        <v>497961.01079999999</v>
      </c>
      <c r="M918" s="6">
        <f t="shared" si="59"/>
        <v>-2.0238585187647429E-3</v>
      </c>
    </row>
    <row r="919" spans="1:13" x14ac:dyDescent="0.2">
      <c r="A919" s="1" t="s">
        <v>24</v>
      </c>
      <c r="B919" s="1" t="s">
        <v>70</v>
      </c>
      <c r="C919" s="5">
        <v>0</v>
      </c>
      <c r="D919" s="5">
        <v>1026.31459</v>
      </c>
      <c r="E919" s="6" t="str">
        <f t="shared" si="56"/>
        <v/>
      </c>
      <c r="F919" s="5">
        <v>29300.716079999998</v>
      </c>
      <c r="G919" s="5">
        <v>29801.064160000002</v>
      </c>
      <c r="H919" s="6">
        <f t="shared" si="57"/>
        <v>1.7076308941866847E-2</v>
      </c>
      <c r="I919" s="5">
        <v>27454.576730000001</v>
      </c>
      <c r="J919" s="6">
        <f t="shared" si="58"/>
        <v>8.5467987835921022E-2</v>
      </c>
      <c r="K919" s="5">
        <v>272426.72029999999</v>
      </c>
      <c r="L919" s="5">
        <v>268686.26572999998</v>
      </c>
      <c r="M919" s="6">
        <f t="shared" si="59"/>
        <v>-1.3730131045445737E-2</v>
      </c>
    </row>
    <row r="920" spans="1:13" x14ac:dyDescent="0.2">
      <c r="A920" s="1" t="s">
        <v>25</v>
      </c>
      <c r="B920" s="1" t="s">
        <v>70</v>
      </c>
      <c r="C920" s="5">
        <v>0</v>
      </c>
      <c r="D920" s="5">
        <v>41.43477</v>
      </c>
      <c r="E920" s="6" t="str">
        <f t="shared" si="56"/>
        <v/>
      </c>
      <c r="F920" s="5">
        <v>516.13475000000005</v>
      </c>
      <c r="G920" s="5">
        <v>660.21034999999995</v>
      </c>
      <c r="H920" s="6">
        <f t="shared" si="57"/>
        <v>0.27914338261471427</v>
      </c>
      <c r="I920" s="5">
        <v>438.42183</v>
      </c>
      <c r="J920" s="6">
        <f t="shared" si="58"/>
        <v>0.50587928069183952</v>
      </c>
      <c r="K920" s="5">
        <v>10211.799499999999</v>
      </c>
      <c r="L920" s="5">
        <v>9173.51865</v>
      </c>
      <c r="M920" s="6">
        <f t="shared" si="59"/>
        <v>-0.10167462159827945</v>
      </c>
    </row>
    <row r="921" spans="1:13" x14ac:dyDescent="0.2">
      <c r="A921" s="1" t="s">
        <v>26</v>
      </c>
      <c r="B921" s="1" t="s">
        <v>70</v>
      </c>
      <c r="C921" s="5">
        <v>0</v>
      </c>
      <c r="D921" s="5">
        <v>210.82923</v>
      </c>
      <c r="E921" s="6" t="str">
        <f t="shared" si="56"/>
        <v/>
      </c>
      <c r="F921" s="5">
        <v>13091.79797</v>
      </c>
      <c r="G921" s="5">
        <v>17515.349910000001</v>
      </c>
      <c r="H921" s="6">
        <f t="shared" si="57"/>
        <v>0.33788727492867054</v>
      </c>
      <c r="I921" s="5">
        <v>10134.187019999999</v>
      </c>
      <c r="J921" s="6">
        <f t="shared" si="58"/>
        <v>0.72834287303294731</v>
      </c>
      <c r="K921" s="5">
        <v>145731.33713999999</v>
      </c>
      <c r="L921" s="5">
        <v>117886.51943</v>
      </c>
      <c r="M921" s="6">
        <f t="shared" si="59"/>
        <v>-0.19106952736768112</v>
      </c>
    </row>
    <row r="922" spans="1:13" x14ac:dyDescent="0.2">
      <c r="A922" s="1" t="s">
        <v>27</v>
      </c>
      <c r="B922" s="1" t="s">
        <v>70</v>
      </c>
      <c r="C922" s="5">
        <v>0</v>
      </c>
      <c r="D922" s="5">
        <v>1243.3319200000001</v>
      </c>
      <c r="E922" s="6" t="str">
        <f t="shared" si="56"/>
        <v/>
      </c>
      <c r="F922" s="5">
        <v>67682.965519999998</v>
      </c>
      <c r="G922" s="5">
        <v>64275.976439999999</v>
      </c>
      <c r="H922" s="6">
        <f t="shared" si="57"/>
        <v>-5.0337467541862524E-2</v>
      </c>
      <c r="I922" s="5">
        <v>28562.848190000001</v>
      </c>
      <c r="J922" s="6">
        <f t="shared" si="58"/>
        <v>1.2503349810367772</v>
      </c>
      <c r="K922" s="5">
        <v>444253.81938</v>
      </c>
      <c r="L922" s="5">
        <v>401793.78896999999</v>
      </c>
      <c r="M922" s="6">
        <f t="shared" si="59"/>
        <v>-9.5576061606531981E-2</v>
      </c>
    </row>
    <row r="923" spans="1:13" x14ac:dyDescent="0.2">
      <c r="A923" s="1" t="s">
        <v>28</v>
      </c>
      <c r="B923" s="1" t="s">
        <v>70</v>
      </c>
      <c r="C923" s="5">
        <v>213.10311999999999</v>
      </c>
      <c r="D923" s="5">
        <v>436.15584000000001</v>
      </c>
      <c r="E923" s="6">
        <f t="shared" si="56"/>
        <v>1.0466891334110926</v>
      </c>
      <c r="F923" s="5">
        <v>11117.11326</v>
      </c>
      <c r="G923" s="5">
        <v>14328.369049999999</v>
      </c>
      <c r="H923" s="6">
        <f t="shared" si="57"/>
        <v>0.28885698246452862</v>
      </c>
      <c r="I923" s="5">
        <v>11812.91877</v>
      </c>
      <c r="J923" s="6">
        <f t="shared" si="58"/>
        <v>0.21294062280257253</v>
      </c>
      <c r="K923" s="5">
        <v>86205.655499999993</v>
      </c>
      <c r="L923" s="5">
        <v>88051.939050000001</v>
      </c>
      <c r="M923" s="6">
        <f t="shared" si="59"/>
        <v>2.1417197506258923E-2</v>
      </c>
    </row>
    <row r="924" spans="1:13" x14ac:dyDescent="0.2">
      <c r="A924" s="1" t="s">
        <v>29</v>
      </c>
      <c r="B924" s="1" t="s">
        <v>70</v>
      </c>
      <c r="C924" s="5">
        <v>0</v>
      </c>
      <c r="D924" s="5">
        <v>3.46136</v>
      </c>
      <c r="E924" s="6" t="str">
        <f t="shared" si="56"/>
        <v/>
      </c>
      <c r="F924" s="5">
        <v>10022.996929999999</v>
      </c>
      <c r="G924" s="5">
        <v>2631.9166500000001</v>
      </c>
      <c r="H924" s="6">
        <f t="shared" si="57"/>
        <v>-0.73741220631103199</v>
      </c>
      <c r="I924" s="5">
        <v>6161.3399399999998</v>
      </c>
      <c r="J924" s="6">
        <f t="shared" si="58"/>
        <v>-0.57283372194522997</v>
      </c>
      <c r="K924" s="5">
        <v>128120.34215</v>
      </c>
      <c r="L924" s="5">
        <v>58068.107199999999</v>
      </c>
      <c r="M924" s="6">
        <f t="shared" si="59"/>
        <v>-0.5467690280438422</v>
      </c>
    </row>
    <row r="925" spans="1:13" x14ac:dyDescent="0.2">
      <c r="A925" s="2" t="s">
        <v>30</v>
      </c>
      <c r="B925" s="2" t="s">
        <v>70</v>
      </c>
      <c r="C925" s="7">
        <v>911.15590999999995</v>
      </c>
      <c r="D925" s="7">
        <v>33690.683940000003</v>
      </c>
      <c r="E925" s="8">
        <f t="shared" si="56"/>
        <v>35.975761853972941</v>
      </c>
      <c r="F925" s="7">
        <v>831337.82785999996</v>
      </c>
      <c r="G925" s="7">
        <v>844658.04209</v>
      </c>
      <c r="H925" s="8">
        <f t="shared" si="57"/>
        <v>1.602262495896345E-2</v>
      </c>
      <c r="I925" s="7">
        <v>773616.54171000002</v>
      </c>
      <c r="J925" s="8">
        <f t="shared" si="58"/>
        <v>9.1830379199196122E-2</v>
      </c>
      <c r="K925" s="7">
        <v>7242109.9223199999</v>
      </c>
      <c r="L925" s="7">
        <v>7235981.6904800003</v>
      </c>
      <c r="M925" s="8">
        <f t="shared" si="59"/>
        <v>-8.4619425909460144E-4</v>
      </c>
    </row>
    <row r="926" spans="1:13" x14ac:dyDescent="0.2">
      <c r="A926" s="1" t="s">
        <v>3</v>
      </c>
      <c r="B926" s="1" t="s">
        <v>71</v>
      </c>
      <c r="C926" s="5">
        <v>0</v>
      </c>
      <c r="D926" s="5">
        <v>133.69383999999999</v>
      </c>
      <c r="E926" s="6" t="str">
        <f t="shared" si="56"/>
        <v/>
      </c>
      <c r="F926" s="5">
        <v>21979.365300000001</v>
      </c>
      <c r="G926" s="5">
        <v>29013.08525</v>
      </c>
      <c r="H926" s="6">
        <f t="shared" si="57"/>
        <v>0.32001469805863758</v>
      </c>
      <c r="I926" s="5">
        <v>18782.203109999999</v>
      </c>
      <c r="J926" s="6">
        <f t="shared" si="58"/>
        <v>0.54471150589106809</v>
      </c>
      <c r="K926" s="5">
        <v>182265.86139999999</v>
      </c>
      <c r="L926" s="5">
        <v>189021.45845999999</v>
      </c>
      <c r="M926" s="6">
        <f t="shared" si="59"/>
        <v>3.7064522166189828E-2</v>
      </c>
    </row>
    <row r="927" spans="1:13" x14ac:dyDescent="0.2">
      <c r="A927" s="1" t="s">
        <v>5</v>
      </c>
      <c r="B927" s="1" t="s">
        <v>71</v>
      </c>
      <c r="C927" s="5">
        <v>0</v>
      </c>
      <c r="D927" s="5">
        <v>0</v>
      </c>
      <c r="E927" s="6" t="str">
        <f t="shared" si="56"/>
        <v/>
      </c>
      <c r="F927" s="5">
        <v>210.19354999999999</v>
      </c>
      <c r="G927" s="5">
        <v>118.56838999999999</v>
      </c>
      <c r="H927" s="6">
        <f t="shared" si="57"/>
        <v>-0.43590852335859021</v>
      </c>
      <c r="I927" s="5">
        <v>105.89874</v>
      </c>
      <c r="J927" s="6">
        <f t="shared" si="58"/>
        <v>0.11963928938153545</v>
      </c>
      <c r="K927" s="5">
        <v>1192.0453399999999</v>
      </c>
      <c r="L927" s="5">
        <v>1004.9002400000001</v>
      </c>
      <c r="M927" s="6">
        <f t="shared" si="59"/>
        <v>-0.15699495121552998</v>
      </c>
    </row>
    <row r="928" spans="1:13" x14ac:dyDescent="0.2">
      <c r="A928" s="1" t="s">
        <v>6</v>
      </c>
      <c r="B928" s="1" t="s">
        <v>71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0.49</v>
      </c>
      <c r="H928" s="6" t="str">
        <f t="shared" si="57"/>
        <v/>
      </c>
      <c r="I928" s="5">
        <v>10.84</v>
      </c>
      <c r="J928" s="6">
        <f t="shared" si="58"/>
        <v>-0.95479704797047971</v>
      </c>
      <c r="K928" s="5">
        <v>17.356249999999999</v>
      </c>
      <c r="L928" s="5">
        <v>249.86935</v>
      </c>
      <c r="M928" s="6">
        <f t="shared" si="59"/>
        <v>13.396505581562838</v>
      </c>
    </row>
    <row r="929" spans="1:13" x14ac:dyDescent="0.2">
      <c r="A929" s="1" t="s">
        <v>7</v>
      </c>
      <c r="B929" s="1" t="s">
        <v>71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0</v>
      </c>
      <c r="L929" s="5">
        <v>6.0838999999999999</v>
      </c>
      <c r="M929" s="6" t="str">
        <f t="shared" si="59"/>
        <v/>
      </c>
    </row>
    <row r="930" spans="1:13" x14ac:dyDescent="0.2">
      <c r="A930" s="1" t="s">
        <v>9</v>
      </c>
      <c r="B930" s="1" t="s">
        <v>71</v>
      </c>
      <c r="C930" s="5">
        <v>0</v>
      </c>
      <c r="D930" s="5">
        <v>0</v>
      </c>
      <c r="E930" s="6" t="str">
        <f t="shared" si="56"/>
        <v/>
      </c>
      <c r="F930" s="5">
        <v>39</v>
      </c>
      <c r="G930" s="5">
        <v>0.39800000000000002</v>
      </c>
      <c r="H930" s="6">
        <f t="shared" si="57"/>
        <v>-0.9897948717948718</v>
      </c>
      <c r="I930" s="5">
        <v>31.76</v>
      </c>
      <c r="J930" s="6">
        <f t="shared" si="58"/>
        <v>-0.98746851385390433</v>
      </c>
      <c r="K930" s="5">
        <v>431.65426000000002</v>
      </c>
      <c r="L930" s="5">
        <v>399.28994</v>
      </c>
      <c r="M930" s="6">
        <f t="shared" si="59"/>
        <v>-7.4977413636552637E-2</v>
      </c>
    </row>
    <row r="931" spans="1:13" x14ac:dyDescent="0.2">
      <c r="A931" s="1" t="s">
        <v>11</v>
      </c>
      <c r="B931" s="1" t="s">
        <v>71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0</v>
      </c>
      <c r="L931" s="5">
        <v>0</v>
      </c>
      <c r="M931" s="6" t="str">
        <f t="shared" si="59"/>
        <v/>
      </c>
    </row>
    <row r="932" spans="1:13" x14ac:dyDescent="0.2">
      <c r="A932" s="1" t="s">
        <v>12</v>
      </c>
      <c r="B932" s="1" t="s">
        <v>71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0.50624999999999998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0</v>
      </c>
      <c r="L932" s="5">
        <v>0.50624999999999998</v>
      </c>
      <c r="M932" s="6" t="str">
        <f t="shared" si="59"/>
        <v/>
      </c>
    </row>
    <row r="933" spans="1:13" x14ac:dyDescent="0.2">
      <c r="A933" s="1" t="s">
        <v>13</v>
      </c>
      <c r="B933" s="1" t="s">
        <v>71</v>
      </c>
      <c r="C933" s="5">
        <v>0</v>
      </c>
      <c r="D933" s="5">
        <v>0</v>
      </c>
      <c r="E933" s="6" t="str">
        <f t="shared" si="56"/>
        <v/>
      </c>
      <c r="F933" s="5">
        <v>336.41989999999998</v>
      </c>
      <c r="G933" s="5">
        <v>700.83826999999997</v>
      </c>
      <c r="H933" s="6">
        <f t="shared" si="57"/>
        <v>1.0832247735642273</v>
      </c>
      <c r="I933" s="5">
        <v>828.78832</v>
      </c>
      <c r="J933" s="6">
        <f t="shared" si="58"/>
        <v>-0.15438206223755668</v>
      </c>
      <c r="K933" s="5">
        <v>5336.9772800000001</v>
      </c>
      <c r="L933" s="5">
        <v>5632.5256399999998</v>
      </c>
      <c r="M933" s="6">
        <f t="shared" si="59"/>
        <v>5.5377481389615291E-2</v>
      </c>
    </row>
    <row r="934" spans="1:13" x14ac:dyDescent="0.2">
      <c r="A934" s="1" t="s">
        <v>14</v>
      </c>
      <c r="B934" s="1" t="s">
        <v>71</v>
      </c>
      <c r="C934" s="5">
        <v>0</v>
      </c>
      <c r="D934" s="5">
        <v>0</v>
      </c>
      <c r="E934" s="6" t="str">
        <f t="shared" ref="E934:E996" si="60">IF(C934=0,"",(D934/C934-1))</f>
        <v/>
      </c>
      <c r="F934" s="5">
        <v>0</v>
      </c>
      <c r="G934" s="5">
        <v>0.39005000000000001</v>
      </c>
      <c r="H934" s="6" t="str">
        <f t="shared" ref="H934:H996" si="61">IF(F934=0,"",(G934/F934-1))</f>
        <v/>
      </c>
      <c r="I934" s="5">
        <v>0</v>
      </c>
      <c r="J934" s="6" t="str">
        <f t="shared" ref="J934:J996" si="62">IF(I934=0,"",(G934/I934-1))</f>
        <v/>
      </c>
      <c r="K934" s="5">
        <v>28.8</v>
      </c>
      <c r="L934" s="5">
        <v>20.055759999999999</v>
      </c>
      <c r="M934" s="6">
        <f t="shared" ref="M934:M996" si="63">IF(K934=0,"",(L934/K934-1))</f>
        <v>-0.30361944444444444</v>
      </c>
    </row>
    <row r="935" spans="1:13" x14ac:dyDescent="0.2">
      <c r="A935" s="1" t="s">
        <v>15</v>
      </c>
      <c r="B935" s="1" t="s">
        <v>71</v>
      </c>
      <c r="C935" s="5">
        <v>0</v>
      </c>
      <c r="D935" s="5">
        <v>0</v>
      </c>
      <c r="E935" s="6" t="str">
        <f t="shared" si="60"/>
        <v/>
      </c>
      <c r="F935" s="5">
        <v>106.54406</v>
      </c>
      <c r="G935" s="5">
        <v>82.212329999999994</v>
      </c>
      <c r="H935" s="6">
        <f t="shared" si="61"/>
        <v>-0.2283724686294103</v>
      </c>
      <c r="I935" s="5">
        <v>36.7774</v>
      </c>
      <c r="J935" s="6">
        <f t="shared" si="62"/>
        <v>1.2354035358671358</v>
      </c>
      <c r="K935" s="5">
        <v>574.90890999999999</v>
      </c>
      <c r="L935" s="5">
        <v>1078.5740499999999</v>
      </c>
      <c r="M935" s="6">
        <f t="shared" si="63"/>
        <v>0.87607815992971827</v>
      </c>
    </row>
    <row r="936" spans="1:13" x14ac:dyDescent="0.2">
      <c r="A936" s="1" t="s">
        <v>16</v>
      </c>
      <c r="B936" s="1" t="s">
        <v>71</v>
      </c>
      <c r="C936" s="5">
        <v>0</v>
      </c>
      <c r="D936" s="5">
        <v>0</v>
      </c>
      <c r="E936" s="6" t="str">
        <f t="shared" si="60"/>
        <v/>
      </c>
      <c r="F936" s="5">
        <v>23.47946</v>
      </c>
      <c r="G936" s="5">
        <v>97.346379999999996</v>
      </c>
      <c r="H936" s="6">
        <f t="shared" si="61"/>
        <v>3.1460229494204723</v>
      </c>
      <c r="I936" s="5">
        <v>68.868889999999993</v>
      </c>
      <c r="J936" s="6">
        <f t="shared" si="62"/>
        <v>0.41350296193244884</v>
      </c>
      <c r="K936" s="5">
        <v>481.55874</v>
      </c>
      <c r="L936" s="5">
        <v>1023.18027</v>
      </c>
      <c r="M936" s="6">
        <f t="shared" si="63"/>
        <v>1.1247257811165468</v>
      </c>
    </row>
    <row r="937" spans="1:13" x14ac:dyDescent="0.2">
      <c r="A937" s="1" t="s">
        <v>17</v>
      </c>
      <c r="B937" s="1" t="s">
        <v>71</v>
      </c>
      <c r="C937" s="5">
        <v>0</v>
      </c>
      <c r="D937" s="5">
        <v>0</v>
      </c>
      <c r="E937" s="6" t="str">
        <f t="shared" si="60"/>
        <v/>
      </c>
      <c r="F937" s="5">
        <v>0</v>
      </c>
      <c r="G937" s="5">
        <v>0</v>
      </c>
      <c r="H937" s="6" t="str">
        <f t="shared" si="61"/>
        <v/>
      </c>
      <c r="I937" s="5">
        <v>0</v>
      </c>
      <c r="J937" s="6" t="str">
        <f t="shared" si="62"/>
        <v/>
      </c>
      <c r="K937" s="5">
        <v>0</v>
      </c>
      <c r="L937" s="5">
        <v>2.41987</v>
      </c>
      <c r="M937" s="6" t="str">
        <f t="shared" si="63"/>
        <v/>
      </c>
    </row>
    <row r="938" spans="1:13" x14ac:dyDescent="0.2">
      <c r="A938" s="1" t="s">
        <v>18</v>
      </c>
      <c r="B938" s="1" t="s">
        <v>71</v>
      </c>
      <c r="C938" s="5">
        <v>0</v>
      </c>
      <c r="D938" s="5">
        <v>0</v>
      </c>
      <c r="E938" s="6" t="str">
        <f t="shared" si="60"/>
        <v/>
      </c>
      <c r="F938" s="5">
        <v>156.5256</v>
      </c>
      <c r="G938" s="5">
        <v>0</v>
      </c>
      <c r="H938" s="6">
        <f t="shared" si="61"/>
        <v>-1</v>
      </c>
      <c r="I938" s="5">
        <v>60.717399999999998</v>
      </c>
      <c r="J938" s="6">
        <f t="shared" si="62"/>
        <v>-1</v>
      </c>
      <c r="K938" s="5">
        <v>495.69096999999999</v>
      </c>
      <c r="L938" s="5">
        <v>168.52772999999999</v>
      </c>
      <c r="M938" s="6">
        <f t="shared" si="63"/>
        <v>-0.66001452477538569</v>
      </c>
    </row>
    <row r="939" spans="1:13" x14ac:dyDescent="0.2">
      <c r="A939" s="1" t="s">
        <v>19</v>
      </c>
      <c r="B939" s="1" t="s">
        <v>71</v>
      </c>
      <c r="C939" s="5">
        <v>0</v>
      </c>
      <c r="D939" s="5">
        <v>35.82</v>
      </c>
      <c r="E939" s="6" t="str">
        <f t="shared" si="60"/>
        <v/>
      </c>
      <c r="F939" s="5">
        <v>533.47577999999999</v>
      </c>
      <c r="G939" s="5">
        <v>466.19900999999999</v>
      </c>
      <c r="H939" s="6">
        <f t="shared" si="61"/>
        <v>-0.12611026127559155</v>
      </c>
      <c r="I939" s="5">
        <v>468.85534999999999</v>
      </c>
      <c r="J939" s="6">
        <f t="shared" si="62"/>
        <v>-5.6655853452456384E-3</v>
      </c>
      <c r="K939" s="5">
        <v>4022.27844</v>
      </c>
      <c r="L939" s="5">
        <v>8561.4945800000005</v>
      </c>
      <c r="M939" s="6">
        <f t="shared" si="63"/>
        <v>1.1285186263733649</v>
      </c>
    </row>
    <row r="940" spans="1:13" x14ac:dyDescent="0.2">
      <c r="A940" s="1" t="s">
        <v>20</v>
      </c>
      <c r="B940" s="1" t="s">
        <v>71</v>
      </c>
      <c r="C940" s="5">
        <v>0</v>
      </c>
      <c r="D940" s="5">
        <v>0</v>
      </c>
      <c r="E940" s="6" t="str">
        <f t="shared" si="60"/>
        <v/>
      </c>
      <c r="F940" s="5">
        <v>11.27936</v>
      </c>
      <c r="G940" s="5">
        <v>4.3205900000000002</v>
      </c>
      <c r="H940" s="6">
        <f t="shared" si="61"/>
        <v>-0.61694723814117114</v>
      </c>
      <c r="I940" s="5">
        <v>8.7053999999999991</v>
      </c>
      <c r="J940" s="6">
        <f t="shared" si="62"/>
        <v>-0.50368851517448932</v>
      </c>
      <c r="K940" s="5">
        <v>36.548870000000001</v>
      </c>
      <c r="L940" s="5">
        <v>68.303849999999997</v>
      </c>
      <c r="M940" s="6">
        <f t="shared" si="63"/>
        <v>0.86883616374459716</v>
      </c>
    </row>
    <row r="941" spans="1:13" x14ac:dyDescent="0.2">
      <c r="A941" s="1" t="s">
        <v>21</v>
      </c>
      <c r="B941" s="1" t="s">
        <v>71</v>
      </c>
      <c r="C941" s="5">
        <v>0</v>
      </c>
      <c r="D941" s="5">
        <v>0</v>
      </c>
      <c r="E941" s="6" t="str">
        <f t="shared" si="60"/>
        <v/>
      </c>
      <c r="F941" s="5">
        <v>2.1633900000000001</v>
      </c>
      <c r="G941" s="5">
        <v>186.38597999999999</v>
      </c>
      <c r="H941" s="6">
        <f t="shared" si="61"/>
        <v>85.154590711799528</v>
      </c>
      <c r="I941" s="5">
        <v>171.39277000000001</v>
      </c>
      <c r="J941" s="6">
        <f t="shared" si="62"/>
        <v>8.7478660855997425E-2</v>
      </c>
      <c r="K941" s="5">
        <v>334.19794999999999</v>
      </c>
      <c r="L941" s="5">
        <v>932.07276000000002</v>
      </c>
      <c r="M941" s="6">
        <f t="shared" si="63"/>
        <v>1.7889840736605356</v>
      </c>
    </row>
    <row r="942" spans="1:13" x14ac:dyDescent="0.2">
      <c r="A942" s="1" t="s">
        <v>22</v>
      </c>
      <c r="B942" s="1" t="s">
        <v>71</v>
      </c>
      <c r="C942" s="5">
        <v>0</v>
      </c>
      <c r="D942" s="5">
        <v>0</v>
      </c>
      <c r="E942" s="6" t="str">
        <f t="shared" si="60"/>
        <v/>
      </c>
      <c r="F942" s="5">
        <v>0</v>
      </c>
      <c r="G942" s="5">
        <v>0</v>
      </c>
      <c r="H942" s="6" t="str">
        <f t="shared" si="61"/>
        <v/>
      </c>
      <c r="I942" s="5">
        <v>0</v>
      </c>
      <c r="J942" s="6" t="str">
        <f t="shared" si="62"/>
        <v/>
      </c>
      <c r="K942" s="5">
        <v>0.25858999999999999</v>
      </c>
      <c r="L942" s="5">
        <v>0</v>
      </c>
      <c r="M942" s="6">
        <f t="shared" si="63"/>
        <v>-1</v>
      </c>
    </row>
    <row r="943" spans="1:13" x14ac:dyDescent="0.2">
      <c r="A943" s="1" t="s">
        <v>23</v>
      </c>
      <c r="B943" s="1" t="s">
        <v>71</v>
      </c>
      <c r="C943" s="5">
        <v>0</v>
      </c>
      <c r="D943" s="5">
        <v>0</v>
      </c>
      <c r="E943" s="6" t="str">
        <f t="shared" si="60"/>
        <v/>
      </c>
      <c r="F943" s="5">
        <v>0</v>
      </c>
      <c r="G943" s="5">
        <v>0.13139000000000001</v>
      </c>
      <c r="H943" s="6" t="str">
        <f t="shared" si="61"/>
        <v/>
      </c>
      <c r="I943" s="5">
        <v>2.2749999999999999</v>
      </c>
      <c r="J943" s="6">
        <f t="shared" si="62"/>
        <v>-0.94224615384615384</v>
      </c>
      <c r="K943" s="5">
        <v>7.3045400000000003</v>
      </c>
      <c r="L943" s="5">
        <v>3.7965</v>
      </c>
      <c r="M943" s="6">
        <f t="shared" si="63"/>
        <v>-0.48025474567871496</v>
      </c>
    </row>
    <row r="944" spans="1:13" x14ac:dyDescent="0.2">
      <c r="A944" s="1" t="s">
        <v>26</v>
      </c>
      <c r="B944" s="1" t="s">
        <v>71</v>
      </c>
      <c r="C944" s="5">
        <v>0</v>
      </c>
      <c r="D944" s="5">
        <v>0</v>
      </c>
      <c r="E944" s="6" t="str">
        <f t="shared" si="60"/>
        <v/>
      </c>
      <c r="F944" s="5">
        <v>0.5</v>
      </c>
      <c r="G944" s="5">
        <v>0</v>
      </c>
      <c r="H944" s="6">
        <f t="shared" si="61"/>
        <v>-1</v>
      </c>
      <c r="I944" s="5">
        <v>0</v>
      </c>
      <c r="J944" s="6" t="str">
        <f t="shared" si="62"/>
        <v/>
      </c>
      <c r="K944" s="5">
        <v>4.7257899999999999</v>
      </c>
      <c r="L944" s="5">
        <v>7.3879900000000003</v>
      </c>
      <c r="M944" s="6">
        <f t="shared" si="63"/>
        <v>0.56333438430399996</v>
      </c>
    </row>
    <row r="945" spans="1:13" x14ac:dyDescent="0.2">
      <c r="A945" s="1" t="s">
        <v>28</v>
      </c>
      <c r="B945" s="1" t="s">
        <v>71</v>
      </c>
      <c r="C945" s="5">
        <v>0</v>
      </c>
      <c r="D945" s="5">
        <v>0</v>
      </c>
      <c r="E945" s="6" t="str">
        <f t="shared" si="60"/>
        <v/>
      </c>
      <c r="F945" s="5">
        <v>0</v>
      </c>
      <c r="G945" s="5">
        <v>0.13714000000000001</v>
      </c>
      <c r="H945" s="6" t="str">
        <f t="shared" si="61"/>
        <v/>
      </c>
      <c r="I945" s="5">
        <v>0</v>
      </c>
      <c r="J945" s="6" t="str">
        <f t="shared" si="62"/>
        <v/>
      </c>
      <c r="K945" s="5">
        <v>0</v>
      </c>
      <c r="L945" s="5">
        <v>0.13714000000000001</v>
      </c>
      <c r="M945" s="6" t="str">
        <f t="shared" si="63"/>
        <v/>
      </c>
    </row>
    <row r="946" spans="1:13" x14ac:dyDescent="0.2">
      <c r="A946" s="2" t="s">
        <v>30</v>
      </c>
      <c r="B946" s="2" t="s">
        <v>71</v>
      </c>
      <c r="C946" s="7">
        <v>0</v>
      </c>
      <c r="D946" s="7">
        <v>169.51383999999999</v>
      </c>
      <c r="E946" s="8" t="str">
        <f t="shared" si="60"/>
        <v/>
      </c>
      <c r="F946" s="7">
        <v>23398.946400000001</v>
      </c>
      <c r="G946" s="7">
        <v>30671.009030000001</v>
      </c>
      <c r="H946" s="8">
        <f t="shared" si="61"/>
        <v>0.3107859005993534</v>
      </c>
      <c r="I946" s="7">
        <v>20577.08238</v>
      </c>
      <c r="J946" s="8">
        <f t="shared" si="62"/>
        <v>0.49054217034242154</v>
      </c>
      <c r="K946" s="7">
        <v>195230.16733</v>
      </c>
      <c r="L946" s="7">
        <v>208180.58428000001</v>
      </c>
      <c r="M946" s="8">
        <f t="shared" si="63"/>
        <v>6.6334097476389298E-2</v>
      </c>
    </row>
    <row r="947" spans="1:13" x14ac:dyDescent="0.2">
      <c r="A947" s="1" t="s">
        <v>3</v>
      </c>
      <c r="B947" s="1" t="s">
        <v>72</v>
      </c>
      <c r="C947" s="5">
        <v>0</v>
      </c>
      <c r="D947" s="5">
        <v>0</v>
      </c>
      <c r="E947" s="6" t="str">
        <f t="shared" si="60"/>
        <v/>
      </c>
      <c r="F947" s="5">
        <v>0.52508999999999995</v>
      </c>
      <c r="G947" s="5">
        <v>41.783929999999998</v>
      </c>
      <c r="H947" s="6">
        <f t="shared" si="61"/>
        <v>78.57479670151784</v>
      </c>
      <c r="I947" s="5">
        <v>3.8092299999999999</v>
      </c>
      <c r="J947" s="6">
        <f t="shared" si="62"/>
        <v>9.9691276189676135</v>
      </c>
      <c r="K947" s="5">
        <v>23.997450000000001</v>
      </c>
      <c r="L947" s="5">
        <v>165.03299000000001</v>
      </c>
      <c r="M947" s="6">
        <f t="shared" si="63"/>
        <v>5.8771052757688844</v>
      </c>
    </row>
    <row r="948" spans="1:13" x14ac:dyDescent="0.2">
      <c r="A948" s="1" t="s">
        <v>5</v>
      </c>
      <c r="B948" s="1" t="s">
        <v>72</v>
      </c>
      <c r="C948" s="5">
        <v>0</v>
      </c>
      <c r="D948" s="5">
        <v>0</v>
      </c>
      <c r="E948" s="6" t="str">
        <f t="shared" si="60"/>
        <v/>
      </c>
      <c r="F948" s="5">
        <v>5.2048500000000004</v>
      </c>
      <c r="G948" s="5">
        <v>8.3502899999999993</v>
      </c>
      <c r="H948" s="6">
        <f t="shared" si="61"/>
        <v>0.60432865500446664</v>
      </c>
      <c r="I948" s="5">
        <v>0.34397</v>
      </c>
      <c r="J948" s="6">
        <f t="shared" si="62"/>
        <v>23.276215949065325</v>
      </c>
      <c r="K948" s="5">
        <v>40.316070000000003</v>
      </c>
      <c r="L948" s="5">
        <v>105.74406999999999</v>
      </c>
      <c r="M948" s="6">
        <f t="shared" si="63"/>
        <v>1.6228764361208814</v>
      </c>
    </row>
    <row r="949" spans="1:13" x14ac:dyDescent="0.2">
      <c r="A949" s="1" t="s">
        <v>6</v>
      </c>
      <c r="B949" s="1" t="s">
        <v>72</v>
      </c>
      <c r="C949" s="5">
        <v>0</v>
      </c>
      <c r="D949" s="5">
        <v>0</v>
      </c>
      <c r="E949" s="6" t="str">
        <f t="shared" si="60"/>
        <v/>
      </c>
      <c r="F949" s="5">
        <v>20.121479999999998</v>
      </c>
      <c r="G949" s="5">
        <v>117.33351</v>
      </c>
      <c r="H949" s="6">
        <f t="shared" si="61"/>
        <v>4.8312564483328275</v>
      </c>
      <c r="I949" s="5">
        <v>156.10812000000001</v>
      </c>
      <c r="J949" s="6">
        <f t="shared" si="62"/>
        <v>-0.24838304375198428</v>
      </c>
      <c r="K949" s="5">
        <v>398.18293</v>
      </c>
      <c r="L949" s="5">
        <v>1000.82704</v>
      </c>
      <c r="M949" s="6">
        <f t="shared" si="63"/>
        <v>1.5134855479615865</v>
      </c>
    </row>
    <row r="950" spans="1:13" x14ac:dyDescent="0.2">
      <c r="A950" s="1" t="s">
        <v>7</v>
      </c>
      <c r="B950" s="1" t="s">
        <v>72</v>
      </c>
      <c r="C950" s="5">
        <v>0</v>
      </c>
      <c r="D950" s="5">
        <v>0</v>
      </c>
      <c r="E950" s="6" t="str">
        <f t="shared" si="60"/>
        <v/>
      </c>
      <c r="F950" s="5">
        <v>0.44933000000000001</v>
      </c>
      <c r="G950" s="5">
        <v>0.15775</v>
      </c>
      <c r="H950" s="6">
        <f t="shared" si="61"/>
        <v>-0.64892172790599334</v>
      </c>
      <c r="I950" s="5">
        <v>0.15620999999999999</v>
      </c>
      <c r="J950" s="6">
        <f t="shared" si="62"/>
        <v>9.8585237820882909E-3</v>
      </c>
      <c r="K950" s="5">
        <v>0.45368999999999998</v>
      </c>
      <c r="L950" s="5">
        <v>1.34568</v>
      </c>
      <c r="M950" s="6">
        <f t="shared" si="63"/>
        <v>1.9660781590954177</v>
      </c>
    </row>
    <row r="951" spans="1:13" x14ac:dyDescent="0.2">
      <c r="A951" s="1" t="s">
        <v>8</v>
      </c>
      <c r="B951" s="1" t="s">
        <v>72</v>
      </c>
      <c r="C951" s="5">
        <v>0</v>
      </c>
      <c r="D951" s="5">
        <v>0.78974999999999995</v>
      </c>
      <c r="E951" s="6" t="str">
        <f t="shared" si="60"/>
        <v/>
      </c>
      <c r="F951" s="5">
        <v>0</v>
      </c>
      <c r="G951" s="5">
        <v>2.0550999999999999</v>
      </c>
      <c r="H951" s="6" t="str">
        <f t="shared" si="61"/>
        <v/>
      </c>
      <c r="I951" s="5">
        <v>0</v>
      </c>
      <c r="J951" s="6" t="str">
        <f t="shared" si="62"/>
        <v/>
      </c>
      <c r="K951" s="5">
        <v>0.64905999999999997</v>
      </c>
      <c r="L951" s="5">
        <v>6.0090000000000003</v>
      </c>
      <c r="M951" s="6">
        <f t="shared" si="63"/>
        <v>8.2580038825378246</v>
      </c>
    </row>
    <row r="952" spans="1:13" x14ac:dyDescent="0.2">
      <c r="A952" s="1" t="s">
        <v>9</v>
      </c>
      <c r="B952" s="1" t="s">
        <v>72</v>
      </c>
      <c r="C952" s="5">
        <v>0</v>
      </c>
      <c r="D952" s="5">
        <v>0</v>
      </c>
      <c r="E952" s="6" t="str">
        <f t="shared" si="60"/>
        <v/>
      </c>
      <c r="F952" s="5">
        <v>27.430579999999999</v>
      </c>
      <c r="G952" s="5">
        <v>217.37307000000001</v>
      </c>
      <c r="H952" s="6">
        <f t="shared" si="61"/>
        <v>6.924479540716967</v>
      </c>
      <c r="I952" s="5">
        <v>36.967930000000003</v>
      </c>
      <c r="J952" s="6">
        <f t="shared" si="62"/>
        <v>4.8800444060568173</v>
      </c>
      <c r="K952" s="5">
        <v>1313.8231800000001</v>
      </c>
      <c r="L952" s="5">
        <v>401.75857999999999</v>
      </c>
      <c r="M952" s="6">
        <f t="shared" si="63"/>
        <v>-0.69420650654070515</v>
      </c>
    </row>
    <row r="953" spans="1:13" x14ac:dyDescent="0.2">
      <c r="A953" s="1" t="s">
        <v>11</v>
      </c>
      <c r="B953" s="1" t="s">
        <v>72</v>
      </c>
      <c r="C953" s="5">
        <v>0</v>
      </c>
      <c r="D953" s="5">
        <v>0</v>
      </c>
      <c r="E953" s="6" t="str">
        <f t="shared" si="60"/>
        <v/>
      </c>
      <c r="F953" s="5">
        <v>0</v>
      </c>
      <c r="G953" s="5">
        <v>0</v>
      </c>
      <c r="H953" s="6" t="str">
        <f t="shared" si="61"/>
        <v/>
      </c>
      <c r="I953" s="5">
        <v>0</v>
      </c>
      <c r="J953" s="6" t="str">
        <f t="shared" si="62"/>
        <v/>
      </c>
      <c r="K953" s="5">
        <v>0</v>
      </c>
      <c r="L953" s="5">
        <v>0</v>
      </c>
      <c r="M953" s="6" t="str">
        <f t="shared" si="63"/>
        <v/>
      </c>
    </row>
    <row r="954" spans="1:13" x14ac:dyDescent="0.2">
      <c r="A954" s="1" t="s">
        <v>12</v>
      </c>
      <c r="B954" s="1" t="s">
        <v>72</v>
      </c>
      <c r="C954" s="5">
        <v>0</v>
      </c>
      <c r="D954" s="5">
        <v>0</v>
      </c>
      <c r="E954" s="6" t="str">
        <f t="shared" si="60"/>
        <v/>
      </c>
      <c r="F954" s="5">
        <v>1.1792499999999999</v>
      </c>
      <c r="G954" s="5">
        <v>0.28243000000000001</v>
      </c>
      <c r="H954" s="6">
        <f t="shared" si="61"/>
        <v>-0.76050031799872797</v>
      </c>
      <c r="I954" s="5">
        <v>0.14294999999999999</v>
      </c>
      <c r="J954" s="6">
        <f t="shared" si="62"/>
        <v>0.97572577824414153</v>
      </c>
      <c r="K954" s="5">
        <v>1.86633</v>
      </c>
      <c r="L954" s="5">
        <v>3.84274</v>
      </c>
      <c r="M954" s="6">
        <f t="shared" si="63"/>
        <v>1.0589820664084058</v>
      </c>
    </row>
    <row r="955" spans="1:13" x14ac:dyDescent="0.2">
      <c r="A955" s="1" t="s">
        <v>13</v>
      </c>
      <c r="B955" s="1" t="s">
        <v>72</v>
      </c>
      <c r="C955" s="5">
        <v>0</v>
      </c>
      <c r="D955" s="5">
        <v>0</v>
      </c>
      <c r="E955" s="6" t="str">
        <f t="shared" si="60"/>
        <v/>
      </c>
      <c r="F955" s="5">
        <v>1.3960600000000001</v>
      </c>
      <c r="G955" s="5">
        <v>1.04826</v>
      </c>
      <c r="H955" s="6">
        <f t="shared" si="61"/>
        <v>-0.2491296935661792</v>
      </c>
      <c r="I955" s="5">
        <v>3.2457699999999998</v>
      </c>
      <c r="J955" s="6">
        <f t="shared" si="62"/>
        <v>-0.67703811422251114</v>
      </c>
      <c r="K955" s="5">
        <v>4.0249800000000002</v>
      </c>
      <c r="L955" s="5">
        <v>8.2156900000000004</v>
      </c>
      <c r="M955" s="6">
        <f t="shared" si="63"/>
        <v>1.0411753598775646</v>
      </c>
    </row>
    <row r="956" spans="1:13" x14ac:dyDescent="0.2">
      <c r="A956" s="1" t="s">
        <v>14</v>
      </c>
      <c r="B956" s="1" t="s">
        <v>72</v>
      </c>
      <c r="C956" s="5">
        <v>0</v>
      </c>
      <c r="D956" s="5">
        <v>1257.0037400000001</v>
      </c>
      <c r="E956" s="6" t="str">
        <f t="shared" si="60"/>
        <v/>
      </c>
      <c r="F956" s="5">
        <v>20527.907200000001</v>
      </c>
      <c r="G956" s="5">
        <v>17362.695390000001</v>
      </c>
      <c r="H956" s="6">
        <f t="shared" si="61"/>
        <v>-0.15419067219867399</v>
      </c>
      <c r="I956" s="5">
        <v>12880.62664</v>
      </c>
      <c r="J956" s="6">
        <f t="shared" si="62"/>
        <v>0.3479697747065511</v>
      </c>
      <c r="K956" s="5">
        <v>170699.33661</v>
      </c>
      <c r="L956" s="5">
        <v>143772.37199000001</v>
      </c>
      <c r="M956" s="6">
        <f t="shared" si="63"/>
        <v>-0.15774498691533012</v>
      </c>
    </row>
    <row r="957" spans="1:13" x14ac:dyDescent="0.2">
      <c r="A957" s="1" t="s">
        <v>15</v>
      </c>
      <c r="B957" s="1" t="s">
        <v>72</v>
      </c>
      <c r="C957" s="5">
        <v>0</v>
      </c>
      <c r="D957" s="5">
        <v>0</v>
      </c>
      <c r="E957" s="6" t="str">
        <f t="shared" si="60"/>
        <v/>
      </c>
      <c r="F957" s="5">
        <v>6.52881</v>
      </c>
      <c r="G957" s="5">
        <v>0.15997</v>
      </c>
      <c r="H957" s="6">
        <f t="shared" si="61"/>
        <v>-0.97549783191730188</v>
      </c>
      <c r="I957" s="5">
        <v>7.84457</v>
      </c>
      <c r="J957" s="6">
        <f t="shared" si="62"/>
        <v>-0.97960755019076895</v>
      </c>
      <c r="K957" s="5">
        <v>201.08206999999999</v>
      </c>
      <c r="L957" s="5">
        <v>35.548119999999997</v>
      </c>
      <c r="M957" s="6">
        <f t="shared" si="63"/>
        <v>-0.82321586404993741</v>
      </c>
    </row>
    <row r="958" spans="1:13" x14ac:dyDescent="0.2">
      <c r="A958" s="1" t="s">
        <v>16</v>
      </c>
      <c r="B958" s="1" t="s">
        <v>72</v>
      </c>
      <c r="C958" s="5">
        <v>0</v>
      </c>
      <c r="D958" s="5">
        <v>72.914810000000003</v>
      </c>
      <c r="E958" s="6" t="str">
        <f t="shared" si="60"/>
        <v/>
      </c>
      <c r="F958" s="5">
        <v>321.14210000000003</v>
      </c>
      <c r="G958" s="5">
        <v>1129.9243799999999</v>
      </c>
      <c r="H958" s="6">
        <f t="shared" si="61"/>
        <v>2.518456097783504</v>
      </c>
      <c r="I958" s="5">
        <v>693.96542999999997</v>
      </c>
      <c r="J958" s="6">
        <f t="shared" si="62"/>
        <v>0.62821421810593647</v>
      </c>
      <c r="K958" s="5">
        <v>3117.9440399999999</v>
      </c>
      <c r="L958" s="5">
        <v>7382.0324300000002</v>
      </c>
      <c r="M958" s="6">
        <f t="shared" si="63"/>
        <v>1.3675961900842841</v>
      </c>
    </row>
    <row r="959" spans="1:13" x14ac:dyDescent="0.2">
      <c r="A959" s="1" t="s">
        <v>17</v>
      </c>
      <c r="B959" s="1" t="s">
        <v>72</v>
      </c>
      <c r="C959" s="5">
        <v>0</v>
      </c>
      <c r="D959" s="5">
        <v>0</v>
      </c>
      <c r="E959" s="6" t="str">
        <f t="shared" si="60"/>
        <v/>
      </c>
      <c r="F959" s="5">
        <v>0</v>
      </c>
      <c r="G959" s="5">
        <v>0</v>
      </c>
      <c r="H959" s="6" t="str">
        <f t="shared" si="61"/>
        <v/>
      </c>
      <c r="I959" s="5">
        <v>0</v>
      </c>
      <c r="J959" s="6" t="str">
        <f t="shared" si="62"/>
        <v/>
      </c>
      <c r="K959" s="5">
        <v>66.973429999999993</v>
      </c>
      <c r="L959" s="5">
        <v>2.2832400000000002</v>
      </c>
      <c r="M959" s="6">
        <f t="shared" si="63"/>
        <v>-0.9659082713846372</v>
      </c>
    </row>
    <row r="960" spans="1:13" x14ac:dyDescent="0.2">
      <c r="A960" s="1" t="s">
        <v>18</v>
      </c>
      <c r="B960" s="1" t="s">
        <v>72</v>
      </c>
      <c r="C960" s="5">
        <v>0</v>
      </c>
      <c r="D960" s="5">
        <v>0</v>
      </c>
      <c r="E960" s="6" t="str">
        <f t="shared" si="60"/>
        <v/>
      </c>
      <c r="F960" s="5">
        <v>57.586449999999999</v>
      </c>
      <c r="G960" s="5">
        <v>255.18885</v>
      </c>
      <c r="H960" s="6">
        <f t="shared" si="61"/>
        <v>3.4314044362866616</v>
      </c>
      <c r="I960" s="5">
        <v>106.31036</v>
      </c>
      <c r="J960" s="6">
        <f t="shared" si="62"/>
        <v>1.4004137508329384</v>
      </c>
      <c r="K960" s="5">
        <v>720.97149000000002</v>
      </c>
      <c r="L960" s="5">
        <v>1219.96937</v>
      </c>
      <c r="M960" s="6">
        <f t="shared" si="63"/>
        <v>0.6921187410614531</v>
      </c>
    </row>
    <row r="961" spans="1:13" x14ac:dyDescent="0.2">
      <c r="A961" s="1" t="s">
        <v>19</v>
      </c>
      <c r="B961" s="1" t="s">
        <v>72</v>
      </c>
      <c r="C961" s="5">
        <v>0</v>
      </c>
      <c r="D961" s="5">
        <v>6.4468300000000003</v>
      </c>
      <c r="E961" s="6" t="str">
        <f t="shared" si="60"/>
        <v/>
      </c>
      <c r="F961" s="5">
        <v>593.45471999999995</v>
      </c>
      <c r="G961" s="5">
        <v>868.91103999999996</v>
      </c>
      <c r="H961" s="6">
        <f t="shared" si="61"/>
        <v>0.46415726544394165</v>
      </c>
      <c r="I961" s="5">
        <v>334.91534000000001</v>
      </c>
      <c r="J961" s="6">
        <f t="shared" si="62"/>
        <v>1.5944199510240407</v>
      </c>
      <c r="K961" s="5">
        <v>9356.50281</v>
      </c>
      <c r="L961" s="5">
        <v>10279.69677</v>
      </c>
      <c r="M961" s="6">
        <f t="shared" si="63"/>
        <v>9.8668699058510834E-2</v>
      </c>
    </row>
    <row r="962" spans="1:13" x14ac:dyDescent="0.2">
      <c r="A962" s="1" t="s">
        <v>20</v>
      </c>
      <c r="B962" s="1" t="s">
        <v>72</v>
      </c>
      <c r="C962" s="5">
        <v>0</v>
      </c>
      <c r="D962" s="5">
        <v>2.3931900000000002</v>
      </c>
      <c r="E962" s="6" t="str">
        <f t="shared" si="60"/>
        <v/>
      </c>
      <c r="F962" s="5">
        <v>43.28107</v>
      </c>
      <c r="G962" s="5">
        <v>2.3931900000000002</v>
      </c>
      <c r="H962" s="6">
        <f t="shared" si="61"/>
        <v>-0.94470584946259417</v>
      </c>
      <c r="I962" s="5">
        <v>0</v>
      </c>
      <c r="J962" s="6" t="str">
        <f t="shared" si="62"/>
        <v/>
      </c>
      <c r="K962" s="5">
        <v>57.789830000000002</v>
      </c>
      <c r="L962" s="5">
        <v>58.023150000000001</v>
      </c>
      <c r="M962" s="6">
        <f t="shared" si="63"/>
        <v>4.03738858550029E-3</v>
      </c>
    </row>
    <row r="963" spans="1:13" x14ac:dyDescent="0.2">
      <c r="A963" s="1" t="s">
        <v>21</v>
      </c>
      <c r="B963" s="1" t="s">
        <v>72</v>
      </c>
      <c r="C963" s="5">
        <v>0</v>
      </c>
      <c r="D963" s="5">
        <v>0</v>
      </c>
      <c r="E963" s="6" t="str">
        <f t="shared" si="60"/>
        <v/>
      </c>
      <c r="F963" s="5">
        <v>489.70510999999999</v>
      </c>
      <c r="G963" s="5">
        <v>152.34628000000001</v>
      </c>
      <c r="H963" s="6">
        <f t="shared" si="61"/>
        <v>-0.68890200063462681</v>
      </c>
      <c r="I963" s="5">
        <v>114.32232</v>
      </c>
      <c r="J963" s="6">
        <f t="shared" si="62"/>
        <v>0.332603117221554</v>
      </c>
      <c r="K963" s="5">
        <v>2670.1106799999998</v>
      </c>
      <c r="L963" s="5">
        <v>2235.6295100000002</v>
      </c>
      <c r="M963" s="6">
        <f t="shared" si="63"/>
        <v>-0.1627202846887229</v>
      </c>
    </row>
    <row r="964" spans="1:13" x14ac:dyDescent="0.2">
      <c r="A964" s="1" t="s">
        <v>22</v>
      </c>
      <c r="B964" s="1" t="s">
        <v>72</v>
      </c>
      <c r="C964" s="5">
        <v>0</v>
      </c>
      <c r="D964" s="5">
        <v>0</v>
      </c>
      <c r="E964" s="6" t="str">
        <f t="shared" si="60"/>
        <v/>
      </c>
      <c r="F964" s="5">
        <v>0</v>
      </c>
      <c r="G964" s="5">
        <v>0</v>
      </c>
      <c r="H964" s="6" t="str">
        <f t="shared" si="61"/>
        <v/>
      </c>
      <c r="I964" s="5">
        <v>0</v>
      </c>
      <c r="J964" s="6" t="str">
        <f t="shared" si="62"/>
        <v/>
      </c>
      <c r="K964" s="5">
        <v>1.0970000000000001E-2</v>
      </c>
      <c r="L964" s="5">
        <v>0</v>
      </c>
      <c r="M964" s="6">
        <f t="shared" si="63"/>
        <v>-1</v>
      </c>
    </row>
    <row r="965" spans="1:13" x14ac:dyDescent="0.2">
      <c r="A965" s="1" t="s">
        <v>23</v>
      </c>
      <c r="B965" s="1" t="s">
        <v>72</v>
      </c>
      <c r="C965" s="5">
        <v>0</v>
      </c>
      <c r="D965" s="5">
        <v>0</v>
      </c>
      <c r="E965" s="6" t="str">
        <f t="shared" si="60"/>
        <v/>
      </c>
      <c r="F965" s="5">
        <v>88.822460000000007</v>
      </c>
      <c r="G965" s="5">
        <v>152.81103999999999</v>
      </c>
      <c r="H965" s="6">
        <f t="shared" si="61"/>
        <v>0.72040990533250238</v>
      </c>
      <c r="I965" s="5">
        <v>49.675199999999997</v>
      </c>
      <c r="J965" s="6">
        <f t="shared" si="62"/>
        <v>2.0762038200148161</v>
      </c>
      <c r="K965" s="5">
        <v>973.76472000000001</v>
      </c>
      <c r="L965" s="5">
        <v>612.52449000000001</v>
      </c>
      <c r="M965" s="6">
        <f t="shared" si="63"/>
        <v>-0.37097280542264865</v>
      </c>
    </row>
    <row r="966" spans="1:13" x14ac:dyDescent="0.2">
      <c r="A966" s="1" t="s">
        <v>24</v>
      </c>
      <c r="B966" s="1" t="s">
        <v>72</v>
      </c>
      <c r="C966" s="5">
        <v>0</v>
      </c>
      <c r="D966" s="5">
        <v>0</v>
      </c>
      <c r="E966" s="6" t="str">
        <f t="shared" si="60"/>
        <v/>
      </c>
      <c r="F966" s="5">
        <v>497.59724999999997</v>
      </c>
      <c r="G966" s="5">
        <v>296.94</v>
      </c>
      <c r="H966" s="6">
        <f t="shared" si="61"/>
        <v>-0.40325232906733299</v>
      </c>
      <c r="I966" s="5">
        <v>516.77599999999995</v>
      </c>
      <c r="J966" s="6">
        <f t="shared" si="62"/>
        <v>-0.42539901233803423</v>
      </c>
      <c r="K966" s="5">
        <v>5478.7644799999998</v>
      </c>
      <c r="L966" s="5">
        <v>5427.9771700000001</v>
      </c>
      <c r="M966" s="6">
        <f t="shared" si="63"/>
        <v>-9.2698472776839846E-3</v>
      </c>
    </row>
    <row r="967" spans="1:13" x14ac:dyDescent="0.2">
      <c r="A967" s="1" t="s">
        <v>26</v>
      </c>
      <c r="B967" s="1" t="s">
        <v>72</v>
      </c>
      <c r="C967" s="5">
        <v>0</v>
      </c>
      <c r="D967" s="5">
        <v>0</v>
      </c>
      <c r="E967" s="6" t="str">
        <f t="shared" si="60"/>
        <v/>
      </c>
      <c r="F967" s="5">
        <v>216.72494</v>
      </c>
      <c r="G967" s="5">
        <v>68.611440000000002</v>
      </c>
      <c r="H967" s="6">
        <f t="shared" si="61"/>
        <v>-0.68341696161041732</v>
      </c>
      <c r="I967" s="5">
        <v>76.849320000000006</v>
      </c>
      <c r="J967" s="6">
        <f t="shared" si="62"/>
        <v>-0.10719522306768625</v>
      </c>
      <c r="K967" s="5">
        <v>1725.4039299999999</v>
      </c>
      <c r="L967" s="5">
        <v>1749.04567</v>
      </c>
      <c r="M967" s="6">
        <f t="shared" si="63"/>
        <v>1.3702147994991476E-2</v>
      </c>
    </row>
    <row r="968" spans="1:13" x14ac:dyDescent="0.2">
      <c r="A968" s="1" t="s">
        <v>28</v>
      </c>
      <c r="B968" s="1" t="s">
        <v>72</v>
      </c>
      <c r="C968" s="5">
        <v>0</v>
      </c>
      <c r="D968" s="5">
        <v>0</v>
      </c>
      <c r="E968" s="6" t="str">
        <f t="shared" si="60"/>
        <v/>
      </c>
      <c r="F968" s="5">
        <v>44.138629999999999</v>
      </c>
      <c r="G968" s="5">
        <v>555.00400999999999</v>
      </c>
      <c r="H968" s="6">
        <f t="shared" si="61"/>
        <v>11.574110478734841</v>
      </c>
      <c r="I968" s="5">
        <v>51.989710000000002</v>
      </c>
      <c r="J968" s="6">
        <f t="shared" si="62"/>
        <v>9.6752665094688926</v>
      </c>
      <c r="K968" s="5">
        <v>3736.1453900000001</v>
      </c>
      <c r="L968" s="5">
        <v>3934.26494</v>
      </c>
      <c r="M968" s="6">
        <f t="shared" si="63"/>
        <v>5.3027794509891812E-2</v>
      </c>
    </row>
    <row r="969" spans="1:13" x14ac:dyDescent="0.2">
      <c r="A969" s="1" t="s">
        <v>29</v>
      </c>
      <c r="B969" s="1" t="s">
        <v>72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13.18552</v>
      </c>
      <c r="L969" s="5">
        <v>3.4856799999999999</v>
      </c>
      <c r="M969" s="6">
        <f t="shared" si="63"/>
        <v>-0.73564334209041438</v>
      </c>
    </row>
    <row r="970" spans="1:13" x14ac:dyDescent="0.2">
      <c r="A970" s="2" t="s">
        <v>30</v>
      </c>
      <c r="B970" s="2" t="s">
        <v>72</v>
      </c>
      <c r="C970" s="7">
        <v>0</v>
      </c>
      <c r="D970" s="7">
        <v>1339.5483200000001</v>
      </c>
      <c r="E970" s="8" t="str">
        <f t="shared" si="60"/>
        <v/>
      </c>
      <c r="F970" s="7">
        <v>22943.195380000001</v>
      </c>
      <c r="G970" s="7">
        <v>21233.369930000001</v>
      </c>
      <c r="H970" s="8">
        <f t="shared" si="61"/>
        <v>-7.4524294531810753E-2</v>
      </c>
      <c r="I970" s="7">
        <v>15101.049069999999</v>
      </c>
      <c r="J970" s="8">
        <f t="shared" si="62"/>
        <v>0.40608575149805803</v>
      </c>
      <c r="K970" s="7">
        <v>200869.29965999999</v>
      </c>
      <c r="L970" s="7">
        <v>178474.32832</v>
      </c>
      <c r="M970" s="8">
        <f t="shared" si="63"/>
        <v>-0.11149026445507937</v>
      </c>
    </row>
    <row r="971" spans="1:13" x14ac:dyDescent="0.2">
      <c r="A971" s="1" t="s">
        <v>5</v>
      </c>
      <c r="B971" s="1" t="s">
        <v>73</v>
      </c>
      <c r="C971" s="5">
        <v>0</v>
      </c>
      <c r="D971" s="5">
        <v>3.12</v>
      </c>
      <c r="E971" s="6" t="str">
        <f t="shared" si="60"/>
        <v/>
      </c>
      <c r="F971" s="5">
        <v>0</v>
      </c>
      <c r="G971" s="5">
        <v>53.802999999999997</v>
      </c>
      <c r="H971" s="6" t="str">
        <f t="shared" si="61"/>
        <v/>
      </c>
      <c r="I971" s="5">
        <v>26.908000000000001</v>
      </c>
      <c r="J971" s="6">
        <f t="shared" si="62"/>
        <v>0.9995168723056338</v>
      </c>
      <c r="K971" s="5">
        <v>0</v>
      </c>
      <c r="L971" s="5">
        <v>165.65364</v>
      </c>
      <c r="M971" s="6" t="str">
        <f t="shared" si="63"/>
        <v/>
      </c>
    </row>
    <row r="972" spans="1:13" x14ac:dyDescent="0.2">
      <c r="A972" s="1" t="s">
        <v>6</v>
      </c>
      <c r="B972" s="1" t="s">
        <v>73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0</v>
      </c>
      <c r="L972" s="5">
        <v>0.65956999999999999</v>
      </c>
      <c r="M972" s="6" t="str">
        <f t="shared" si="63"/>
        <v/>
      </c>
    </row>
    <row r="973" spans="1:13" x14ac:dyDescent="0.2">
      <c r="A973" s="1" t="s">
        <v>9</v>
      </c>
      <c r="B973" s="1" t="s">
        <v>73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</v>
      </c>
      <c r="L973" s="5">
        <v>2.4057300000000001</v>
      </c>
      <c r="M973" s="6" t="str">
        <f t="shared" si="63"/>
        <v/>
      </c>
    </row>
    <row r="974" spans="1:13" x14ac:dyDescent="0.2">
      <c r="A974" s="1" t="s">
        <v>13</v>
      </c>
      <c r="B974" s="1" t="s">
        <v>73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0</v>
      </c>
      <c r="L974" s="5">
        <v>0.52119000000000004</v>
      </c>
      <c r="M974" s="6" t="str">
        <f t="shared" si="63"/>
        <v/>
      </c>
    </row>
    <row r="975" spans="1:13" x14ac:dyDescent="0.2">
      <c r="A975" s="1" t="s">
        <v>14</v>
      </c>
      <c r="B975" s="1" t="s">
        <v>73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75.194500000000005</v>
      </c>
      <c r="L975" s="5">
        <v>8.8999999999999999E-3</v>
      </c>
      <c r="M975" s="6">
        <f t="shared" si="63"/>
        <v>-0.99988164027954174</v>
      </c>
    </row>
    <row r="976" spans="1:13" x14ac:dyDescent="0.2">
      <c r="A976" s="1" t="s">
        <v>15</v>
      </c>
      <c r="B976" s="1" t="s">
        <v>73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0</v>
      </c>
      <c r="L976" s="5">
        <v>0.71887999999999996</v>
      </c>
      <c r="M976" s="6" t="str">
        <f t="shared" si="63"/>
        <v/>
      </c>
    </row>
    <row r="977" spans="1:13" x14ac:dyDescent="0.2">
      <c r="A977" s="1" t="s">
        <v>16</v>
      </c>
      <c r="B977" s="1" t="s">
        <v>73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11.79</v>
      </c>
      <c r="L977" s="5">
        <v>0</v>
      </c>
      <c r="M977" s="6">
        <f t="shared" si="63"/>
        <v>-1</v>
      </c>
    </row>
    <row r="978" spans="1:13" x14ac:dyDescent="0.2">
      <c r="A978" s="1" t="s">
        <v>18</v>
      </c>
      <c r="B978" s="1" t="s">
        <v>73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21.664000000000001</v>
      </c>
      <c r="L978" s="5">
        <v>0</v>
      </c>
      <c r="M978" s="6">
        <f t="shared" si="63"/>
        <v>-1</v>
      </c>
    </row>
    <row r="979" spans="1:13" x14ac:dyDescent="0.2">
      <c r="A979" s="1" t="s">
        <v>19</v>
      </c>
      <c r="B979" s="1" t="s">
        <v>73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</v>
      </c>
      <c r="L979" s="5">
        <v>107.87444000000001</v>
      </c>
      <c r="M979" s="6" t="str">
        <f t="shared" si="63"/>
        <v/>
      </c>
    </row>
    <row r="980" spans="1:13" x14ac:dyDescent="0.2">
      <c r="A980" s="1" t="s">
        <v>21</v>
      </c>
      <c r="B980" s="1" t="s">
        <v>73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75.254000000000005</v>
      </c>
      <c r="L980" s="5">
        <v>1.8551800000000001</v>
      </c>
      <c r="M980" s="6">
        <f t="shared" si="63"/>
        <v>-0.97534775560103115</v>
      </c>
    </row>
    <row r="981" spans="1:13" x14ac:dyDescent="0.2">
      <c r="A981" s="1" t="s">
        <v>23</v>
      </c>
      <c r="B981" s="1" t="s">
        <v>73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0</v>
      </c>
      <c r="L981" s="5">
        <v>1.45</v>
      </c>
      <c r="M981" s="6" t="str">
        <f t="shared" si="63"/>
        <v/>
      </c>
    </row>
    <row r="982" spans="1:13" x14ac:dyDescent="0.2">
      <c r="A982" s="1" t="s">
        <v>24</v>
      </c>
      <c r="B982" s="1" t="s">
        <v>73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0</v>
      </c>
      <c r="J982" s="6" t="str">
        <f t="shared" si="62"/>
        <v/>
      </c>
      <c r="K982" s="5">
        <v>0</v>
      </c>
      <c r="L982" s="5">
        <v>0.21357000000000001</v>
      </c>
      <c r="M982" s="6" t="str">
        <f t="shared" si="63"/>
        <v/>
      </c>
    </row>
    <row r="983" spans="1:13" x14ac:dyDescent="0.2">
      <c r="A983" s="1" t="s">
        <v>28</v>
      </c>
      <c r="B983" s="1" t="s">
        <v>73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</v>
      </c>
      <c r="J983" s="6" t="str">
        <f t="shared" si="62"/>
        <v/>
      </c>
      <c r="K983" s="5">
        <v>0</v>
      </c>
      <c r="L983" s="5">
        <v>8.899E-2</v>
      </c>
      <c r="M983" s="6" t="str">
        <f t="shared" si="63"/>
        <v/>
      </c>
    </row>
    <row r="984" spans="1:13" x14ac:dyDescent="0.2">
      <c r="A984" s="2" t="s">
        <v>30</v>
      </c>
      <c r="B984" s="2" t="s">
        <v>73</v>
      </c>
      <c r="C984" s="7">
        <v>0</v>
      </c>
      <c r="D984" s="7">
        <v>3.12</v>
      </c>
      <c r="E984" s="8" t="str">
        <f t="shared" si="60"/>
        <v/>
      </c>
      <c r="F984" s="7">
        <v>0</v>
      </c>
      <c r="G984" s="7">
        <v>53.802999999999997</v>
      </c>
      <c r="H984" s="8" t="str">
        <f t="shared" si="61"/>
        <v/>
      </c>
      <c r="I984" s="7">
        <v>26.908000000000001</v>
      </c>
      <c r="J984" s="8">
        <f t="shared" si="62"/>
        <v>0.9995168723056338</v>
      </c>
      <c r="K984" s="7">
        <v>183.9025</v>
      </c>
      <c r="L984" s="7">
        <v>281.45008999999999</v>
      </c>
      <c r="M984" s="8">
        <f t="shared" si="63"/>
        <v>0.53043101643533919</v>
      </c>
    </row>
    <row r="985" spans="1:13" x14ac:dyDescent="0.2">
      <c r="A985" s="1" t="s">
        <v>3</v>
      </c>
      <c r="B985" s="1" t="s">
        <v>74</v>
      </c>
      <c r="C985" s="5">
        <v>0</v>
      </c>
      <c r="D985" s="5">
        <v>0</v>
      </c>
      <c r="E985" s="6" t="str">
        <f t="shared" si="60"/>
        <v/>
      </c>
      <c r="F985" s="5">
        <v>34.240270000000002</v>
      </c>
      <c r="G985" s="5">
        <v>97.787940000000006</v>
      </c>
      <c r="H985" s="6">
        <f t="shared" si="61"/>
        <v>1.8559336710837853</v>
      </c>
      <c r="I985" s="5">
        <v>18.657019999999999</v>
      </c>
      <c r="J985" s="6">
        <f t="shared" si="62"/>
        <v>4.2413482967805152</v>
      </c>
      <c r="K985" s="5">
        <v>262.98763000000002</v>
      </c>
      <c r="L985" s="5">
        <v>539.95524999999998</v>
      </c>
      <c r="M985" s="6">
        <f t="shared" si="63"/>
        <v>1.0531583557751363</v>
      </c>
    </row>
    <row r="986" spans="1:13" x14ac:dyDescent="0.2">
      <c r="A986" s="1" t="s">
        <v>5</v>
      </c>
      <c r="B986" s="1" t="s">
        <v>74</v>
      </c>
      <c r="C986" s="5">
        <v>0</v>
      </c>
      <c r="D986" s="5">
        <v>0</v>
      </c>
      <c r="E986" s="6" t="str">
        <f t="shared" si="60"/>
        <v/>
      </c>
      <c r="F986" s="5">
        <v>2.6826099999999999</v>
      </c>
      <c r="G986" s="5">
        <v>0</v>
      </c>
      <c r="H986" s="6">
        <f t="shared" si="61"/>
        <v>-1</v>
      </c>
      <c r="I986" s="5">
        <v>0</v>
      </c>
      <c r="J986" s="6" t="str">
        <f t="shared" si="62"/>
        <v/>
      </c>
      <c r="K986" s="5">
        <v>10.89874</v>
      </c>
      <c r="L986" s="5">
        <v>20.385580000000001</v>
      </c>
      <c r="M986" s="6">
        <f t="shared" si="63"/>
        <v>0.87045291474060305</v>
      </c>
    </row>
    <row r="987" spans="1:13" x14ac:dyDescent="0.2">
      <c r="A987" s="1" t="s">
        <v>6</v>
      </c>
      <c r="B987" s="1" t="s">
        <v>74</v>
      </c>
      <c r="C987" s="5">
        <v>0</v>
      </c>
      <c r="D987" s="5">
        <v>0.14499999999999999</v>
      </c>
      <c r="E987" s="6" t="str">
        <f t="shared" si="60"/>
        <v/>
      </c>
      <c r="F987" s="5">
        <v>65.638369999999995</v>
      </c>
      <c r="G987" s="5">
        <v>37.50665</v>
      </c>
      <c r="H987" s="6">
        <f t="shared" si="61"/>
        <v>-0.42858651121287739</v>
      </c>
      <c r="I987" s="5">
        <v>17.904450000000001</v>
      </c>
      <c r="J987" s="6">
        <f t="shared" si="62"/>
        <v>1.0948227954502929</v>
      </c>
      <c r="K987" s="5">
        <v>382.39249000000001</v>
      </c>
      <c r="L987" s="5">
        <v>448.78899999999999</v>
      </c>
      <c r="M987" s="6">
        <f t="shared" si="63"/>
        <v>0.17363445082302742</v>
      </c>
    </row>
    <row r="988" spans="1:13" x14ac:dyDescent="0.2">
      <c r="A988" s="1" t="s">
        <v>7</v>
      </c>
      <c r="B988" s="1" t="s">
        <v>74</v>
      </c>
      <c r="C988" s="5">
        <v>0</v>
      </c>
      <c r="D988" s="5">
        <v>0</v>
      </c>
      <c r="E988" s="6" t="str">
        <f t="shared" si="60"/>
        <v/>
      </c>
      <c r="F988" s="5">
        <v>16.686109999999999</v>
      </c>
      <c r="G988" s="5">
        <v>27.632660000000001</v>
      </c>
      <c r="H988" s="6">
        <f t="shared" si="61"/>
        <v>0.65602767811071616</v>
      </c>
      <c r="I988" s="5">
        <v>26.583549999999999</v>
      </c>
      <c r="J988" s="6">
        <f t="shared" si="62"/>
        <v>3.946463132275424E-2</v>
      </c>
      <c r="K988" s="5">
        <v>131.38454999999999</v>
      </c>
      <c r="L988" s="5">
        <v>104.15663000000001</v>
      </c>
      <c r="M988" s="6">
        <f t="shared" si="63"/>
        <v>-0.20723837011277191</v>
      </c>
    </row>
    <row r="989" spans="1:13" x14ac:dyDescent="0.2">
      <c r="A989" s="1" t="s">
        <v>9</v>
      </c>
      <c r="B989" s="1" t="s">
        <v>74</v>
      </c>
      <c r="C989" s="5">
        <v>0</v>
      </c>
      <c r="D989" s="5">
        <v>0</v>
      </c>
      <c r="E989" s="6" t="str">
        <f t="shared" si="60"/>
        <v/>
      </c>
      <c r="F989" s="5">
        <v>192.30842999999999</v>
      </c>
      <c r="G989" s="5">
        <v>1.9684299999999999</v>
      </c>
      <c r="H989" s="6">
        <f t="shared" si="61"/>
        <v>-0.98976420326451631</v>
      </c>
      <c r="I989" s="5">
        <v>3.7170100000000001</v>
      </c>
      <c r="J989" s="6">
        <f t="shared" si="62"/>
        <v>-0.47042649871805564</v>
      </c>
      <c r="K989" s="5">
        <v>1332.00692</v>
      </c>
      <c r="L989" s="5">
        <v>198.76622</v>
      </c>
      <c r="M989" s="6">
        <f t="shared" si="63"/>
        <v>-0.85077688635431414</v>
      </c>
    </row>
    <row r="990" spans="1:13" x14ac:dyDescent="0.2">
      <c r="A990" s="1" t="s">
        <v>11</v>
      </c>
      <c r="B990" s="1" t="s">
        <v>74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60</v>
      </c>
      <c r="L990" s="5">
        <v>8.6499999999999994E-2</v>
      </c>
      <c r="M990" s="6">
        <f t="shared" si="63"/>
        <v>-0.99855833333333333</v>
      </c>
    </row>
    <row r="991" spans="1:13" x14ac:dyDescent="0.2">
      <c r="A991" s="1" t="s">
        <v>12</v>
      </c>
      <c r="B991" s="1" t="s">
        <v>74</v>
      </c>
      <c r="C991" s="5">
        <v>0</v>
      </c>
      <c r="D991" s="5">
        <v>0</v>
      </c>
      <c r="E991" s="6" t="str">
        <f t="shared" si="60"/>
        <v/>
      </c>
      <c r="F991" s="5">
        <v>0</v>
      </c>
      <c r="G991" s="5">
        <v>0</v>
      </c>
      <c r="H991" s="6" t="str">
        <f t="shared" si="61"/>
        <v/>
      </c>
      <c r="I991" s="5">
        <v>0</v>
      </c>
      <c r="J991" s="6" t="str">
        <f t="shared" si="62"/>
        <v/>
      </c>
      <c r="K991" s="5">
        <v>0</v>
      </c>
      <c r="L991" s="5">
        <v>0.46250000000000002</v>
      </c>
      <c r="M991" s="6" t="str">
        <f t="shared" si="63"/>
        <v/>
      </c>
    </row>
    <row r="992" spans="1:13" x14ac:dyDescent="0.2">
      <c r="A992" s="1" t="s">
        <v>13</v>
      </c>
      <c r="B992" s="1" t="s">
        <v>74</v>
      </c>
      <c r="C992" s="5">
        <v>0</v>
      </c>
      <c r="D992" s="5">
        <v>0</v>
      </c>
      <c r="E992" s="6" t="str">
        <f t="shared" si="60"/>
        <v/>
      </c>
      <c r="F992" s="5">
        <v>841.14865999999995</v>
      </c>
      <c r="G992" s="5">
        <v>989.88302999999996</v>
      </c>
      <c r="H992" s="6">
        <f t="shared" si="61"/>
        <v>0.17682292925485976</v>
      </c>
      <c r="I992" s="5">
        <v>950.29902000000004</v>
      </c>
      <c r="J992" s="6">
        <f t="shared" si="62"/>
        <v>4.1654267937685452E-2</v>
      </c>
      <c r="K992" s="5">
        <v>12909.20544</v>
      </c>
      <c r="L992" s="5">
        <v>10515.751270000001</v>
      </c>
      <c r="M992" s="6">
        <f t="shared" si="63"/>
        <v>-0.18540677666990468</v>
      </c>
    </row>
    <row r="993" spans="1:13" x14ac:dyDescent="0.2">
      <c r="A993" s="1" t="s">
        <v>14</v>
      </c>
      <c r="B993" s="1" t="s">
        <v>74</v>
      </c>
      <c r="C993" s="5">
        <v>0</v>
      </c>
      <c r="D993" s="5">
        <v>0</v>
      </c>
      <c r="E993" s="6" t="str">
        <f t="shared" si="60"/>
        <v/>
      </c>
      <c r="F993" s="5">
        <v>1.31029</v>
      </c>
      <c r="G993" s="5">
        <v>0</v>
      </c>
      <c r="H993" s="6">
        <f t="shared" si="61"/>
        <v>-1</v>
      </c>
      <c r="I993" s="5">
        <v>0</v>
      </c>
      <c r="J993" s="6" t="str">
        <f t="shared" si="62"/>
        <v/>
      </c>
      <c r="K993" s="5">
        <v>50.274909999999998</v>
      </c>
      <c r="L993" s="5">
        <v>25.580210000000001</v>
      </c>
      <c r="M993" s="6">
        <f t="shared" si="63"/>
        <v>-0.4911933208831204</v>
      </c>
    </row>
    <row r="994" spans="1:13" x14ac:dyDescent="0.2">
      <c r="A994" s="1" t="s">
        <v>15</v>
      </c>
      <c r="B994" s="1" t="s">
        <v>74</v>
      </c>
      <c r="C994" s="5">
        <v>0</v>
      </c>
      <c r="D994" s="5">
        <v>0</v>
      </c>
      <c r="E994" s="6" t="str">
        <f t="shared" si="60"/>
        <v/>
      </c>
      <c r="F994" s="5">
        <v>22.932480000000002</v>
      </c>
      <c r="G994" s="5">
        <v>1.37063</v>
      </c>
      <c r="H994" s="6">
        <f t="shared" si="61"/>
        <v>-0.94023193304867159</v>
      </c>
      <c r="I994" s="5">
        <v>17.035229999999999</v>
      </c>
      <c r="J994" s="6">
        <f t="shared" si="62"/>
        <v>-0.91954144440667962</v>
      </c>
      <c r="K994" s="5">
        <v>106.18656</v>
      </c>
      <c r="L994" s="5">
        <v>28.040980000000001</v>
      </c>
      <c r="M994" s="6">
        <f t="shared" si="63"/>
        <v>-0.73592722092136709</v>
      </c>
    </row>
    <row r="995" spans="1:13" x14ac:dyDescent="0.2">
      <c r="A995" s="1" t="s">
        <v>16</v>
      </c>
      <c r="B995" s="1" t="s">
        <v>74</v>
      </c>
      <c r="C995" s="5">
        <v>0</v>
      </c>
      <c r="D995" s="5">
        <v>1.0999999999999999E-2</v>
      </c>
      <c r="E995" s="6" t="str">
        <f t="shared" si="60"/>
        <v/>
      </c>
      <c r="F995" s="5">
        <v>74.615309999999994</v>
      </c>
      <c r="G995" s="5">
        <v>370.71363000000002</v>
      </c>
      <c r="H995" s="6">
        <f t="shared" si="61"/>
        <v>3.9683319683319693</v>
      </c>
      <c r="I995" s="5">
        <v>1423.7525499999999</v>
      </c>
      <c r="J995" s="6">
        <f t="shared" si="62"/>
        <v>-0.73962214852573926</v>
      </c>
      <c r="K995" s="5">
        <v>7339.8044799999998</v>
      </c>
      <c r="L995" s="5">
        <v>15184.38529</v>
      </c>
      <c r="M995" s="6">
        <f t="shared" si="63"/>
        <v>1.0687724490993529</v>
      </c>
    </row>
    <row r="996" spans="1:13" x14ac:dyDescent="0.2">
      <c r="A996" s="1" t="s">
        <v>17</v>
      </c>
      <c r="B996" s="1" t="s">
        <v>74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0</v>
      </c>
      <c r="L996" s="5">
        <v>2.51715</v>
      </c>
      <c r="M996" s="6" t="str">
        <f t="shared" si="63"/>
        <v/>
      </c>
    </row>
    <row r="997" spans="1:13" x14ac:dyDescent="0.2">
      <c r="A997" s="1" t="s">
        <v>18</v>
      </c>
      <c r="B997" s="1" t="s">
        <v>74</v>
      </c>
      <c r="C997" s="5">
        <v>0</v>
      </c>
      <c r="D997" s="5">
        <v>1.6799999999999999E-2</v>
      </c>
      <c r="E997" s="6" t="str">
        <f t="shared" ref="E997:E1057" si="64">IF(C997=0,"",(D997/C997-1))</f>
        <v/>
      </c>
      <c r="F997" s="5">
        <v>621.05911000000003</v>
      </c>
      <c r="G997" s="5">
        <v>258.44761</v>
      </c>
      <c r="H997" s="6">
        <f t="shared" ref="H997:H1057" si="65">IF(F997=0,"",(G997/F997-1))</f>
        <v>-0.58385988412600542</v>
      </c>
      <c r="I997" s="5">
        <v>328.37815000000001</v>
      </c>
      <c r="J997" s="6">
        <f t="shared" ref="J997:J1057" si="66">IF(I997=0,"",(G997/I997-1))</f>
        <v>-0.2129573481061392</v>
      </c>
      <c r="K997" s="5">
        <v>5510.60754</v>
      </c>
      <c r="L997" s="5">
        <v>4809.9776000000002</v>
      </c>
      <c r="M997" s="6">
        <f t="shared" ref="M997:M1057" si="67">IF(K997=0,"",(L997/K997-1))</f>
        <v>-0.12714205011231838</v>
      </c>
    </row>
    <row r="998" spans="1:13" x14ac:dyDescent="0.2">
      <c r="A998" s="1" t="s">
        <v>19</v>
      </c>
      <c r="B998" s="1" t="s">
        <v>74</v>
      </c>
      <c r="C998" s="5">
        <v>0</v>
      </c>
      <c r="D998" s="5">
        <v>2.5600999999999998</v>
      </c>
      <c r="E998" s="6" t="str">
        <f t="shared" si="64"/>
        <v/>
      </c>
      <c r="F998" s="5">
        <v>15.79204</v>
      </c>
      <c r="G998" s="5">
        <v>11.829499999999999</v>
      </c>
      <c r="H998" s="6">
        <f t="shared" si="65"/>
        <v>-0.25092008378904818</v>
      </c>
      <c r="I998" s="5">
        <v>388.97480000000002</v>
      </c>
      <c r="J998" s="6">
        <f t="shared" si="66"/>
        <v>-0.96958800415862412</v>
      </c>
      <c r="K998" s="5">
        <v>625.2758</v>
      </c>
      <c r="L998" s="5">
        <v>1072.8273300000001</v>
      </c>
      <c r="M998" s="6">
        <f t="shared" si="67"/>
        <v>0.71576659451717162</v>
      </c>
    </row>
    <row r="999" spans="1:13" x14ac:dyDescent="0.2">
      <c r="A999" s="1" t="s">
        <v>20</v>
      </c>
      <c r="B999" s="1" t="s">
        <v>74</v>
      </c>
      <c r="C999" s="5">
        <v>0</v>
      </c>
      <c r="D999" s="5">
        <v>0</v>
      </c>
      <c r="E999" s="6" t="str">
        <f t="shared" si="64"/>
        <v/>
      </c>
      <c r="F999" s="5">
        <v>0</v>
      </c>
      <c r="G999" s="5">
        <v>0</v>
      </c>
      <c r="H999" s="6" t="str">
        <f t="shared" si="65"/>
        <v/>
      </c>
      <c r="I999" s="5">
        <v>0</v>
      </c>
      <c r="J999" s="6" t="str">
        <f t="shared" si="66"/>
        <v/>
      </c>
      <c r="K999" s="5">
        <v>0</v>
      </c>
      <c r="L999" s="5">
        <v>170.5949</v>
      </c>
      <c r="M999" s="6" t="str">
        <f t="shared" si="67"/>
        <v/>
      </c>
    </row>
    <row r="1000" spans="1:13" x14ac:dyDescent="0.2">
      <c r="A1000" s="1" t="s">
        <v>21</v>
      </c>
      <c r="B1000" s="1" t="s">
        <v>74</v>
      </c>
      <c r="C1000" s="5">
        <v>0</v>
      </c>
      <c r="D1000" s="5">
        <v>0</v>
      </c>
      <c r="E1000" s="6" t="str">
        <f t="shared" si="64"/>
        <v/>
      </c>
      <c r="F1000" s="5">
        <v>328.10532000000001</v>
      </c>
      <c r="G1000" s="5">
        <v>148.90967000000001</v>
      </c>
      <c r="H1000" s="6">
        <f t="shared" si="65"/>
        <v>-0.54615283287695549</v>
      </c>
      <c r="I1000" s="5">
        <v>103.67812000000001</v>
      </c>
      <c r="J1000" s="6">
        <f t="shared" si="66"/>
        <v>0.43626900256293233</v>
      </c>
      <c r="K1000" s="5">
        <v>2380.8364200000001</v>
      </c>
      <c r="L1000" s="5">
        <v>2221.2853</v>
      </c>
      <c r="M1000" s="6">
        <f t="shared" si="67"/>
        <v>-6.7014734258811437E-2</v>
      </c>
    </row>
    <row r="1001" spans="1:13" x14ac:dyDescent="0.2">
      <c r="A1001" s="1" t="s">
        <v>22</v>
      </c>
      <c r="B1001" s="1" t="s">
        <v>74</v>
      </c>
      <c r="C1001" s="5">
        <v>0</v>
      </c>
      <c r="D1001" s="5">
        <v>0</v>
      </c>
      <c r="E1001" s="6" t="str">
        <f t="shared" si="64"/>
        <v/>
      </c>
      <c r="F1001" s="5">
        <v>2240.3919999999998</v>
      </c>
      <c r="G1001" s="5">
        <v>8799.6615000000002</v>
      </c>
      <c r="H1001" s="6">
        <f t="shared" si="65"/>
        <v>2.9277329592321348</v>
      </c>
      <c r="I1001" s="5">
        <v>0</v>
      </c>
      <c r="J1001" s="6" t="str">
        <f t="shared" si="66"/>
        <v/>
      </c>
      <c r="K1001" s="5">
        <v>33690.845820000002</v>
      </c>
      <c r="L1001" s="5">
        <v>25881.08814</v>
      </c>
      <c r="M1001" s="6">
        <f t="shared" si="67"/>
        <v>-0.23180651865272761</v>
      </c>
    </row>
    <row r="1002" spans="1:13" x14ac:dyDescent="0.2">
      <c r="A1002" s="1" t="s">
        <v>23</v>
      </c>
      <c r="B1002" s="1" t="s">
        <v>74</v>
      </c>
      <c r="C1002" s="5">
        <v>0</v>
      </c>
      <c r="D1002" s="5">
        <v>50</v>
      </c>
      <c r="E1002" s="6" t="str">
        <f t="shared" si="64"/>
        <v/>
      </c>
      <c r="F1002" s="5">
        <v>92.185890000000001</v>
      </c>
      <c r="G1002" s="5">
        <v>133.02180999999999</v>
      </c>
      <c r="H1002" s="6">
        <f t="shared" si="65"/>
        <v>0.4429736481363904</v>
      </c>
      <c r="I1002" s="5">
        <v>64.664259999999999</v>
      </c>
      <c r="J1002" s="6">
        <f t="shared" si="66"/>
        <v>1.0571148575735654</v>
      </c>
      <c r="K1002" s="5">
        <v>1659.82879</v>
      </c>
      <c r="L1002" s="5">
        <v>747.81880999999998</v>
      </c>
      <c r="M1002" s="6">
        <f t="shared" si="67"/>
        <v>-0.54946027294778998</v>
      </c>
    </row>
    <row r="1003" spans="1:13" x14ac:dyDescent="0.2">
      <c r="A1003" s="1" t="s">
        <v>26</v>
      </c>
      <c r="B1003" s="1" t="s">
        <v>74</v>
      </c>
      <c r="C1003" s="5">
        <v>0</v>
      </c>
      <c r="D1003" s="5">
        <v>0</v>
      </c>
      <c r="E1003" s="6" t="str">
        <f t="shared" si="64"/>
        <v/>
      </c>
      <c r="F1003" s="5">
        <v>4.6109999999999998E-2</v>
      </c>
      <c r="G1003" s="5">
        <v>9.5493299999999994</v>
      </c>
      <c r="H1003" s="6">
        <f t="shared" si="65"/>
        <v>206.09889394925179</v>
      </c>
      <c r="I1003" s="5">
        <v>14.87616</v>
      </c>
      <c r="J1003" s="6">
        <f t="shared" si="66"/>
        <v>-0.35807829439855454</v>
      </c>
      <c r="K1003" s="5">
        <v>44.749119999999998</v>
      </c>
      <c r="L1003" s="5">
        <v>130.40009000000001</v>
      </c>
      <c r="M1003" s="6">
        <f t="shared" si="67"/>
        <v>1.9140257953675963</v>
      </c>
    </row>
    <row r="1004" spans="1:13" x14ac:dyDescent="0.2">
      <c r="A1004" s="1" t="s">
        <v>28</v>
      </c>
      <c r="B1004" s="1" t="s">
        <v>74</v>
      </c>
      <c r="C1004" s="5">
        <v>0</v>
      </c>
      <c r="D1004" s="5">
        <v>0</v>
      </c>
      <c r="E1004" s="6" t="str">
        <f t="shared" si="64"/>
        <v/>
      </c>
      <c r="F1004" s="5">
        <v>0</v>
      </c>
      <c r="G1004" s="5">
        <v>0</v>
      </c>
      <c r="H1004" s="6" t="str">
        <f t="shared" si="65"/>
        <v/>
      </c>
      <c r="I1004" s="5">
        <v>0</v>
      </c>
      <c r="J1004" s="6" t="str">
        <f t="shared" si="66"/>
        <v/>
      </c>
      <c r="K1004" s="5">
        <v>63.068519999999999</v>
      </c>
      <c r="L1004" s="5">
        <v>303.80137000000002</v>
      </c>
      <c r="M1004" s="6">
        <f t="shared" si="67"/>
        <v>3.8170049019701118</v>
      </c>
    </row>
    <row r="1005" spans="1:13" x14ac:dyDescent="0.2">
      <c r="A1005" s="2" t="s">
        <v>30</v>
      </c>
      <c r="B1005" s="2" t="s">
        <v>74</v>
      </c>
      <c r="C1005" s="7">
        <v>0</v>
      </c>
      <c r="D1005" s="7">
        <v>52.732900000000001</v>
      </c>
      <c r="E1005" s="8" t="str">
        <f t="shared" si="64"/>
        <v/>
      </c>
      <c r="F1005" s="7">
        <v>4549.143</v>
      </c>
      <c r="G1005" s="7">
        <v>10888.28239</v>
      </c>
      <c r="H1005" s="8">
        <f t="shared" si="65"/>
        <v>1.3934799125901298</v>
      </c>
      <c r="I1005" s="7">
        <v>3358.5203200000001</v>
      </c>
      <c r="J1005" s="8">
        <f t="shared" si="66"/>
        <v>2.2419879448578115</v>
      </c>
      <c r="K1005" s="7">
        <v>66560.353730000003</v>
      </c>
      <c r="L1005" s="7">
        <v>62406.958079999997</v>
      </c>
      <c r="M1005" s="8">
        <f t="shared" si="67"/>
        <v>-6.2400444367350039E-2</v>
      </c>
    </row>
    <row r="1006" spans="1:13" x14ac:dyDescent="0.2">
      <c r="A1006" s="1" t="s">
        <v>3</v>
      </c>
      <c r="B1006" s="1" t="s">
        <v>75</v>
      </c>
      <c r="C1006" s="5">
        <v>0</v>
      </c>
      <c r="D1006" s="5">
        <v>793.25612999999998</v>
      </c>
      <c r="E1006" s="6" t="str">
        <f t="shared" si="64"/>
        <v/>
      </c>
      <c r="F1006" s="5">
        <v>19380.45378</v>
      </c>
      <c r="G1006" s="5">
        <v>21591.909110000001</v>
      </c>
      <c r="H1006" s="6">
        <f t="shared" si="65"/>
        <v>0.1141075103350857</v>
      </c>
      <c r="I1006" s="5">
        <v>18499.21689</v>
      </c>
      <c r="J1006" s="6">
        <f t="shared" si="66"/>
        <v>0.1671796291913199</v>
      </c>
      <c r="K1006" s="5">
        <v>166524.75532</v>
      </c>
      <c r="L1006" s="5">
        <v>185712.27441000001</v>
      </c>
      <c r="M1006" s="6">
        <f t="shared" si="67"/>
        <v>0.11522322343683133</v>
      </c>
    </row>
    <row r="1007" spans="1:13" x14ac:dyDescent="0.2">
      <c r="A1007" s="1" t="s">
        <v>5</v>
      </c>
      <c r="B1007" s="1" t="s">
        <v>75</v>
      </c>
      <c r="C1007" s="5">
        <v>0</v>
      </c>
      <c r="D1007" s="5">
        <v>90.818259999999995</v>
      </c>
      <c r="E1007" s="6" t="str">
        <f t="shared" si="64"/>
        <v/>
      </c>
      <c r="F1007" s="5">
        <v>2070.2977099999998</v>
      </c>
      <c r="G1007" s="5">
        <v>2361.31412</v>
      </c>
      <c r="H1007" s="6">
        <f t="shared" si="65"/>
        <v>0.14056742109809917</v>
      </c>
      <c r="I1007" s="5">
        <v>1525.8346899999999</v>
      </c>
      <c r="J1007" s="6">
        <f t="shared" si="66"/>
        <v>0.54755566607284312</v>
      </c>
      <c r="K1007" s="5">
        <v>14677.49092</v>
      </c>
      <c r="L1007" s="5">
        <v>16184.482819999999</v>
      </c>
      <c r="M1007" s="6">
        <f t="shared" si="67"/>
        <v>0.10267367278330419</v>
      </c>
    </row>
    <row r="1008" spans="1:13" x14ac:dyDescent="0.2">
      <c r="A1008" s="1" t="s">
        <v>6</v>
      </c>
      <c r="B1008" s="1" t="s">
        <v>75</v>
      </c>
      <c r="C1008" s="5">
        <v>0</v>
      </c>
      <c r="D1008" s="5">
        <v>685.95771000000002</v>
      </c>
      <c r="E1008" s="6" t="str">
        <f t="shared" si="64"/>
        <v/>
      </c>
      <c r="F1008" s="5">
        <v>25114.33007</v>
      </c>
      <c r="G1008" s="5">
        <v>29883.826649999999</v>
      </c>
      <c r="H1008" s="6">
        <f t="shared" si="65"/>
        <v>0.1899113600365292</v>
      </c>
      <c r="I1008" s="5">
        <v>24338.306690000001</v>
      </c>
      <c r="J1008" s="6">
        <f t="shared" si="66"/>
        <v>0.22785151122606706</v>
      </c>
      <c r="K1008" s="5">
        <v>212875.30856999999</v>
      </c>
      <c r="L1008" s="5">
        <v>286550.88123</v>
      </c>
      <c r="M1008" s="6">
        <f t="shared" si="67"/>
        <v>0.34609731469055371</v>
      </c>
    </row>
    <row r="1009" spans="1:13" x14ac:dyDescent="0.2">
      <c r="A1009" s="1" t="s">
        <v>7</v>
      </c>
      <c r="B1009" s="1" t="s">
        <v>75</v>
      </c>
      <c r="C1009" s="5">
        <v>0</v>
      </c>
      <c r="D1009" s="5">
        <v>0</v>
      </c>
      <c r="E1009" s="6" t="str">
        <f t="shared" si="64"/>
        <v/>
      </c>
      <c r="F1009" s="5">
        <v>17.699090000000002</v>
      </c>
      <c r="G1009" s="5">
        <v>34.002780000000001</v>
      </c>
      <c r="H1009" s="6">
        <f t="shared" si="65"/>
        <v>0.92115978844110047</v>
      </c>
      <c r="I1009" s="5">
        <v>0.88754</v>
      </c>
      <c r="J1009" s="6">
        <f t="shared" si="66"/>
        <v>37.311264844401379</v>
      </c>
      <c r="K1009" s="5">
        <v>420.11365000000001</v>
      </c>
      <c r="L1009" s="5">
        <v>338.90069999999997</v>
      </c>
      <c r="M1009" s="6">
        <f t="shared" si="67"/>
        <v>-0.19331185739858736</v>
      </c>
    </row>
    <row r="1010" spans="1:13" x14ac:dyDescent="0.2">
      <c r="A1010" s="1" t="s">
        <v>8</v>
      </c>
      <c r="B1010" s="1" t="s">
        <v>75</v>
      </c>
      <c r="C1010" s="5">
        <v>0</v>
      </c>
      <c r="D1010" s="5">
        <v>0</v>
      </c>
      <c r="E1010" s="6" t="str">
        <f t="shared" si="64"/>
        <v/>
      </c>
      <c r="F1010" s="5">
        <v>2.2624499999999999</v>
      </c>
      <c r="G1010" s="5">
        <v>5.9332900000000004</v>
      </c>
      <c r="H1010" s="6">
        <f t="shared" si="65"/>
        <v>1.6225065747309335</v>
      </c>
      <c r="I1010" s="5">
        <v>5.4438599999999999</v>
      </c>
      <c r="J1010" s="6">
        <f t="shared" si="66"/>
        <v>8.9904957144379294E-2</v>
      </c>
      <c r="K1010" s="5">
        <v>29.15991</v>
      </c>
      <c r="L1010" s="5">
        <v>35.84798</v>
      </c>
      <c r="M1010" s="6">
        <f t="shared" si="67"/>
        <v>0.22935838965209432</v>
      </c>
    </row>
    <row r="1011" spans="1:13" x14ac:dyDescent="0.2">
      <c r="A1011" s="1" t="s">
        <v>9</v>
      </c>
      <c r="B1011" s="1" t="s">
        <v>75</v>
      </c>
      <c r="C1011" s="5">
        <v>0</v>
      </c>
      <c r="D1011" s="5">
        <v>486.56378999999998</v>
      </c>
      <c r="E1011" s="6" t="str">
        <f t="shared" si="64"/>
        <v/>
      </c>
      <c r="F1011" s="5">
        <v>18039.2935</v>
      </c>
      <c r="G1011" s="5">
        <v>25321.31738</v>
      </c>
      <c r="H1011" s="6">
        <f t="shared" si="65"/>
        <v>0.403675669449028</v>
      </c>
      <c r="I1011" s="5">
        <v>24185.41633</v>
      </c>
      <c r="J1011" s="6">
        <f t="shared" si="66"/>
        <v>4.6966363303451164E-2</v>
      </c>
      <c r="K1011" s="5">
        <v>178466.60454</v>
      </c>
      <c r="L1011" s="5">
        <v>217673.88146999999</v>
      </c>
      <c r="M1011" s="6">
        <f t="shared" si="67"/>
        <v>0.21968971187106545</v>
      </c>
    </row>
    <row r="1012" spans="1:13" x14ac:dyDescent="0.2">
      <c r="A1012" s="1" t="s">
        <v>10</v>
      </c>
      <c r="B1012" s="1" t="s">
        <v>75</v>
      </c>
      <c r="C1012" s="5">
        <v>0</v>
      </c>
      <c r="D1012" s="5">
        <v>0</v>
      </c>
      <c r="E1012" s="6" t="str">
        <f t="shared" si="64"/>
        <v/>
      </c>
      <c r="F1012" s="5">
        <v>0</v>
      </c>
      <c r="G1012" s="5">
        <v>0</v>
      </c>
      <c r="H1012" s="6" t="str">
        <f t="shared" si="65"/>
        <v/>
      </c>
      <c r="I1012" s="5">
        <v>1.33836</v>
      </c>
      <c r="J1012" s="6">
        <f t="shared" si="66"/>
        <v>-1</v>
      </c>
      <c r="K1012" s="5">
        <v>15.174770000000001</v>
      </c>
      <c r="L1012" s="5">
        <v>14.766590000000001</v>
      </c>
      <c r="M1012" s="6">
        <f t="shared" si="67"/>
        <v>-2.6898595497658273E-2</v>
      </c>
    </row>
    <row r="1013" spans="1:13" x14ac:dyDescent="0.2">
      <c r="A1013" s="1" t="s">
        <v>11</v>
      </c>
      <c r="B1013" s="1" t="s">
        <v>75</v>
      </c>
      <c r="C1013" s="5">
        <v>0</v>
      </c>
      <c r="D1013" s="5">
        <v>0</v>
      </c>
      <c r="E1013" s="6" t="str">
        <f t="shared" si="64"/>
        <v/>
      </c>
      <c r="F1013" s="5">
        <v>0</v>
      </c>
      <c r="G1013" s="5">
        <v>0</v>
      </c>
      <c r="H1013" s="6" t="str">
        <f t="shared" si="65"/>
        <v/>
      </c>
      <c r="I1013" s="5">
        <v>0</v>
      </c>
      <c r="J1013" s="6" t="str">
        <f t="shared" si="66"/>
        <v/>
      </c>
      <c r="K1013" s="5">
        <v>0.32445000000000002</v>
      </c>
      <c r="L1013" s="5">
        <v>2.4002400000000002</v>
      </c>
      <c r="M1013" s="6">
        <f t="shared" si="67"/>
        <v>6.3978733240869161</v>
      </c>
    </row>
    <row r="1014" spans="1:13" x14ac:dyDescent="0.2">
      <c r="A1014" s="1" t="s">
        <v>12</v>
      </c>
      <c r="B1014" s="1" t="s">
        <v>75</v>
      </c>
      <c r="C1014" s="5">
        <v>0</v>
      </c>
      <c r="D1014" s="5">
        <v>1.08284</v>
      </c>
      <c r="E1014" s="6" t="str">
        <f t="shared" si="64"/>
        <v/>
      </c>
      <c r="F1014" s="5">
        <v>1177.4960900000001</v>
      </c>
      <c r="G1014" s="5">
        <v>2358.9208400000002</v>
      </c>
      <c r="H1014" s="6">
        <f t="shared" si="65"/>
        <v>1.0033364526925945</v>
      </c>
      <c r="I1014" s="5">
        <v>1369.4916499999999</v>
      </c>
      <c r="J1014" s="6">
        <f t="shared" si="66"/>
        <v>0.72247916955170943</v>
      </c>
      <c r="K1014" s="5">
        <v>7485.1591399999998</v>
      </c>
      <c r="L1014" s="5">
        <v>11594.328680000001</v>
      </c>
      <c r="M1014" s="6">
        <f t="shared" si="67"/>
        <v>0.54897557461951307</v>
      </c>
    </row>
    <row r="1015" spans="1:13" x14ac:dyDescent="0.2">
      <c r="A1015" s="1" t="s">
        <v>13</v>
      </c>
      <c r="B1015" s="1" t="s">
        <v>75</v>
      </c>
      <c r="C1015" s="5">
        <v>0</v>
      </c>
      <c r="D1015" s="5">
        <v>24.64988</v>
      </c>
      <c r="E1015" s="6" t="str">
        <f t="shared" si="64"/>
        <v/>
      </c>
      <c r="F1015" s="5">
        <v>1212.1656</v>
      </c>
      <c r="G1015" s="5">
        <v>1341.3858</v>
      </c>
      <c r="H1015" s="6">
        <f t="shared" si="65"/>
        <v>0.1066027612068845</v>
      </c>
      <c r="I1015" s="5">
        <v>1396.9137700000001</v>
      </c>
      <c r="J1015" s="6">
        <f t="shared" si="66"/>
        <v>-3.9750463623821286E-2</v>
      </c>
      <c r="K1015" s="5">
        <v>10250.17851</v>
      </c>
      <c r="L1015" s="5">
        <v>9455.3520200000003</v>
      </c>
      <c r="M1015" s="6">
        <f t="shared" si="67"/>
        <v>-7.7542697351521528E-2</v>
      </c>
    </row>
    <row r="1016" spans="1:13" x14ac:dyDescent="0.2">
      <c r="A1016" s="1" t="s">
        <v>14</v>
      </c>
      <c r="B1016" s="1" t="s">
        <v>75</v>
      </c>
      <c r="C1016" s="5">
        <v>0</v>
      </c>
      <c r="D1016" s="5">
        <v>0</v>
      </c>
      <c r="E1016" s="6" t="str">
        <f t="shared" si="64"/>
        <v/>
      </c>
      <c r="F1016" s="5">
        <v>3594.6283800000001</v>
      </c>
      <c r="G1016" s="5">
        <v>1402.79115</v>
      </c>
      <c r="H1016" s="6">
        <f t="shared" si="65"/>
        <v>-0.60975349835745751</v>
      </c>
      <c r="I1016" s="5">
        <v>1786.5768800000001</v>
      </c>
      <c r="J1016" s="6">
        <f t="shared" si="66"/>
        <v>-0.21481624121319653</v>
      </c>
      <c r="K1016" s="5">
        <v>18484.685839999998</v>
      </c>
      <c r="L1016" s="5">
        <v>15735.453079999999</v>
      </c>
      <c r="M1016" s="6">
        <f t="shared" si="67"/>
        <v>-0.14873029402808613</v>
      </c>
    </row>
    <row r="1017" spans="1:13" x14ac:dyDescent="0.2">
      <c r="A1017" s="1" t="s">
        <v>15</v>
      </c>
      <c r="B1017" s="1" t="s">
        <v>75</v>
      </c>
      <c r="C1017" s="5">
        <v>0</v>
      </c>
      <c r="D1017" s="5">
        <v>1147.2453800000001</v>
      </c>
      <c r="E1017" s="6" t="str">
        <f t="shared" si="64"/>
        <v/>
      </c>
      <c r="F1017" s="5">
        <v>5680.4704099999999</v>
      </c>
      <c r="G1017" s="5">
        <v>7076.4961199999998</v>
      </c>
      <c r="H1017" s="6">
        <f t="shared" si="65"/>
        <v>0.24575882087906176</v>
      </c>
      <c r="I1017" s="5">
        <v>3910.4094100000002</v>
      </c>
      <c r="J1017" s="6">
        <f t="shared" si="66"/>
        <v>0.8096560687235046</v>
      </c>
      <c r="K1017" s="5">
        <v>39980.270049999999</v>
      </c>
      <c r="L1017" s="5">
        <v>37621.960010000003</v>
      </c>
      <c r="M1017" s="6">
        <f t="shared" si="67"/>
        <v>-5.8986846188148645E-2</v>
      </c>
    </row>
    <row r="1018" spans="1:13" x14ac:dyDescent="0.2">
      <c r="A1018" s="1" t="s">
        <v>16</v>
      </c>
      <c r="B1018" s="1" t="s">
        <v>75</v>
      </c>
      <c r="C1018" s="5">
        <v>0</v>
      </c>
      <c r="D1018" s="5">
        <v>435.01639999999998</v>
      </c>
      <c r="E1018" s="6" t="str">
        <f t="shared" si="64"/>
        <v/>
      </c>
      <c r="F1018" s="5">
        <v>7394.3923500000001</v>
      </c>
      <c r="G1018" s="5">
        <v>10781.41374</v>
      </c>
      <c r="H1018" s="6">
        <f t="shared" si="65"/>
        <v>0.45805270124731745</v>
      </c>
      <c r="I1018" s="5">
        <v>7026.3444499999996</v>
      </c>
      <c r="J1018" s="6">
        <f t="shared" si="66"/>
        <v>0.53442715721117273</v>
      </c>
      <c r="K1018" s="5">
        <v>72961.211219999997</v>
      </c>
      <c r="L1018" s="5">
        <v>87819.765660000005</v>
      </c>
      <c r="M1018" s="6">
        <f t="shared" si="67"/>
        <v>0.20365005174046513</v>
      </c>
    </row>
    <row r="1019" spans="1:13" x14ac:dyDescent="0.2">
      <c r="A1019" s="1" t="s">
        <v>17</v>
      </c>
      <c r="B1019" s="1" t="s">
        <v>75</v>
      </c>
      <c r="C1019" s="5">
        <v>0</v>
      </c>
      <c r="D1019" s="5">
        <v>0</v>
      </c>
      <c r="E1019" s="6" t="str">
        <f t="shared" si="64"/>
        <v/>
      </c>
      <c r="F1019" s="5">
        <v>18.50076</v>
      </c>
      <c r="G1019" s="5">
        <v>28.192219999999999</v>
      </c>
      <c r="H1019" s="6">
        <f t="shared" si="65"/>
        <v>0.52384118274060087</v>
      </c>
      <c r="I1019" s="5">
        <v>0</v>
      </c>
      <c r="J1019" s="6" t="str">
        <f t="shared" si="66"/>
        <v/>
      </c>
      <c r="K1019" s="5">
        <v>350.08542999999997</v>
      </c>
      <c r="L1019" s="5">
        <v>174.21749</v>
      </c>
      <c r="M1019" s="6">
        <f t="shared" si="67"/>
        <v>-0.50235721035291303</v>
      </c>
    </row>
    <row r="1020" spans="1:13" x14ac:dyDescent="0.2">
      <c r="A1020" s="1" t="s">
        <v>18</v>
      </c>
      <c r="B1020" s="1" t="s">
        <v>75</v>
      </c>
      <c r="C1020" s="5">
        <v>0</v>
      </c>
      <c r="D1020" s="5">
        <v>42.28</v>
      </c>
      <c r="E1020" s="6" t="str">
        <f t="shared" si="64"/>
        <v/>
      </c>
      <c r="F1020" s="5">
        <v>13683.67445</v>
      </c>
      <c r="G1020" s="5">
        <v>7888.6863599999997</v>
      </c>
      <c r="H1020" s="6">
        <f t="shared" si="65"/>
        <v>-0.42349648927814132</v>
      </c>
      <c r="I1020" s="5">
        <v>6349.0812100000003</v>
      </c>
      <c r="J1020" s="6">
        <f t="shared" si="66"/>
        <v>0.24249259051452565</v>
      </c>
      <c r="K1020" s="5">
        <v>92442.534570000003</v>
      </c>
      <c r="L1020" s="5">
        <v>60813.036399999997</v>
      </c>
      <c r="M1020" s="6">
        <f t="shared" si="67"/>
        <v>-0.34215308263805</v>
      </c>
    </row>
    <row r="1021" spans="1:13" x14ac:dyDescent="0.2">
      <c r="A1021" s="1" t="s">
        <v>19</v>
      </c>
      <c r="B1021" s="1" t="s">
        <v>75</v>
      </c>
      <c r="C1021" s="5">
        <v>0</v>
      </c>
      <c r="D1021" s="5">
        <v>134.15346</v>
      </c>
      <c r="E1021" s="6" t="str">
        <f t="shared" si="64"/>
        <v/>
      </c>
      <c r="F1021" s="5">
        <v>8608.9806200000003</v>
      </c>
      <c r="G1021" s="5">
        <v>3758.7604200000001</v>
      </c>
      <c r="H1021" s="6">
        <f t="shared" si="65"/>
        <v>-0.56339076762842111</v>
      </c>
      <c r="I1021" s="5">
        <v>5615.1282000000001</v>
      </c>
      <c r="J1021" s="6">
        <f t="shared" si="66"/>
        <v>-0.33060113925804935</v>
      </c>
      <c r="K1021" s="5">
        <v>45218.978810000001</v>
      </c>
      <c r="L1021" s="5">
        <v>46469.826589999997</v>
      </c>
      <c r="M1021" s="6">
        <f t="shared" si="67"/>
        <v>2.7662008583957176E-2</v>
      </c>
    </row>
    <row r="1022" spans="1:13" x14ac:dyDescent="0.2">
      <c r="A1022" s="1" t="s">
        <v>20</v>
      </c>
      <c r="B1022" s="1" t="s">
        <v>75</v>
      </c>
      <c r="C1022" s="5">
        <v>0</v>
      </c>
      <c r="D1022" s="5">
        <v>131.6472</v>
      </c>
      <c r="E1022" s="6" t="str">
        <f t="shared" si="64"/>
        <v/>
      </c>
      <c r="F1022" s="5">
        <v>300.24364000000003</v>
      </c>
      <c r="G1022" s="5">
        <v>509.10764999999998</v>
      </c>
      <c r="H1022" s="6">
        <f t="shared" si="65"/>
        <v>0.69564840740673128</v>
      </c>
      <c r="I1022" s="5">
        <v>296.77859000000001</v>
      </c>
      <c r="J1022" s="6">
        <f t="shared" si="66"/>
        <v>0.71544601650678352</v>
      </c>
      <c r="K1022" s="5">
        <v>3380.4944099999998</v>
      </c>
      <c r="L1022" s="5">
        <v>4061.9913900000001</v>
      </c>
      <c r="M1022" s="6">
        <f t="shared" si="67"/>
        <v>0.20159683683665675</v>
      </c>
    </row>
    <row r="1023" spans="1:13" x14ac:dyDescent="0.2">
      <c r="A1023" s="1" t="s">
        <v>21</v>
      </c>
      <c r="B1023" s="1" t="s">
        <v>75</v>
      </c>
      <c r="C1023" s="5">
        <v>0</v>
      </c>
      <c r="D1023" s="5">
        <v>1572.4533899999999</v>
      </c>
      <c r="E1023" s="6" t="str">
        <f t="shared" si="64"/>
        <v/>
      </c>
      <c r="F1023" s="5">
        <v>27463.212339999998</v>
      </c>
      <c r="G1023" s="5">
        <v>35955.458700000003</v>
      </c>
      <c r="H1023" s="6">
        <f t="shared" si="65"/>
        <v>0.30922261587116306</v>
      </c>
      <c r="I1023" s="5">
        <v>32297.359659999998</v>
      </c>
      <c r="J1023" s="6">
        <f t="shared" si="66"/>
        <v>0.11326309885728914</v>
      </c>
      <c r="K1023" s="5">
        <v>249159.71243000001</v>
      </c>
      <c r="L1023" s="5">
        <v>295582.65727999998</v>
      </c>
      <c r="M1023" s="6">
        <f t="shared" si="67"/>
        <v>0.18631802227273098</v>
      </c>
    </row>
    <row r="1024" spans="1:13" x14ac:dyDescent="0.2">
      <c r="A1024" s="1" t="s">
        <v>22</v>
      </c>
      <c r="B1024" s="1" t="s">
        <v>75</v>
      </c>
      <c r="C1024" s="5">
        <v>0</v>
      </c>
      <c r="D1024" s="5">
        <v>0</v>
      </c>
      <c r="E1024" s="6" t="str">
        <f t="shared" si="64"/>
        <v/>
      </c>
      <c r="F1024" s="5">
        <v>8.2589999999999997E-2</v>
      </c>
      <c r="G1024" s="5">
        <v>0.11235000000000001</v>
      </c>
      <c r="H1024" s="6">
        <f t="shared" si="65"/>
        <v>0.36033418089357072</v>
      </c>
      <c r="I1024" s="5">
        <v>6.3670000000000004E-2</v>
      </c>
      <c r="J1024" s="6">
        <f t="shared" si="66"/>
        <v>0.76456730014135377</v>
      </c>
      <c r="K1024" s="5">
        <v>0.79601</v>
      </c>
      <c r="L1024" s="5">
        <v>1.8869800000000001</v>
      </c>
      <c r="M1024" s="6">
        <f t="shared" si="67"/>
        <v>1.3705481086921019</v>
      </c>
    </row>
    <row r="1025" spans="1:13" x14ac:dyDescent="0.2">
      <c r="A1025" s="1" t="s">
        <v>23</v>
      </c>
      <c r="B1025" s="1" t="s">
        <v>75</v>
      </c>
      <c r="C1025" s="5">
        <v>0</v>
      </c>
      <c r="D1025" s="5">
        <v>68.060779999999994</v>
      </c>
      <c r="E1025" s="6" t="str">
        <f t="shared" si="64"/>
        <v/>
      </c>
      <c r="F1025" s="5">
        <v>1723.1918700000001</v>
      </c>
      <c r="G1025" s="5">
        <v>2475.4492300000002</v>
      </c>
      <c r="H1025" s="6">
        <f t="shared" si="65"/>
        <v>0.43654880985481892</v>
      </c>
      <c r="I1025" s="5">
        <v>1030.0871199999999</v>
      </c>
      <c r="J1025" s="6">
        <f t="shared" si="66"/>
        <v>1.4031455028774658</v>
      </c>
      <c r="K1025" s="5">
        <v>14303.045819999999</v>
      </c>
      <c r="L1025" s="5">
        <v>11740.98882</v>
      </c>
      <c r="M1025" s="6">
        <f t="shared" si="67"/>
        <v>-0.17912667219575462</v>
      </c>
    </row>
    <row r="1026" spans="1:13" x14ac:dyDescent="0.2">
      <c r="A1026" s="1" t="s">
        <v>24</v>
      </c>
      <c r="B1026" s="1" t="s">
        <v>75</v>
      </c>
      <c r="C1026" s="5">
        <v>0</v>
      </c>
      <c r="D1026" s="5">
        <v>15.525</v>
      </c>
      <c r="E1026" s="6" t="str">
        <f t="shared" si="64"/>
        <v/>
      </c>
      <c r="F1026" s="5">
        <v>2096.1331700000001</v>
      </c>
      <c r="G1026" s="5">
        <v>1825.4679900000001</v>
      </c>
      <c r="H1026" s="6">
        <f t="shared" si="65"/>
        <v>-0.12912594670690691</v>
      </c>
      <c r="I1026" s="5">
        <v>2088.02232</v>
      </c>
      <c r="J1026" s="6">
        <f t="shared" si="66"/>
        <v>-0.12574306676951608</v>
      </c>
      <c r="K1026" s="5">
        <v>24031.846290000001</v>
      </c>
      <c r="L1026" s="5">
        <v>16754.53426</v>
      </c>
      <c r="M1026" s="6">
        <f t="shared" si="67"/>
        <v>-0.30281951466326562</v>
      </c>
    </row>
    <row r="1027" spans="1:13" x14ac:dyDescent="0.2">
      <c r="A1027" s="1" t="s">
        <v>25</v>
      </c>
      <c r="B1027" s="1" t="s">
        <v>75</v>
      </c>
      <c r="C1027" s="5">
        <v>0</v>
      </c>
      <c r="D1027" s="5">
        <v>0</v>
      </c>
      <c r="E1027" s="6" t="str">
        <f t="shared" si="64"/>
        <v/>
      </c>
      <c r="F1027" s="5">
        <v>0</v>
      </c>
      <c r="G1027" s="5">
        <v>0</v>
      </c>
      <c r="H1027" s="6" t="str">
        <f t="shared" si="65"/>
        <v/>
      </c>
      <c r="I1027" s="5">
        <v>0</v>
      </c>
      <c r="J1027" s="6" t="str">
        <f t="shared" si="66"/>
        <v/>
      </c>
      <c r="K1027" s="5">
        <v>0</v>
      </c>
      <c r="L1027" s="5">
        <v>42.581220000000002</v>
      </c>
      <c r="M1027" s="6" t="str">
        <f t="shared" si="67"/>
        <v/>
      </c>
    </row>
    <row r="1028" spans="1:13" x14ac:dyDescent="0.2">
      <c r="A1028" s="1" t="s">
        <v>26</v>
      </c>
      <c r="B1028" s="1" t="s">
        <v>75</v>
      </c>
      <c r="C1028" s="5">
        <v>0</v>
      </c>
      <c r="D1028" s="5">
        <v>978.78786000000002</v>
      </c>
      <c r="E1028" s="6" t="str">
        <f t="shared" si="64"/>
        <v/>
      </c>
      <c r="F1028" s="5">
        <v>24849.32403</v>
      </c>
      <c r="G1028" s="5">
        <v>21947.278300000002</v>
      </c>
      <c r="H1028" s="6">
        <f t="shared" si="65"/>
        <v>-0.11678570115212905</v>
      </c>
      <c r="I1028" s="5">
        <v>16984.104589999999</v>
      </c>
      <c r="J1028" s="6">
        <f t="shared" si="66"/>
        <v>0.29222463178437152</v>
      </c>
      <c r="K1028" s="5">
        <v>214720.25519</v>
      </c>
      <c r="L1028" s="5">
        <v>194674.99596</v>
      </c>
      <c r="M1028" s="6">
        <f t="shared" si="67"/>
        <v>-9.3355231961057883E-2</v>
      </c>
    </row>
    <row r="1029" spans="1:13" x14ac:dyDescent="0.2">
      <c r="A1029" s="1" t="s">
        <v>28</v>
      </c>
      <c r="B1029" s="1" t="s">
        <v>75</v>
      </c>
      <c r="C1029" s="5">
        <v>0</v>
      </c>
      <c r="D1029" s="5">
        <v>0</v>
      </c>
      <c r="E1029" s="6" t="str">
        <f t="shared" si="64"/>
        <v/>
      </c>
      <c r="F1029" s="5">
        <v>9.6229999999999993</v>
      </c>
      <c r="G1029" s="5">
        <v>67.497600000000006</v>
      </c>
      <c r="H1029" s="6">
        <f t="shared" si="65"/>
        <v>6.0141951574353127</v>
      </c>
      <c r="I1029" s="5">
        <v>44.087820000000001</v>
      </c>
      <c r="J1029" s="6">
        <f t="shared" si="66"/>
        <v>0.53098066540826938</v>
      </c>
      <c r="K1029" s="5">
        <v>952.90134</v>
      </c>
      <c r="L1029" s="5">
        <v>1668.0994700000001</v>
      </c>
      <c r="M1029" s="6">
        <f t="shared" si="67"/>
        <v>0.75054793185619828</v>
      </c>
    </row>
    <row r="1030" spans="1:13" x14ac:dyDescent="0.2">
      <c r="A1030" s="1" t="s">
        <v>29</v>
      </c>
      <c r="B1030" s="1" t="s">
        <v>75</v>
      </c>
      <c r="C1030" s="5">
        <v>0</v>
      </c>
      <c r="D1030" s="5">
        <v>0</v>
      </c>
      <c r="E1030" s="6" t="str">
        <f t="shared" si="64"/>
        <v/>
      </c>
      <c r="F1030" s="5">
        <v>50.211539999999999</v>
      </c>
      <c r="G1030" s="5">
        <v>27.529150000000001</v>
      </c>
      <c r="H1030" s="6">
        <f t="shared" si="65"/>
        <v>-0.45173659282308409</v>
      </c>
      <c r="I1030" s="5">
        <v>22.47588</v>
      </c>
      <c r="J1030" s="6">
        <f t="shared" si="66"/>
        <v>0.22483079639150949</v>
      </c>
      <c r="K1030" s="5">
        <v>98.534679999999994</v>
      </c>
      <c r="L1030" s="5">
        <v>125.07426</v>
      </c>
      <c r="M1030" s="6">
        <f t="shared" si="67"/>
        <v>0.26934252996001007</v>
      </c>
    </row>
    <row r="1031" spans="1:13" x14ac:dyDescent="0.2">
      <c r="A1031" s="2" t="s">
        <v>30</v>
      </c>
      <c r="B1031" s="2" t="s">
        <v>75</v>
      </c>
      <c r="C1031" s="7">
        <v>0</v>
      </c>
      <c r="D1031" s="7">
        <v>6607.4980800000003</v>
      </c>
      <c r="E1031" s="8" t="str">
        <f t="shared" si="64"/>
        <v/>
      </c>
      <c r="F1031" s="7">
        <v>162526.39040999999</v>
      </c>
      <c r="G1031" s="7">
        <v>176675.09211999999</v>
      </c>
      <c r="H1031" s="8">
        <f t="shared" si="65"/>
        <v>8.7054795681535291E-2</v>
      </c>
      <c r="I1031" s="7">
        <v>148783.89246</v>
      </c>
      <c r="J1031" s="8">
        <f t="shared" si="66"/>
        <v>0.18746115052406243</v>
      </c>
      <c r="K1031" s="7">
        <v>1367537.7371</v>
      </c>
      <c r="L1031" s="7">
        <v>1501163.35827</v>
      </c>
      <c r="M1031" s="8">
        <f t="shared" si="67"/>
        <v>9.7712565836293841E-2</v>
      </c>
    </row>
    <row r="1032" spans="1:13" x14ac:dyDescent="0.2">
      <c r="A1032" s="1" t="s">
        <v>3</v>
      </c>
      <c r="B1032" s="1" t="s">
        <v>76</v>
      </c>
      <c r="C1032" s="5">
        <v>0</v>
      </c>
      <c r="D1032" s="5">
        <v>0</v>
      </c>
      <c r="E1032" s="6" t="str">
        <f t="shared" si="64"/>
        <v/>
      </c>
      <c r="F1032" s="5">
        <v>11.735620000000001</v>
      </c>
      <c r="G1032" s="5">
        <v>4.3974000000000002</v>
      </c>
      <c r="H1032" s="6">
        <f t="shared" si="65"/>
        <v>-0.62529461587883728</v>
      </c>
      <c r="I1032" s="5">
        <v>20.923300000000001</v>
      </c>
      <c r="J1032" s="6">
        <f t="shared" si="66"/>
        <v>-0.78983238781645349</v>
      </c>
      <c r="K1032" s="5">
        <v>400.24056000000002</v>
      </c>
      <c r="L1032" s="5">
        <v>84.902330000000006</v>
      </c>
      <c r="M1032" s="6">
        <f t="shared" si="67"/>
        <v>-0.78787174893019341</v>
      </c>
    </row>
    <row r="1033" spans="1:13" x14ac:dyDescent="0.2">
      <c r="A1033" s="1" t="s">
        <v>5</v>
      </c>
      <c r="B1033" s="1" t="s">
        <v>76</v>
      </c>
      <c r="C1033" s="5">
        <v>0</v>
      </c>
      <c r="D1033" s="5">
        <v>30.78</v>
      </c>
      <c r="E1033" s="6" t="str">
        <f t="shared" si="64"/>
        <v/>
      </c>
      <c r="F1033" s="5">
        <v>333.64021000000002</v>
      </c>
      <c r="G1033" s="5">
        <v>1943.1603299999999</v>
      </c>
      <c r="H1033" s="6">
        <f t="shared" si="65"/>
        <v>4.8241191312042391</v>
      </c>
      <c r="I1033" s="5">
        <v>1924.87907</v>
      </c>
      <c r="J1033" s="6">
        <f t="shared" si="66"/>
        <v>9.4973550728045808E-3</v>
      </c>
      <c r="K1033" s="5">
        <v>2936.3493699999999</v>
      </c>
      <c r="L1033" s="5">
        <v>8428.2193900000002</v>
      </c>
      <c r="M1033" s="6">
        <f t="shared" si="67"/>
        <v>1.8703053785456056</v>
      </c>
    </row>
    <row r="1034" spans="1:13" x14ac:dyDescent="0.2">
      <c r="A1034" s="1" t="s">
        <v>6</v>
      </c>
      <c r="B1034" s="1" t="s">
        <v>76</v>
      </c>
      <c r="C1034" s="5">
        <v>0</v>
      </c>
      <c r="D1034" s="5">
        <v>0</v>
      </c>
      <c r="E1034" s="6" t="str">
        <f t="shared" si="64"/>
        <v/>
      </c>
      <c r="F1034" s="5">
        <v>1204.8319799999999</v>
      </c>
      <c r="G1034" s="5">
        <v>45.205309999999997</v>
      </c>
      <c r="H1034" s="6">
        <f t="shared" si="65"/>
        <v>-0.96247998828849146</v>
      </c>
      <c r="I1034" s="5">
        <v>68.750879999999995</v>
      </c>
      <c r="J1034" s="6">
        <f t="shared" si="66"/>
        <v>-0.34247663448089682</v>
      </c>
      <c r="K1034" s="5">
        <v>1937.2383199999999</v>
      </c>
      <c r="L1034" s="5">
        <v>691.15740000000005</v>
      </c>
      <c r="M1034" s="6">
        <f t="shared" si="67"/>
        <v>-0.64322541379420983</v>
      </c>
    </row>
    <row r="1035" spans="1:13" x14ac:dyDescent="0.2">
      <c r="A1035" s="1" t="s">
        <v>7</v>
      </c>
      <c r="B1035" s="1" t="s">
        <v>76</v>
      </c>
      <c r="C1035" s="5">
        <v>0</v>
      </c>
      <c r="D1035" s="5">
        <v>0</v>
      </c>
      <c r="E1035" s="6" t="str">
        <f t="shared" si="64"/>
        <v/>
      </c>
      <c r="F1035" s="5">
        <v>109.96877000000001</v>
      </c>
      <c r="G1035" s="5">
        <v>365.90620000000001</v>
      </c>
      <c r="H1035" s="6">
        <f t="shared" si="65"/>
        <v>2.327364669078321</v>
      </c>
      <c r="I1035" s="5">
        <v>277.25018999999998</v>
      </c>
      <c r="J1035" s="6">
        <f t="shared" si="66"/>
        <v>0.31976897833685891</v>
      </c>
      <c r="K1035" s="5">
        <v>1869.76316</v>
      </c>
      <c r="L1035" s="5">
        <v>3110.3600200000001</v>
      </c>
      <c r="M1035" s="6">
        <f t="shared" si="67"/>
        <v>0.66350481523018146</v>
      </c>
    </row>
    <row r="1036" spans="1:13" x14ac:dyDescent="0.2">
      <c r="A1036" s="1" t="s">
        <v>8</v>
      </c>
      <c r="B1036" s="1" t="s">
        <v>76</v>
      </c>
      <c r="C1036" s="5">
        <v>0</v>
      </c>
      <c r="D1036" s="5">
        <v>0</v>
      </c>
      <c r="E1036" s="6" t="str">
        <f t="shared" si="64"/>
        <v/>
      </c>
      <c r="F1036" s="5">
        <v>3.2845300000000002</v>
      </c>
      <c r="G1036" s="5">
        <v>6.8699999999999997E-2</v>
      </c>
      <c r="H1036" s="6">
        <f t="shared" si="65"/>
        <v>-0.97908376540935838</v>
      </c>
      <c r="I1036" s="5">
        <v>6.6989999999999994E-2</v>
      </c>
      <c r="J1036" s="6">
        <f t="shared" si="66"/>
        <v>2.5526197939991002E-2</v>
      </c>
      <c r="K1036" s="5">
        <v>9.1019299999999994</v>
      </c>
      <c r="L1036" s="5">
        <v>8.923</v>
      </c>
      <c r="M1036" s="6">
        <f t="shared" si="67"/>
        <v>-1.965846803919602E-2</v>
      </c>
    </row>
    <row r="1037" spans="1:13" x14ac:dyDescent="0.2">
      <c r="A1037" s="1" t="s">
        <v>9</v>
      </c>
      <c r="B1037" s="1" t="s">
        <v>76</v>
      </c>
      <c r="C1037" s="5">
        <v>0</v>
      </c>
      <c r="D1037" s="5">
        <v>0</v>
      </c>
      <c r="E1037" s="6" t="str">
        <f t="shared" si="64"/>
        <v/>
      </c>
      <c r="F1037" s="5">
        <v>134.36949000000001</v>
      </c>
      <c r="G1037" s="5">
        <v>123.59945</v>
      </c>
      <c r="H1037" s="6">
        <f t="shared" si="65"/>
        <v>-8.0152421505804705E-2</v>
      </c>
      <c r="I1037" s="5">
        <v>131.90640999999999</v>
      </c>
      <c r="J1037" s="6">
        <f t="shared" si="66"/>
        <v>-6.297616620754054E-2</v>
      </c>
      <c r="K1037" s="5">
        <v>2757.7800200000001</v>
      </c>
      <c r="L1037" s="5">
        <v>977.96983</v>
      </c>
      <c r="M1037" s="6">
        <f t="shared" si="67"/>
        <v>-0.64537786810131437</v>
      </c>
    </row>
    <row r="1038" spans="1:13" x14ac:dyDescent="0.2">
      <c r="A1038" s="1" t="s">
        <v>10</v>
      </c>
      <c r="B1038" s="1" t="s">
        <v>76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0</v>
      </c>
      <c r="H1038" s="6" t="str">
        <f t="shared" si="65"/>
        <v/>
      </c>
      <c r="I1038" s="5">
        <v>0</v>
      </c>
      <c r="J1038" s="6" t="str">
        <f t="shared" si="66"/>
        <v/>
      </c>
      <c r="K1038" s="5">
        <v>2.49119</v>
      </c>
      <c r="L1038" s="5">
        <v>0</v>
      </c>
      <c r="M1038" s="6">
        <f t="shared" si="67"/>
        <v>-1</v>
      </c>
    </row>
    <row r="1039" spans="1:13" x14ac:dyDescent="0.2">
      <c r="A1039" s="1" t="s">
        <v>11</v>
      </c>
      <c r="B1039" s="1" t="s">
        <v>76</v>
      </c>
      <c r="C1039" s="5">
        <v>0</v>
      </c>
      <c r="D1039" s="5">
        <v>0</v>
      </c>
      <c r="E1039" s="6" t="str">
        <f t="shared" si="64"/>
        <v/>
      </c>
      <c r="F1039" s="5">
        <v>0</v>
      </c>
      <c r="G1039" s="5">
        <v>0</v>
      </c>
      <c r="H1039" s="6" t="str">
        <f t="shared" si="65"/>
        <v/>
      </c>
      <c r="I1039" s="5">
        <v>3.01403</v>
      </c>
      <c r="J1039" s="6">
        <f t="shared" si="66"/>
        <v>-1</v>
      </c>
      <c r="K1039" s="5">
        <v>1.42679</v>
      </c>
      <c r="L1039" s="5">
        <v>3.01403</v>
      </c>
      <c r="M1039" s="6">
        <f t="shared" si="67"/>
        <v>1.1124552316738971</v>
      </c>
    </row>
    <row r="1040" spans="1:13" x14ac:dyDescent="0.2">
      <c r="A1040" s="1" t="s">
        <v>12</v>
      </c>
      <c r="B1040" s="1" t="s">
        <v>76</v>
      </c>
      <c r="C1040" s="5">
        <v>0</v>
      </c>
      <c r="D1040" s="5">
        <v>0</v>
      </c>
      <c r="E1040" s="6" t="str">
        <f t="shared" si="64"/>
        <v/>
      </c>
      <c r="F1040" s="5">
        <v>5.1257999999999999</v>
      </c>
      <c r="G1040" s="5">
        <v>2.5545399999999998</v>
      </c>
      <c r="H1040" s="6">
        <f t="shared" si="65"/>
        <v>-0.50163096492254877</v>
      </c>
      <c r="I1040" s="5">
        <v>2.7522600000000002</v>
      </c>
      <c r="J1040" s="6">
        <f t="shared" si="66"/>
        <v>-7.1839143104212688E-2</v>
      </c>
      <c r="K1040" s="5">
        <v>180.5429</v>
      </c>
      <c r="L1040" s="5">
        <v>21.206939999999999</v>
      </c>
      <c r="M1040" s="6">
        <f t="shared" si="67"/>
        <v>-0.88253794527505647</v>
      </c>
    </row>
    <row r="1041" spans="1:13" x14ac:dyDescent="0.2">
      <c r="A1041" s="1" t="s">
        <v>13</v>
      </c>
      <c r="B1041" s="1" t="s">
        <v>76</v>
      </c>
      <c r="C1041" s="5">
        <v>0</v>
      </c>
      <c r="D1041" s="5">
        <v>15.72688</v>
      </c>
      <c r="E1041" s="6" t="str">
        <f t="shared" si="64"/>
        <v/>
      </c>
      <c r="F1041" s="5">
        <v>430.13661000000002</v>
      </c>
      <c r="G1041" s="5">
        <v>104.91817</v>
      </c>
      <c r="H1041" s="6">
        <f t="shared" si="65"/>
        <v>-0.75608174807533823</v>
      </c>
      <c r="I1041" s="5">
        <v>231.63057000000001</v>
      </c>
      <c r="J1041" s="6">
        <f t="shared" si="66"/>
        <v>-0.54704523673192185</v>
      </c>
      <c r="K1041" s="5">
        <v>2930.0479300000002</v>
      </c>
      <c r="L1041" s="5">
        <v>1712.5435399999999</v>
      </c>
      <c r="M1041" s="6">
        <f t="shared" si="67"/>
        <v>-0.4155237112452288</v>
      </c>
    </row>
    <row r="1042" spans="1:13" x14ac:dyDescent="0.2">
      <c r="A1042" s="1" t="s">
        <v>14</v>
      </c>
      <c r="B1042" s="1" t="s">
        <v>76</v>
      </c>
      <c r="C1042" s="5">
        <v>0</v>
      </c>
      <c r="D1042" s="5">
        <v>50.347990000000003</v>
      </c>
      <c r="E1042" s="6" t="str">
        <f t="shared" si="64"/>
        <v/>
      </c>
      <c r="F1042" s="5">
        <v>612.95207000000005</v>
      </c>
      <c r="G1042" s="5">
        <v>399.41343999999998</v>
      </c>
      <c r="H1042" s="6">
        <f t="shared" si="65"/>
        <v>-0.34837736986515122</v>
      </c>
      <c r="I1042" s="5">
        <v>267.38905</v>
      </c>
      <c r="J1042" s="6">
        <f t="shared" si="66"/>
        <v>0.49375391400657564</v>
      </c>
      <c r="K1042" s="5">
        <v>4840.0038699999996</v>
      </c>
      <c r="L1042" s="5">
        <v>4228.85401</v>
      </c>
      <c r="M1042" s="6">
        <f t="shared" si="67"/>
        <v>-0.12627053126715782</v>
      </c>
    </row>
    <row r="1043" spans="1:13" x14ac:dyDescent="0.2">
      <c r="A1043" s="1" t="s">
        <v>15</v>
      </c>
      <c r="B1043" s="1" t="s">
        <v>76</v>
      </c>
      <c r="C1043" s="5">
        <v>0</v>
      </c>
      <c r="D1043" s="5">
        <v>0.19438</v>
      </c>
      <c r="E1043" s="6" t="str">
        <f t="shared" si="64"/>
        <v/>
      </c>
      <c r="F1043" s="5">
        <v>14.498760000000001</v>
      </c>
      <c r="G1043" s="5">
        <v>8.7751800000000006</v>
      </c>
      <c r="H1043" s="6">
        <f t="shared" si="65"/>
        <v>-0.39476341425059802</v>
      </c>
      <c r="I1043" s="5">
        <v>9.4239499999999996</v>
      </c>
      <c r="J1043" s="6">
        <f t="shared" si="66"/>
        <v>-6.884268273919103E-2</v>
      </c>
      <c r="K1043" s="5">
        <v>572.24003000000005</v>
      </c>
      <c r="L1043" s="5">
        <v>187.09412</v>
      </c>
      <c r="M1043" s="6">
        <f t="shared" si="67"/>
        <v>-0.67304957676588972</v>
      </c>
    </row>
    <row r="1044" spans="1:13" x14ac:dyDescent="0.2">
      <c r="A1044" s="1" t="s">
        <v>16</v>
      </c>
      <c r="B1044" s="1" t="s">
        <v>76</v>
      </c>
      <c r="C1044" s="5">
        <v>0</v>
      </c>
      <c r="D1044" s="5">
        <v>19.739570000000001</v>
      </c>
      <c r="E1044" s="6" t="str">
        <f t="shared" si="64"/>
        <v/>
      </c>
      <c r="F1044" s="5">
        <v>526.92475999999999</v>
      </c>
      <c r="G1044" s="5">
        <v>531.6694</v>
      </c>
      <c r="H1044" s="6">
        <f t="shared" si="65"/>
        <v>9.0043975158806688E-3</v>
      </c>
      <c r="I1044" s="5">
        <v>346.11576000000002</v>
      </c>
      <c r="J1044" s="6">
        <f t="shared" si="66"/>
        <v>0.53610283449675911</v>
      </c>
      <c r="K1044" s="5">
        <v>3055.9038399999999</v>
      </c>
      <c r="L1044" s="5">
        <v>4013.2637399999999</v>
      </c>
      <c r="M1044" s="6">
        <f t="shared" si="67"/>
        <v>0.3132820763103592</v>
      </c>
    </row>
    <row r="1045" spans="1:13" x14ac:dyDescent="0.2">
      <c r="A1045" s="1" t="s">
        <v>17</v>
      </c>
      <c r="B1045" s="1" t="s">
        <v>76</v>
      </c>
      <c r="C1045" s="5">
        <v>0</v>
      </c>
      <c r="D1045" s="5">
        <v>0</v>
      </c>
      <c r="E1045" s="6" t="str">
        <f t="shared" si="64"/>
        <v/>
      </c>
      <c r="F1045" s="5">
        <v>6.3399999999999998E-2</v>
      </c>
      <c r="G1045" s="5">
        <v>0</v>
      </c>
      <c r="H1045" s="6">
        <f t="shared" si="65"/>
        <v>-1</v>
      </c>
      <c r="I1045" s="5">
        <v>0</v>
      </c>
      <c r="J1045" s="6" t="str">
        <f t="shared" si="66"/>
        <v/>
      </c>
      <c r="K1045" s="5">
        <v>20.68561</v>
      </c>
      <c r="L1045" s="5">
        <v>2.7758400000000001</v>
      </c>
      <c r="M1045" s="6">
        <f t="shared" si="67"/>
        <v>-0.86580816325938659</v>
      </c>
    </row>
    <row r="1046" spans="1:13" x14ac:dyDescent="0.2">
      <c r="A1046" s="1" t="s">
        <v>18</v>
      </c>
      <c r="B1046" s="1" t="s">
        <v>76</v>
      </c>
      <c r="C1046" s="5">
        <v>0</v>
      </c>
      <c r="D1046" s="5">
        <v>0</v>
      </c>
      <c r="E1046" s="6" t="str">
        <f t="shared" si="64"/>
        <v/>
      </c>
      <c r="F1046" s="5">
        <v>3.71008</v>
      </c>
      <c r="G1046" s="5">
        <v>0.97230000000000005</v>
      </c>
      <c r="H1046" s="6">
        <f t="shared" si="65"/>
        <v>-0.73793017940313954</v>
      </c>
      <c r="I1046" s="5">
        <v>6.1261400000000004</v>
      </c>
      <c r="J1046" s="6">
        <f t="shared" si="66"/>
        <v>-0.84128668296839448</v>
      </c>
      <c r="K1046" s="5">
        <v>26.129809999999999</v>
      </c>
      <c r="L1046" s="5">
        <v>662.79218000000003</v>
      </c>
      <c r="M1046" s="6">
        <f t="shared" si="67"/>
        <v>24.365365458072603</v>
      </c>
    </row>
    <row r="1047" spans="1:13" x14ac:dyDescent="0.2">
      <c r="A1047" s="1" t="s">
        <v>19</v>
      </c>
      <c r="B1047" s="1" t="s">
        <v>76</v>
      </c>
      <c r="C1047" s="5">
        <v>0</v>
      </c>
      <c r="D1047" s="5">
        <v>0</v>
      </c>
      <c r="E1047" s="6" t="str">
        <f t="shared" si="64"/>
        <v/>
      </c>
      <c r="F1047" s="5">
        <v>28.497769999999999</v>
      </c>
      <c r="G1047" s="5">
        <v>30.566880000000001</v>
      </c>
      <c r="H1047" s="6">
        <f t="shared" si="65"/>
        <v>7.2606031980747998E-2</v>
      </c>
      <c r="I1047" s="5">
        <v>87.007059999999996</v>
      </c>
      <c r="J1047" s="6">
        <f t="shared" si="66"/>
        <v>-0.64868506072955456</v>
      </c>
      <c r="K1047" s="5">
        <v>1068.81682</v>
      </c>
      <c r="L1047" s="5">
        <v>683.92764</v>
      </c>
      <c r="M1047" s="6">
        <f t="shared" si="67"/>
        <v>-0.36010771237675698</v>
      </c>
    </row>
    <row r="1048" spans="1:13" x14ac:dyDescent="0.2">
      <c r="A1048" s="1" t="s">
        <v>20</v>
      </c>
      <c r="B1048" s="1" t="s">
        <v>76</v>
      </c>
      <c r="C1048" s="5">
        <v>0</v>
      </c>
      <c r="D1048" s="5">
        <v>0</v>
      </c>
      <c r="E1048" s="6" t="str">
        <f t="shared" si="64"/>
        <v/>
      </c>
      <c r="F1048" s="5">
        <v>258.44711999999998</v>
      </c>
      <c r="G1048" s="5">
        <v>14.434699999999999</v>
      </c>
      <c r="H1048" s="6">
        <f t="shared" si="65"/>
        <v>-0.94414834260873171</v>
      </c>
      <c r="I1048" s="5">
        <v>23.178830000000001</v>
      </c>
      <c r="J1048" s="6">
        <f t="shared" si="66"/>
        <v>-0.37724639250557523</v>
      </c>
      <c r="K1048" s="5">
        <v>1547.0547899999999</v>
      </c>
      <c r="L1048" s="5">
        <v>324.67399</v>
      </c>
      <c r="M1048" s="6">
        <f t="shared" si="67"/>
        <v>-0.79013413610257466</v>
      </c>
    </row>
    <row r="1049" spans="1:13" x14ac:dyDescent="0.2">
      <c r="A1049" s="1" t="s">
        <v>21</v>
      </c>
      <c r="B1049" s="1" t="s">
        <v>76</v>
      </c>
      <c r="C1049" s="5">
        <v>0</v>
      </c>
      <c r="D1049" s="5">
        <v>4.2896799999999997</v>
      </c>
      <c r="E1049" s="6" t="str">
        <f t="shared" si="64"/>
        <v/>
      </c>
      <c r="F1049" s="5">
        <v>180.77809999999999</v>
      </c>
      <c r="G1049" s="5">
        <v>781.23229000000003</v>
      </c>
      <c r="H1049" s="6">
        <f t="shared" si="65"/>
        <v>3.321498511158155</v>
      </c>
      <c r="I1049" s="5">
        <v>521.00675999999999</v>
      </c>
      <c r="J1049" s="6">
        <f t="shared" si="66"/>
        <v>0.49946670557595074</v>
      </c>
      <c r="K1049" s="5">
        <v>2569.8615100000002</v>
      </c>
      <c r="L1049" s="5">
        <v>2865.2027899999998</v>
      </c>
      <c r="M1049" s="6">
        <f t="shared" si="67"/>
        <v>0.11492497897289411</v>
      </c>
    </row>
    <row r="1050" spans="1:13" x14ac:dyDescent="0.2">
      <c r="A1050" s="1" t="s">
        <v>22</v>
      </c>
      <c r="B1050" s="1" t="s">
        <v>76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55.402079999999998</v>
      </c>
      <c r="L1050" s="5">
        <v>52.5</v>
      </c>
      <c r="M1050" s="6">
        <f t="shared" si="67"/>
        <v>-5.2382148829069219E-2</v>
      </c>
    </row>
    <row r="1051" spans="1:13" x14ac:dyDescent="0.2">
      <c r="A1051" s="1" t="s">
        <v>23</v>
      </c>
      <c r="B1051" s="1" t="s">
        <v>76</v>
      </c>
      <c r="C1051" s="5">
        <v>0</v>
      </c>
      <c r="D1051" s="5">
        <v>0</v>
      </c>
      <c r="E1051" s="6" t="str">
        <f t="shared" si="64"/>
        <v/>
      </c>
      <c r="F1051" s="5">
        <v>404.80946</v>
      </c>
      <c r="G1051" s="5">
        <v>145.95719</v>
      </c>
      <c r="H1051" s="6">
        <f t="shared" si="65"/>
        <v>-0.63944224524792481</v>
      </c>
      <c r="I1051" s="5">
        <v>128.90183999999999</v>
      </c>
      <c r="J1051" s="6">
        <f t="shared" si="66"/>
        <v>0.13231269623459219</v>
      </c>
      <c r="K1051" s="5">
        <v>3091.9857200000001</v>
      </c>
      <c r="L1051" s="5">
        <v>1227.6539600000001</v>
      </c>
      <c r="M1051" s="6">
        <f t="shared" si="67"/>
        <v>-0.60295613525666603</v>
      </c>
    </row>
    <row r="1052" spans="1:13" x14ac:dyDescent="0.2">
      <c r="A1052" s="1" t="s">
        <v>24</v>
      </c>
      <c r="B1052" s="1" t="s">
        <v>76</v>
      </c>
      <c r="C1052" s="5">
        <v>0</v>
      </c>
      <c r="D1052" s="5">
        <v>18</v>
      </c>
      <c r="E1052" s="6" t="str">
        <f t="shared" si="64"/>
        <v/>
      </c>
      <c r="F1052" s="5">
        <v>602.96882000000005</v>
      </c>
      <c r="G1052" s="5">
        <v>2197.3708900000001</v>
      </c>
      <c r="H1052" s="6">
        <f t="shared" si="65"/>
        <v>2.6442529316855885</v>
      </c>
      <c r="I1052" s="5">
        <v>860.97005999999999</v>
      </c>
      <c r="J1052" s="6">
        <f t="shared" si="66"/>
        <v>1.5522036039209079</v>
      </c>
      <c r="K1052" s="5">
        <v>5636.6906300000001</v>
      </c>
      <c r="L1052" s="5">
        <v>15046.1103</v>
      </c>
      <c r="M1052" s="6">
        <f t="shared" si="67"/>
        <v>1.6693163218716514</v>
      </c>
    </row>
    <row r="1053" spans="1:13" x14ac:dyDescent="0.2">
      <c r="A1053" s="1" t="s">
        <v>26</v>
      </c>
      <c r="B1053" s="1" t="s">
        <v>76</v>
      </c>
      <c r="C1053" s="5">
        <v>0</v>
      </c>
      <c r="D1053" s="5">
        <v>0</v>
      </c>
      <c r="E1053" s="6" t="str">
        <f t="shared" si="64"/>
        <v/>
      </c>
      <c r="F1053" s="5">
        <v>153.0282</v>
      </c>
      <c r="G1053" s="5">
        <v>45.224559999999997</v>
      </c>
      <c r="H1053" s="6">
        <f t="shared" si="65"/>
        <v>-0.70446911092203923</v>
      </c>
      <c r="I1053" s="5">
        <v>10.19553</v>
      </c>
      <c r="J1053" s="6">
        <f t="shared" si="66"/>
        <v>3.4357242830926884</v>
      </c>
      <c r="K1053" s="5">
        <v>1236.78611</v>
      </c>
      <c r="L1053" s="5">
        <v>577.09339999999997</v>
      </c>
      <c r="M1053" s="6">
        <f t="shared" si="67"/>
        <v>-0.53339272220642908</v>
      </c>
    </row>
    <row r="1054" spans="1:13" x14ac:dyDescent="0.2">
      <c r="A1054" s="1" t="s">
        <v>28</v>
      </c>
      <c r="B1054" s="1" t="s">
        <v>76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0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114.73569999999999</v>
      </c>
      <c r="L1054" s="5">
        <v>0.15176000000000001</v>
      </c>
      <c r="M1054" s="6">
        <f t="shared" si="67"/>
        <v>-0.99867730793467069</v>
      </c>
    </row>
    <row r="1055" spans="1:13" x14ac:dyDescent="0.2">
      <c r="A1055" s="1" t="s">
        <v>29</v>
      </c>
      <c r="B1055" s="1" t="s">
        <v>76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0</v>
      </c>
      <c r="J1055" s="6" t="str">
        <f t="shared" si="66"/>
        <v/>
      </c>
      <c r="K1055" s="5">
        <v>21.440280000000001</v>
      </c>
      <c r="L1055" s="5">
        <v>29.980499999999999</v>
      </c>
      <c r="M1055" s="6">
        <f t="shared" si="67"/>
        <v>0.39832595469835264</v>
      </c>
    </row>
    <row r="1056" spans="1:13" x14ac:dyDescent="0.2">
      <c r="A1056" s="2" t="s">
        <v>30</v>
      </c>
      <c r="B1056" s="2" t="s">
        <v>76</v>
      </c>
      <c r="C1056" s="7">
        <v>0</v>
      </c>
      <c r="D1056" s="7">
        <v>139.07849999999999</v>
      </c>
      <c r="E1056" s="8" t="str">
        <f t="shared" si="64"/>
        <v/>
      </c>
      <c r="F1056" s="7">
        <v>5022.2099600000001</v>
      </c>
      <c r="G1056" s="7">
        <v>6745.4269299999996</v>
      </c>
      <c r="H1056" s="8">
        <f t="shared" si="65"/>
        <v>0.34311926098764678</v>
      </c>
      <c r="I1056" s="7">
        <v>4921.4886800000004</v>
      </c>
      <c r="J1056" s="8">
        <f t="shared" si="66"/>
        <v>0.37060701925662043</v>
      </c>
      <c r="K1056" s="7">
        <v>36886.62758</v>
      </c>
      <c r="L1056" s="7">
        <v>44940.370710000003</v>
      </c>
      <c r="M1056" s="8">
        <f t="shared" si="67"/>
        <v>0.2183377461800482</v>
      </c>
    </row>
    <row r="1057" spans="1:13" x14ac:dyDescent="0.2">
      <c r="A1057" s="1" t="s">
        <v>3</v>
      </c>
      <c r="B1057" s="1" t="s">
        <v>77</v>
      </c>
      <c r="C1057" s="5">
        <v>0</v>
      </c>
      <c r="D1057" s="5">
        <v>0</v>
      </c>
      <c r="E1057" s="6" t="str">
        <f t="shared" si="64"/>
        <v/>
      </c>
      <c r="F1057" s="5">
        <v>0</v>
      </c>
      <c r="G1057" s="5">
        <v>0</v>
      </c>
      <c r="H1057" s="6" t="str">
        <f t="shared" si="65"/>
        <v/>
      </c>
      <c r="I1057" s="5">
        <v>0.62502000000000002</v>
      </c>
      <c r="J1057" s="6">
        <f t="shared" si="66"/>
        <v>-1</v>
      </c>
      <c r="K1057" s="5">
        <v>17.245650000000001</v>
      </c>
      <c r="L1057" s="5">
        <v>105.44526</v>
      </c>
      <c r="M1057" s="6">
        <f t="shared" si="67"/>
        <v>5.1143105652729819</v>
      </c>
    </row>
    <row r="1058" spans="1:13" x14ac:dyDescent="0.2">
      <c r="A1058" s="1" t="s">
        <v>5</v>
      </c>
      <c r="B1058" s="1" t="s">
        <v>77</v>
      </c>
      <c r="C1058" s="5">
        <v>0</v>
      </c>
      <c r="D1058" s="5">
        <v>0</v>
      </c>
      <c r="E1058" s="6" t="str">
        <f t="shared" ref="E1058:E1120" si="68">IF(C1058=0,"",(D1058/C1058-1))</f>
        <v/>
      </c>
      <c r="F1058" s="5">
        <v>0</v>
      </c>
      <c r="G1058" s="5">
        <v>0</v>
      </c>
      <c r="H1058" s="6" t="str">
        <f t="shared" ref="H1058:H1120" si="69">IF(F1058=0,"",(G1058/F1058-1))</f>
        <v/>
      </c>
      <c r="I1058" s="5">
        <v>0.16261</v>
      </c>
      <c r="J1058" s="6">
        <f t="shared" ref="J1058:J1120" si="70">IF(I1058=0,"",(G1058/I1058-1))</f>
        <v>-1</v>
      </c>
      <c r="K1058" s="5">
        <v>2.7E-2</v>
      </c>
      <c r="L1058" s="5">
        <v>3.07931</v>
      </c>
      <c r="M1058" s="6">
        <f t="shared" ref="M1058:M1120" si="71">IF(K1058=0,"",(L1058/K1058-1))</f>
        <v>113.04851851851852</v>
      </c>
    </row>
    <row r="1059" spans="1:13" x14ac:dyDescent="0.2">
      <c r="A1059" s="1" t="s">
        <v>6</v>
      </c>
      <c r="B1059" s="1" t="s">
        <v>77</v>
      </c>
      <c r="C1059" s="5">
        <v>0</v>
      </c>
      <c r="D1059" s="5">
        <v>0</v>
      </c>
      <c r="E1059" s="6" t="str">
        <f t="shared" si="68"/>
        <v/>
      </c>
      <c r="F1059" s="5">
        <v>0</v>
      </c>
      <c r="G1059" s="5">
        <v>0</v>
      </c>
      <c r="H1059" s="6" t="str">
        <f t="shared" si="69"/>
        <v/>
      </c>
      <c r="I1059" s="5">
        <v>3.1388199999999999</v>
      </c>
      <c r="J1059" s="6">
        <f t="shared" si="70"/>
        <v>-1</v>
      </c>
      <c r="K1059" s="5">
        <v>97.079260000000005</v>
      </c>
      <c r="L1059" s="5">
        <v>86.699020000000004</v>
      </c>
      <c r="M1059" s="6">
        <f t="shared" si="71"/>
        <v>-0.10692541331691241</v>
      </c>
    </row>
    <row r="1060" spans="1:13" x14ac:dyDescent="0.2">
      <c r="A1060" s="1" t="s">
        <v>7</v>
      </c>
      <c r="B1060" s="1" t="s">
        <v>77</v>
      </c>
      <c r="C1060" s="5">
        <v>0</v>
      </c>
      <c r="D1060" s="5">
        <v>0</v>
      </c>
      <c r="E1060" s="6" t="str">
        <f t="shared" si="68"/>
        <v/>
      </c>
      <c r="F1060" s="5">
        <v>0</v>
      </c>
      <c r="G1060" s="5">
        <v>0</v>
      </c>
      <c r="H1060" s="6" t="str">
        <f t="shared" si="69"/>
        <v/>
      </c>
      <c r="I1060" s="5">
        <v>4.9953099999999999</v>
      </c>
      <c r="J1060" s="6">
        <f t="shared" si="70"/>
        <v>-1</v>
      </c>
      <c r="K1060" s="5">
        <v>51.069029999999998</v>
      </c>
      <c r="L1060" s="5">
        <v>7.7577100000000003</v>
      </c>
      <c r="M1060" s="6">
        <f t="shared" si="71"/>
        <v>-0.84809364892969374</v>
      </c>
    </row>
    <row r="1061" spans="1:13" x14ac:dyDescent="0.2">
      <c r="A1061" s="1" t="s">
        <v>8</v>
      </c>
      <c r="B1061" s="1" t="s">
        <v>77</v>
      </c>
      <c r="C1061" s="5">
        <v>0</v>
      </c>
      <c r="D1061" s="5">
        <v>0</v>
      </c>
      <c r="E1061" s="6" t="str">
        <f t="shared" si="68"/>
        <v/>
      </c>
      <c r="F1061" s="5">
        <v>0</v>
      </c>
      <c r="G1061" s="5">
        <v>0</v>
      </c>
      <c r="H1061" s="6" t="str">
        <f t="shared" si="69"/>
        <v/>
      </c>
      <c r="I1061" s="5">
        <v>0</v>
      </c>
      <c r="J1061" s="6" t="str">
        <f t="shared" si="70"/>
        <v/>
      </c>
      <c r="K1061" s="5">
        <v>0</v>
      </c>
      <c r="L1061" s="5">
        <v>0</v>
      </c>
      <c r="M1061" s="6" t="str">
        <f t="shared" si="71"/>
        <v/>
      </c>
    </row>
    <row r="1062" spans="1:13" x14ac:dyDescent="0.2">
      <c r="A1062" s="1" t="s">
        <v>9</v>
      </c>
      <c r="B1062" s="1" t="s">
        <v>77</v>
      </c>
      <c r="C1062" s="5">
        <v>0</v>
      </c>
      <c r="D1062" s="5">
        <v>0</v>
      </c>
      <c r="E1062" s="6" t="str">
        <f t="shared" si="68"/>
        <v/>
      </c>
      <c r="F1062" s="5">
        <v>0</v>
      </c>
      <c r="G1062" s="5">
        <v>0</v>
      </c>
      <c r="H1062" s="6" t="str">
        <f t="shared" si="69"/>
        <v/>
      </c>
      <c r="I1062" s="5">
        <v>2.3872300000000002</v>
      </c>
      <c r="J1062" s="6">
        <f t="shared" si="70"/>
        <v>-1</v>
      </c>
      <c r="K1062" s="5">
        <v>53.400649999999999</v>
      </c>
      <c r="L1062" s="5">
        <v>46.134279999999997</v>
      </c>
      <c r="M1062" s="6">
        <f t="shared" si="71"/>
        <v>-0.1360726882537947</v>
      </c>
    </row>
    <row r="1063" spans="1:13" x14ac:dyDescent="0.2">
      <c r="A1063" s="1" t="s">
        <v>12</v>
      </c>
      <c r="B1063" s="1" t="s">
        <v>77</v>
      </c>
      <c r="C1063" s="5">
        <v>0</v>
      </c>
      <c r="D1063" s="5">
        <v>0</v>
      </c>
      <c r="E1063" s="6" t="str">
        <f t="shared" si="68"/>
        <v/>
      </c>
      <c r="F1063" s="5">
        <v>0</v>
      </c>
      <c r="G1063" s="5">
        <v>0</v>
      </c>
      <c r="H1063" s="6" t="str">
        <f t="shared" si="69"/>
        <v/>
      </c>
      <c r="I1063" s="5">
        <v>0.56672999999999996</v>
      </c>
      <c r="J1063" s="6">
        <f t="shared" si="70"/>
        <v>-1</v>
      </c>
      <c r="K1063" s="5">
        <v>0</v>
      </c>
      <c r="L1063" s="5">
        <v>3.4521700000000002</v>
      </c>
      <c r="M1063" s="6" t="str">
        <f t="shared" si="71"/>
        <v/>
      </c>
    </row>
    <row r="1064" spans="1:13" x14ac:dyDescent="0.2">
      <c r="A1064" s="1" t="s">
        <v>13</v>
      </c>
      <c r="B1064" s="1" t="s">
        <v>77</v>
      </c>
      <c r="C1064" s="5">
        <v>0</v>
      </c>
      <c r="D1064" s="5">
        <v>0</v>
      </c>
      <c r="E1064" s="6" t="str">
        <f t="shared" si="68"/>
        <v/>
      </c>
      <c r="F1064" s="5">
        <v>0</v>
      </c>
      <c r="G1064" s="5">
        <v>0</v>
      </c>
      <c r="H1064" s="6" t="str">
        <f t="shared" si="69"/>
        <v/>
      </c>
      <c r="I1064" s="5">
        <v>0.87280000000000002</v>
      </c>
      <c r="J1064" s="6">
        <f t="shared" si="70"/>
        <v>-1</v>
      </c>
      <c r="K1064" s="5">
        <v>0.29799999999999999</v>
      </c>
      <c r="L1064" s="5">
        <v>413.13682999999997</v>
      </c>
      <c r="M1064" s="6">
        <f t="shared" si="71"/>
        <v>1385.3652013422818</v>
      </c>
    </row>
    <row r="1065" spans="1:13" x14ac:dyDescent="0.2">
      <c r="A1065" s="1" t="s">
        <v>14</v>
      </c>
      <c r="B1065" s="1" t="s">
        <v>77</v>
      </c>
      <c r="C1065" s="5">
        <v>0</v>
      </c>
      <c r="D1065" s="5">
        <v>0</v>
      </c>
      <c r="E1065" s="6" t="str">
        <f t="shared" si="68"/>
        <v/>
      </c>
      <c r="F1065" s="5">
        <v>256.79424999999998</v>
      </c>
      <c r="G1065" s="5">
        <v>50.707929999999998</v>
      </c>
      <c r="H1065" s="6">
        <f t="shared" si="69"/>
        <v>-0.80253479195893207</v>
      </c>
      <c r="I1065" s="5">
        <v>0</v>
      </c>
      <c r="J1065" s="6" t="str">
        <f t="shared" si="70"/>
        <v/>
      </c>
      <c r="K1065" s="5">
        <v>665.73806999999999</v>
      </c>
      <c r="L1065" s="5">
        <v>86.217269999999999</v>
      </c>
      <c r="M1065" s="6">
        <f t="shared" si="71"/>
        <v>-0.87049370633108003</v>
      </c>
    </row>
    <row r="1066" spans="1:13" x14ac:dyDescent="0.2">
      <c r="A1066" s="1" t="s">
        <v>15</v>
      </c>
      <c r="B1066" s="1" t="s">
        <v>77</v>
      </c>
      <c r="C1066" s="5">
        <v>0</v>
      </c>
      <c r="D1066" s="5">
        <v>0</v>
      </c>
      <c r="E1066" s="6" t="str">
        <f t="shared" si="68"/>
        <v/>
      </c>
      <c r="F1066" s="5">
        <v>24.97</v>
      </c>
      <c r="G1066" s="5">
        <v>0</v>
      </c>
      <c r="H1066" s="6">
        <f t="shared" si="69"/>
        <v>-1</v>
      </c>
      <c r="I1066" s="5">
        <v>6.8878700000000004</v>
      </c>
      <c r="J1066" s="6">
        <f t="shared" si="70"/>
        <v>-1</v>
      </c>
      <c r="K1066" s="5">
        <v>119.33904</v>
      </c>
      <c r="L1066" s="5">
        <v>28.428370000000001</v>
      </c>
      <c r="M1066" s="6">
        <f t="shared" si="71"/>
        <v>-0.76178482749651744</v>
      </c>
    </row>
    <row r="1067" spans="1:13" x14ac:dyDescent="0.2">
      <c r="A1067" s="1" t="s">
        <v>16</v>
      </c>
      <c r="B1067" s="1" t="s">
        <v>77</v>
      </c>
      <c r="C1067" s="5">
        <v>0</v>
      </c>
      <c r="D1067" s="5">
        <v>0</v>
      </c>
      <c r="E1067" s="6" t="str">
        <f t="shared" si="68"/>
        <v/>
      </c>
      <c r="F1067" s="5">
        <v>68.931079999999994</v>
      </c>
      <c r="G1067" s="5">
        <v>469.73264999999998</v>
      </c>
      <c r="H1067" s="6">
        <f t="shared" si="69"/>
        <v>5.8145261905079684</v>
      </c>
      <c r="I1067" s="5">
        <v>82.673119999999997</v>
      </c>
      <c r="J1067" s="6">
        <f t="shared" si="70"/>
        <v>4.6818062509313787</v>
      </c>
      <c r="K1067" s="5">
        <v>1020.75702</v>
      </c>
      <c r="L1067" s="5">
        <v>1680.1386500000001</v>
      </c>
      <c r="M1067" s="6">
        <f t="shared" si="71"/>
        <v>0.64597315235706154</v>
      </c>
    </row>
    <row r="1068" spans="1:13" x14ac:dyDescent="0.2">
      <c r="A1068" s="1" t="s">
        <v>18</v>
      </c>
      <c r="B1068" s="1" t="s">
        <v>77</v>
      </c>
      <c r="C1068" s="5">
        <v>0</v>
      </c>
      <c r="D1068" s="5">
        <v>0</v>
      </c>
      <c r="E1068" s="6" t="str">
        <f t="shared" si="68"/>
        <v/>
      </c>
      <c r="F1068" s="5">
        <v>33.629689999999997</v>
      </c>
      <c r="G1068" s="5">
        <v>0</v>
      </c>
      <c r="H1068" s="6">
        <f t="shared" si="69"/>
        <v>-1</v>
      </c>
      <c r="I1068" s="5">
        <v>0</v>
      </c>
      <c r="J1068" s="6" t="str">
        <f t="shared" si="70"/>
        <v/>
      </c>
      <c r="K1068" s="5">
        <v>91.155349999999999</v>
      </c>
      <c r="L1068" s="5">
        <v>49.184669999999997</v>
      </c>
      <c r="M1068" s="6">
        <f t="shared" si="71"/>
        <v>-0.46043024353480078</v>
      </c>
    </row>
    <row r="1069" spans="1:13" x14ac:dyDescent="0.2">
      <c r="A1069" s="1" t="s">
        <v>19</v>
      </c>
      <c r="B1069" s="1" t="s">
        <v>77</v>
      </c>
      <c r="C1069" s="5">
        <v>0</v>
      </c>
      <c r="D1069" s="5">
        <v>38.29589</v>
      </c>
      <c r="E1069" s="6" t="str">
        <f t="shared" si="68"/>
        <v/>
      </c>
      <c r="F1069" s="5">
        <v>97.595799999999997</v>
      </c>
      <c r="G1069" s="5">
        <v>121.75577</v>
      </c>
      <c r="H1069" s="6">
        <f t="shared" si="69"/>
        <v>0.24755132905309463</v>
      </c>
      <c r="I1069" s="5">
        <v>101.55834</v>
      </c>
      <c r="J1069" s="6">
        <f t="shared" si="70"/>
        <v>0.19887514900302627</v>
      </c>
      <c r="K1069" s="5">
        <v>3428.4760799999999</v>
      </c>
      <c r="L1069" s="5">
        <v>2906.60905</v>
      </c>
      <c r="M1069" s="6">
        <f t="shared" si="71"/>
        <v>-0.15221545019500327</v>
      </c>
    </row>
    <row r="1070" spans="1:13" x14ac:dyDescent="0.2">
      <c r="A1070" s="1" t="s">
        <v>20</v>
      </c>
      <c r="B1070" s="1" t="s">
        <v>77</v>
      </c>
      <c r="C1070" s="5">
        <v>0</v>
      </c>
      <c r="D1070" s="5">
        <v>0</v>
      </c>
      <c r="E1070" s="6" t="str">
        <f t="shared" si="68"/>
        <v/>
      </c>
      <c r="F1070" s="5">
        <v>0</v>
      </c>
      <c r="G1070" s="5">
        <v>0</v>
      </c>
      <c r="H1070" s="6" t="str">
        <f t="shared" si="69"/>
        <v/>
      </c>
      <c r="I1070" s="5">
        <v>0</v>
      </c>
      <c r="J1070" s="6" t="str">
        <f t="shared" si="70"/>
        <v/>
      </c>
      <c r="K1070" s="5">
        <v>0</v>
      </c>
      <c r="L1070" s="5">
        <v>0</v>
      </c>
      <c r="M1070" s="6" t="str">
        <f t="shared" si="71"/>
        <v/>
      </c>
    </row>
    <row r="1071" spans="1:13" x14ac:dyDescent="0.2">
      <c r="A1071" s="1" t="s">
        <v>21</v>
      </c>
      <c r="B1071" s="1" t="s">
        <v>77</v>
      </c>
      <c r="C1071" s="5">
        <v>0</v>
      </c>
      <c r="D1071" s="5">
        <v>0</v>
      </c>
      <c r="E1071" s="6" t="str">
        <f t="shared" si="68"/>
        <v/>
      </c>
      <c r="F1071" s="5">
        <v>0</v>
      </c>
      <c r="G1071" s="5">
        <v>0.79451000000000005</v>
      </c>
      <c r="H1071" s="6" t="str">
        <f t="shared" si="69"/>
        <v/>
      </c>
      <c r="I1071" s="5">
        <v>2.5402800000000001</v>
      </c>
      <c r="J1071" s="6">
        <f t="shared" si="70"/>
        <v>-0.68723526540381374</v>
      </c>
      <c r="K1071" s="5">
        <v>6.423</v>
      </c>
      <c r="L1071" s="5">
        <v>50.719180000000001</v>
      </c>
      <c r="M1071" s="6">
        <f t="shared" si="71"/>
        <v>6.8964938502257516</v>
      </c>
    </row>
    <row r="1072" spans="1:13" x14ac:dyDescent="0.2">
      <c r="A1072" s="1" t="s">
        <v>23</v>
      </c>
      <c r="B1072" s="1" t="s">
        <v>77</v>
      </c>
      <c r="C1072" s="5">
        <v>0</v>
      </c>
      <c r="D1072" s="5">
        <v>0</v>
      </c>
      <c r="E1072" s="6" t="str">
        <f t="shared" si="68"/>
        <v/>
      </c>
      <c r="F1072" s="5">
        <v>48.72916</v>
      </c>
      <c r="G1072" s="5">
        <v>0</v>
      </c>
      <c r="H1072" s="6">
        <f t="shared" si="69"/>
        <v>-1</v>
      </c>
      <c r="I1072" s="5">
        <v>0</v>
      </c>
      <c r="J1072" s="6" t="str">
        <f t="shared" si="70"/>
        <v/>
      </c>
      <c r="K1072" s="5">
        <v>97.625600000000006</v>
      </c>
      <c r="L1072" s="5">
        <v>23.294339999999998</v>
      </c>
      <c r="M1072" s="6">
        <f t="shared" si="71"/>
        <v>-0.76139106955552649</v>
      </c>
    </row>
    <row r="1073" spans="1:13" x14ac:dyDescent="0.2">
      <c r="A1073" s="1" t="s">
        <v>24</v>
      </c>
      <c r="B1073" s="1" t="s">
        <v>77</v>
      </c>
      <c r="C1073" s="5">
        <v>0</v>
      </c>
      <c r="D1073" s="5">
        <v>0</v>
      </c>
      <c r="E1073" s="6" t="str">
        <f t="shared" si="68"/>
        <v/>
      </c>
      <c r="F1073" s="5">
        <v>0</v>
      </c>
      <c r="G1073" s="5">
        <v>0</v>
      </c>
      <c r="H1073" s="6" t="str">
        <f t="shared" si="69"/>
        <v/>
      </c>
      <c r="I1073" s="5">
        <v>0</v>
      </c>
      <c r="J1073" s="6" t="str">
        <f t="shared" si="70"/>
        <v/>
      </c>
      <c r="K1073" s="5">
        <v>454.69459999999998</v>
      </c>
      <c r="L1073" s="5">
        <v>40.045769999999997</v>
      </c>
      <c r="M1073" s="6">
        <f t="shared" si="71"/>
        <v>-0.91192820411766495</v>
      </c>
    </row>
    <row r="1074" spans="1:13" x14ac:dyDescent="0.2">
      <c r="A1074" s="1" t="s">
        <v>26</v>
      </c>
      <c r="B1074" s="1" t="s">
        <v>77</v>
      </c>
      <c r="C1074" s="5">
        <v>0</v>
      </c>
      <c r="D1074" s="5">
        <v>0</v>
      </c>
      <c r="E1074" s="6" t="str">
        <f t="shared" si="68"/>
        <v/>
      </c>
      <c r="F1074" s="5">
        <v>0</v>
      </c>
      <c r="G1074" s="5">
        <v>0</v>
      </c>
      <c r="H1074" s="6" t="str">
        <f t="shared" si="69"/>
        <v/>
      </c>
      <c r="I1074" s="5">
        <v>0.26350000000000001</v>
      </c>
      <c r="J1074" s="6">
        <f t="shared" si="70"/>
        <v>-1</v>
      </c>
      <c r="K1074" s="5">
        <v>0.39460000000000001</v>
      </c>
      <c r="L1074" s="5">
        <v>0.40150000000000002</v>
      </c>
      <c r="M1074" s="6">
        <f t="shared" si="71"/>
        <v>1.7486061834769417E-2</v>
      </c>
    </row>
    <row r="1075" spans="1:13" x14ac:dyDescent="0.2">
      <c r="A1075" s="2" t="s">
        <v>30</v>
      </c>
      <c r="B1075" s="2" t="s">
        <v>77</v>
      </c>
      <c r="C1075" s="7">
        <v>0</v>
      </c>
      <c r="D1075" s="7">
        <v>38.29589</v>
      </c>
      <c r="E1075" s="8" t="str">
        <f t="shared" si="68"/>
        <v/>
      </c>
      <c r="F1075" s="7">
        <v>530.64998000000003</v>
      </c>
      <c r="G1075" s="7">
        <v>642.99086</v>
      </c>
      <c r="H1075" s="8">
        <f t="shared" si="69"/>
        <v>0.21170429517400513</v>
      </c>
      <c r="I1075" s="7">
        <v>206.67162999999999</v>
      </c>
      <c r="J1075" s="8">
        <f t="shared" si="70"/>
        <v>2.1111713784809267</v>
      </c>
      <c r="K1075" s="7">
        <v>6103.7229500000003</v>
      </c>
      <c r="L1075" s="7">
        <v>5530.7433799999999</v>
      </c>
      <c r="M1075" s="8">
        <f t="shared" si="71"/>
        <v>-9.3873784032088237E-2</v>
      </c>
    </row>
    <row r="1076" spans="1:13" x14ac:dyDescent="0.2">
      <c r="A1076" s="1" t="s">
        <v>3</v>
      </c>
      <c r="B1076" s="1" t="s">
        <v>78</v>
      </c>
      <c r="C1076" s="5">
        <v>0</v>
      </c>
      <c r="D1076" s="5">
        <v>0</v>
      </c>
      <c r="E1076" s="6" t="str">
        <f t="shared" si="68"/>
        <v/>
      </c>
      <c r="F1076" s="5">
        <v>42.102290000000004</v>
      </c>
      <c r="G1076" s="5">
        <v>42.80782</v>
      </c>
      <c r="H1076" s="6">
        <f t="shared" si="69"/>
        <v>1.6757520790436686E-2</v>
      </c>
      <c r="I1076" s="5">
        <v>37.49221</v>
      </c>
      <c r="J1076" s="6">
        <f t="shared" si="70"/>
        <v>0.14177905223511766</v>
      </c>
      <c r="K1076" s="5">
        <v>390.25340999999997</v>
      </c>
      <c r="L1076" s="5">
        <v>561.77221999999995</v>
      </c>
      <c r="M1076" s="6">
        <f t="shared" si="71"/>
        <v>0.43950624287946649</v>
      </c>
    </row>
    <row r="1077" spans="1:13" x14ac:dyDescent="0.2">
      <c r="A1077" s="1" t="s">
        <v>5</v>
      </c>
      <c r="B1077" s="1" t="s">
        <v>78</v>
      </c>
      <c r="C1077" s="5">
        <v>0</v>
      </c>
      <c r="D1077" s="5">
        <v>0</v>
      </c>
      <c r="E1077" s="6" t="str">
        <f t="shared" si="68"/>
        <v/>
      </c>
      <c r="F1077" s="5">
        <v>162.51642000000001</v>
      </c>
      <c r="G1077" s="5">
        <v>197.81298000000001</v>
      </c>
      <c r="H1077" s="6">
        <f t="shared" si="69"/>
        <v>0.21718765402289808</v>
      </c>
      <c r="I1077" s="5">
        <v>261.49160999999998</v>
      </c>
      <c r="J1077" s="6">
        <f t="shared" si="70"/>
        <v>-0.24352073858124923</v>
      </c>
      <c r="K1077" s="5">
        <v>1281.1022</v>
      </c>
      <c r="L1077" s="5">
        <v>1439.00882</v>
      </c>
      <c r="M1077" s="6">
        <f t="shared" si="71"/>
        <v>0.12325840982866154</v>
      </c>
    </row>
    <row r="1078" spans="1:13" x14ac:dyDescent="0.2">
      <c r="A1078" s="1" t="s">
        <v>6</v>
      </c>
      <c r="B1078" s="1" t="s">
        <v>78</v>
      </c>
      <c r="C1078" s="5">
        <v>0</v>
      </c>
      <c r="D1078" s="5">
        <v>31.96097</v>
      </c>
      <c r="E1078" s="6" t="str">
        <f t="shared" si="68"/>
        <v/>
      </c>
      <c r="F1078" s="5">
        <v>59.611809999999998</v>
      </c>
      <c r="G1078" s="5">
        <v>170.51694000000001</v>
      </c>
      <c r="H1078" s="6">
        <f t="shared" si="69"/>
        <v>1.8604556714516804</v>
      </c>
      <c r="I1078" s="5">
        <v>190.62272999999999</v>
      </c>
      <c r="J1078" s="6">
        <f t="shared" si="70"/>
        <v>-0.10547425272946198</v>
      </c>
      <c r="K1078" s="5">
        <v>753.73643000000004</v>
      </c>
      <c r="L1078" s="5">
        <v>1077.9049199999999</v>
      </c>
      <c r="M1078" s="6">
        <f t="shared" si="71"/>
        <v>0.43008202482663593</v>
      </c>
    </row>
    <row r="1079" spans="1:13" x14ac:dyDescent="0.2">
      <c r="A1079" s="1" t="s">
        <v>7</v>
      </c>
      <c r="B1079" s="1" t="s">
        <v>78</v>
      </c>
      <c r="C1079" s="5">
        <v>0</v>
      </c>
      <c r="D1079" s="5">
        <v>0</v>
      </c>
      <c r="E1079" s="6" t="str">
        <f t="shared" si="68"/>
        <v/>
      </c>
      <c r="F1079" s="5">
        <v>134.05600000000001</v>
      </c>
      <c r="G1079" s="5">
        <v>6.0011999999999999</v>
      </c>
      <c r="H1079" s="6">
        <f t="shared" si="69"/>
        <v>-0.95523363370531722</v>
      </c>
      <c r="I1079" s="5">
        <v>0</v>
      </c>
      <c r="J1079" s="6" t="str">
        <f t="shared" si="70"/>
        <v/>
      </c>
      <c r="K1079" s="5">
        <v>1363.384</v>
      </c>
      <c r="L1079" s="5">
        <v>420.63720000000001</v>
      </c>
      <c r="M1079" s="6">
        <f t="shared" si="71"/>
        <v>-0.69147562242185623</v>
      </c>
    </row>
    <row r="1080" spans="1:13" x14ac:dyDescent="0.2">
      <c r="A1080" s="1" t="s">
        <v>8</v>
      </c>
      <c r="B1080" s="1" t="s">
        <v>78</v>
      </c>
      <c r="C1080" s="5">
        <v>0</v>
      </c>
      <c r="D1080" s="5">
        <v>0</v>
      </c>
      <c r="E1080" s="6" t="str">
        <f t="shared" si="68"/>
        <v/>
      </c>
      <c r="F1080" s="5">
        <v>0</v>
      </c>
      <c r="G1080" s="5">
        <v>0</v>
      </c>
      <c r="H1080" s="6" t="str">
        <f t="shared" si="69"/>
        <v/>
      </c>
      <c r="I1080" s="5">
        <v>0</v>
      </c>
      <c r="J1080" s="6" t="str">
        <f t="shared" si="70"/>
        <v/>
      </c>
      <c r="K1080" s="5">
        <v>0</v>
      </c>
      <c r="L1080" s="5">
        <v>0</v>
      </c>
      <c r="M1080" s="6" t="str">
        <f t="shared" si="71"/>
        <v/>
      </c>
    </row>
    <row r="1081" spans="1:13" x14ac:dyDescent="0.2">
      <c r="A1081" s="1" t="s">
        <v>9</v>
      </c>
      <c r="B1081" s="1" t="s">
        <v>78</v>
      </c>
      <c r="C1081" s="5">
        <v>0</v>
      </c>
      <c r="D1081" s="5">
        <v>0</v>
      </c>
      <c r="E1081" s="6" t="str">
        <f t="shared" si="68"/>
        <v/>
      </c>
      <c r="F1081" s="5">
        <v>85.835359999999994</v>
      </c>
      <c r="G1081" s="5">
        <v>4.7243300000000001</v>
      </c>
      <c r="H1081" s="6">
        <f t="shared" si="69"/>
        <v>-0.94496056170790221</v>
      </c>
      <c r="I1081" s="5">
        <v>7.5991200000000001</v>
      </c>
      <c r="J1081" s="6">
        <f t="shared" si="70"/>
        <v>-0.37830564591689564</v>
      </c>
      <c r="K1081" s="5">
        <v>130.88399999999999</v>
      </c>
      <c r="L1081" s="5">
        <v>121.37411</v>
      </c>
      <c r="M1081" s="6">
        <f t="shared" si="71"/>
        <v>-7.2658919348430606E-2</v>
      </c>
    </row>
    <row r="1082" spans="1:13" x14ac:dyDescent="0.2">
      <c r="A1082" s="1" t="s">
        <v>10</v>
      </c>
      <c r="B1082" s="1" t="s">
        <v>78</v>
      </c>
      <c r="C1082" s="5">
        <v>0</v>
      </c>
      <c r="D1082" s="5">
        <v>0</v>
      </c>
      <c r="E1082" s="6" t="str">
        <f t="shared" si="68"/>
        <v/>
      </c>
      <c r="F1082" s="5">
        <v>0</v>
      </c>
      <c r="G1082" s="5">
        <v>2.2576800000000001</v>
      </c>
      <c r="H1082" s="6" t="str">
        <f t="shared" si="69"/>
        <v/>
      </c>
      <c r="I1082" s="5">
        <v>0</v>
      </c>
      <c r="J1082" s="6" t="str">
        <f t="shared" si="70"/>
        <v/>
      </c>
      <c r="K1082" s="5">
        <v>12.185980000000001</v>
      </c>
      <c r="L1082" s="5">
        <v>11.712569999999999</v>
      </c>
      <c r="M1082" s="6">
        <f t="shared" si="71"/>
        <v>-3.8848742571381267E-2</v>
      </c>
    </row>
    <row r="1083" spans="1:13" x14ac:dyDescent="0.2">
      <c r="A1083" s="1" t="s">
        <v>11</v>
      </c>
      <c r="B1083" s="1" t="s">
        <v>78</v>
      </c>
      <c r="C1083" s="5">
        <v>0</v>
      </c>
      <c r="D1083" s="5">
        <v>0</v>
      </c>
      <c r="E1083" s="6" t="str">
        <f t="shared" si="68"/>
        <v/>
      </c>
      <c r="F1083" s="5">
        <v>0</v>
      </c>
      <c r="G1083" s="5">
        <v>0</v>
      </c>
      <c r="H1083" s="6" t="str">
        <f t="shared" si="69"/>
        <v/>
      </c>
      <c r="I1083" s="5">
        <v>0</v>
      </c>
      <c r="J1083" s="6" t="str">
        <f t="shared" si="70"/>
        <v/>
      </c>
      <c r="K1083" s="5">
        <v>0</v>
      </c>
      <c r="L1083" s="5">
        <v>49.022219999999997</v>
      </c>
      <c r="M1083" s="6" t="str">
        <f t="shared" si="71"/>
        <v/>
      </c>
    </row>
    <row r="1084" spans="1:13" x14ac:dyDescent="0.2">
      <c r="A1084" s="1" t="s">
        <v>12</v>
      </c>
      <c r="B1084" s="1" t="s">
        <v>78</v>
      </c>
      <c r="C1084" s="5">
        <v>0</v>
      </c>
      <c r="D1084" s="5">
        <v>0</v>
      </c>
      <c r="E1084" s="6" t="str">
        <f t="shared" si="68"/>
        <v/>
      </c>
      <c r="F1084" s="5">
        <v>0</v>
      </c>
      <c r="G1084" s="5">
        <v>0</v>
      </c>
      <c r="H1084" s="6" t="str">
        <f t="shared" si="69"/>
        <v/>
      </c>
      <c r="I1084" s="5">
        <v>0</v>
      </c>
      <c r="J1084" s="6" t="str">
        <f t="shared" si="70"/>
        <v/>
      </c>
      <c r="K1084" s="5">
        <v>0.97379000000000004</v>
      </c>
      <c r="L1084" s="5">
        <v>4.0510000000000002</v>
      </c>
      <c r="M1084" s="6">
        <f t="shared" si="71"/>
        <v>3.1600345043592561</v>
      </c>
    </row>
    <row r="1085" spans="1:13" x14ac:dyDescent="0.2">
      <c r="A1085" s="1" t="s">
        <v>13</v>
      </c>
      <c r="B1085" s="1" t="s">
        <v>78</v>
      </c>
      <c r="C1085" s="5">
        <v>0</v>
      </c>
      <c r="D1085" s="5">
        <v>0</v>
      </c>
      <c r="E1085" s="6" t="str">
        <f t="shared" si="68"/>
        <v/>
      </c>
      <c r="F1085" s="5">
        <v>73.504739999999998</v>
      </c>
      <c r="G1085" s="5">
        <v>307.82132000000001</v>
      </c>
      <c r="H1085" s="6">
        <f t="shared" si="69"/>
        <v>3.187775101306392</v>
      </c>
      <c r="I1085" s="5">
        <v>108.21119</v>
      </c>
      <c r="J1085" s="6">
        <f t="shared" si="70"/>
        <v>1.8446348293554484</v>
      </c>
      <c r="K1085" s="5">
        <v>2637.3501900000001</v>
      </c>
      <c r="L1085" s="5">
        <v>2534.40924</v>
      </c>
      <c r="M1085" s="6">
        <f t="shared" si="71"/>
        <v>-3.9031961091219425E-2</v>
      </c>
    </row>
    <row r="1086" spans="1:13" x14ac:dyDescent="0.2">
      <c r="A1086" s="1" t="s">
        <v>14</v>
      </c>
      <c r="B1086" s="1" t="s">
        <v>78</v>
      </c>
      <c r="C1086" s="5">
        <v>0</v>
      </c>
      <c r="D1086" s="5">
        <v>609.12</v>
      </c>
      <c r="E1086" s="6" t="str">
        <f t="shared" si="68"/>
        <v/>
      </c>
      <c r="F1086" s="5">
        <v>3358.60664</v>
      </c>
      <c r="G1086" s="5">
        <v>5570.0700399999996</v>
      </c>
      <c r="H1086" s="6">
        <f t="shared" si="69"/>
        <v>0.65844668252070138</v>
      </c>
      <c r="I1086" s="5">
        <v>4457.5087599999997</v>
      </c>
      <c r="J1086" s="6">
        <f t="shared" si="70"/>
        <v>0.24959261773834407</v>
      </c>
      <c r="K1086" s="5">
        <v>34989.943059999998</v>
      </c>
      <c r="L1086" s="5">
        <v>40385.052940000001</v>
      </c>
      <c r="M1086" s="6">
        <f t="shared" si="71"/>
        <v>0.15419030178896231</v>
      </c>
    </row>
    <row r="1087" spans="1:13" x14ac:dyDescent="0.2">
      <c r="A1087" s="1" t="s">
        <v>15</v>
      </c>
      <c r="B1087" s="1" t="s">
        <v>78</v>
      </c>
      <c r="C1087" s="5">
        <v>0</v>
      </c>
      <c r="D1087" s="5">
        <v>0</v>
      </c>
      <c r="E1087" s="6" t="str">
        <f t="shared" si="68"/>
        <v/>
      </c>
      <c r="F1087" s="5">
        <v>57.209420000000001</v>
      </c>
      <c r="G1087" s="5">
        <v>47.179400000000001</v>
      </c>
      <c r="H1087" s="6">
        <f t="shared" si="69"/>
        <v>-0.17532112718499859</v>
      </c>
      <c r="I1087" s="5">
        <v>93.401039999999995</v>
      </c>
      <c r="J1087" s="6">
        <f t="shared" si="70"/>
        <v>-0.49487286222937132</v>
      </c>
      <c r="K1087" s="5">
        <v>246.89983000000001</v>
      </c>
      <c r="L1087" s="5">
        <v>552.73649999999998</v>
      </c>
      <c r="M1087" s="6">
        <f t="shared" si="71"/>
        <v>1.2387074952623496</v>
      </c>
    </row>
    <row r="1088" spans="1:13" x14ac:dyDescent="0.2">
      <c r="A1088" s="1" t="s">
        <v>16</v>
      </c>
      <c r="B1088" s="1" t="s">
        <v>78</v>
      </c>
      <c r="C1088" s="5">
        <v>0</v>
      </c>
      <c r="D1088" s="5">
        <v>0</v>
      </c>
      <c r="E1088" s="6" t="str">
        <f t="shared" si="68"/>
        <v/>
      </c>
      <c r="F1088" s="5">
        <v>163.49119999999999</v>
      </c>
      <c r="G1088" s="5">
        <v>86.491789999999995</v>
      </c>
      <c r="H1088" s="6">
        <f t="shared" si="69"/>
        <v>-0.47096975250044038</v>
      </c>
      <c r="I1088" s="5">
        <v>24.332979999999999</v>
      </c>
      <c r="J1088" s="6">
        <f t="shared" si="70"/>
        <v>2.5545087367022039</v>
      </c>
      <c r="K1088" s="5">
        <v>791.81961000000001</v>
      </c>
      <c r="L1088" s="5">
        <v>1453.36934</v>
      </c>
      <c r="M1088" s="6">
        <f t="shared" si="71"/>
        <v>0.83548035644128582</v>
      </c>
    </row>
    <row r="1089" spans="1:13" x14ac:dyDescent="0.2">
      <c r="A1089" s="1" t="s">
        <v>17</v>
      </c>
      <c r="B1089" s="1" t="s">
        <v>78</v>
      </c>
      <c r="C1089" s="5">
        <v>0</v>
      </c>
      <c r="D1089" s="5">
        <v>0</v>
      </c>
      <c r="E1089" s="6" t="str">
        <f t="shared" si="68"/>
        <v/>
      </c>
      <c r="F1089" s="5">
        <v>0</v>
      </c>
      <c r="G1089" s="5">
        <v>7.96204</v>
      </c>
      <c r="H1089" s="6" t="str">
        <f t="shared" si="69"/>
        <v/>
      </c>
      <c r="I1089" s="5">
        <v>0</v>
      </c>
      <c r="J1089" s="6" t="str">
        <f t="shared" si="70"/>
        <v/>
      </c>
      <c r="K1089" s="5">
        <v>25.699490000000001</v>
      </c>
      <c r="L1089" s="5">
        <v>32.414319999999996</v>
      </c>
      <c r="M1089" s="6">
        <f t="shared" si="71"/>
        <v>0.2612826168923974</v>
      </c>
    </row>
    <row r="1090" spans="1:13" x14ac:dyDescent="0.2">
      <c r="A1090" s="1" t="s">
        <v>18</v>
      </c>
      <c r="B1090" s="1" t="s">
        <v>78</v>
      </c>
      <c r="C1090" s="5">
        <v>0</v>
      </c>
      <c r="D1090" s="5">
        <v>0</v>
      </c>
      <c r="E1090" s="6" t="str">
        <f t="shared" si="68"/>
        <v/>
      </c>
      <c r="F1090" s="5">
        <v>4.9185600000000003</v>
      </c>
      <c r="G1090" s="5">
        <v>1.4215500000000001</v>
      </c>
      <c r="H1090" s="6">
        <f t="shared" si="69"/>
        <v>-0.71098248267785691</v>
      </c>
      <c r="I1090" s="5">
        <v>5.1135999999999999</v>
      </c>
      <c r="J1090" s="6">
        <f t="shared" si="70"/>
        <v>-0.72200602315394247</v>
      </c>
      <c r="K1090" s="5">
        <v>7.0302899999999999</v>
      </c>
      <c r="L1090" s="5">
        <v>62.140990000000002</v>
      </c>
      <c r="M1090" s="6">
        <f t="shared" si="71"/>
        <v>7.8390365120073291</v>
      </c>
    </row>
    <row r="1091" spans="1:13" x14ac:dyDescent="0.2">
      <c r="A1091" s="1" t="s">
        <v>19</v>
      </c>
      <c r="B1091" s="1" t="s">
        <v>78</v>
      </c>
      <c r="C1091" s="5">
        <v>0</v>
      </c>
      <c r="D1091" s="5">
        <v>19.793939999999999</v>
      </c>
      <c r="E1091" s="6" t="str">
        <f t="shared" si="68"/>
        <v/>
      </c>
      <c r="F1091" s="5">
        <v>667.00045999999998</v>
      </c>
      <c r="G1091" s="5">
        <v>415.71195</v>
      </c>
      <c r="H1091" s="6">
        <f t="shared" si="69"/>
        <v>-0.37674413298005816</v>
      </c>
      <c r="I1091" s="5">
        <v>722.90517999999997</v>
      </c>
      <c r="J1091" s="6">
        <f t="shared" si="70"/>
        <v>-0.42494263217203665</v>
      </c>
      <c r="K1091" s="5">
        <v>3155.5974900000001</v>
      </c>
      <c r="L1091" s="5">
        <v>4314.0756300000003</v>
      </c>
      <c r="M1091" s="6">
        <f t="shared" si="71"/>
        <v>0.36711847555690635</v>
      </c>
    </row>
    <row r="1092" spans="1:13" x14ac:dyDescent="0.2">
      <c r="A1092" s="1" t="s">
        <v>20</v>
      </c>
      <c r="B1092" s="1" t="s">
        <v>78</v>
      </c>
      <c r="C1092" s="5">
        <v>0</v>
      </c>
      <c r="D1092" s="5">
        <v>0</v>
      </c>
      <c r="E1092" s="6" t="str">
        <f t="shared" si="68"/>
        <v/>
      </c>
      <c r="F1092" s="5">
        <v>79.985339999999994</v>
      </c>
      <c r="G1092" s="5">
        <v>65.521249999999995</v>
      </c>
      <c r="H1092" s="6">
        <f t="shared" si="69"/>
        <v>-0.18083426287867255</v>
      </c>
      <c r="I1092" s="5">
        <v>1.93384</v>
      </c>
      <c r="J1092" s="6">
        <f t="shared" si="70"/>
        <v>32.881422454804948</v>
      </c>
      <c r="K1092" s="5">
        <v>377.62060000000002</v>
      </c>
      <c r="L1092" s="5">
        <v>704.84231</v>
      </c>
      <c r="M1092" s="6">
        <f t="shared" si="71"/>
        <v>0.86653564450668208</v>
      </c>
    </row>
    <row r="1093" spans="1:13" x14ac:dyDescent="0.2">
      <c r="A1093" s="1" t="s">
        <v>21</v>
      </c>
      <c r="B1093" s="1" t="s">
        <v>78</v>
      </c>
      <c r="C1093" s="5">
        <v>0</v>
      </c>
      <c r="D1093" s="5">
        <v>4.4035900000000003</v>
      </c>
      <c r="E1093" s="6" t="str">
        <f t="shared" si="68"/>
        <v/>
      </c>
      <c r="F1093" s="5">
        <v>59.52478</v>
      </c>
      <c r="G1093" s="5">
        <v>190.10785000000001</v>
      </c>
      <c r="H1093" s="6">
        <f t="shared" si="69"/>
        <v>2.1937598089400754</v>
      </c>
      <c r="I1093" s="5">
        <v>128.53796</v>
      </c>
      <c r="J1093" s="6">
        <f t="shared" si="70"/>
        <v>0.47900161166397859</v>
      </c>
      <c r="K1093" s="5">
        <v>893.17168000000004</v>
      </c>
      <c r="L1093" s="5">
        <v>1617.2509700000001</v>
      </c>
      <c r="M1093" s="6">
        <f t="shared" si="71"/>
        <v>0.81068321601956739</v>
      </c>
    </row>
    <row r="1094" spans="1:13" x14ac:dyDescent="0.2">
      <c r="A1094" s="1" t="s">
        <v>23</v>
      </c>
      <c r="B1094" s="1" t="s">
        <v>78</v>
      </c>
      <c r="C1094" s="5">
        <v>0</v>
      </c>
      <c r="D1094" s="5">
        <v>0</v>
      </c>
      <c r="E1094" s="6" t="str">
        <f t="shared" si="68"/>
        <v/>
      </c>
      <c r="F1094" s="5">
        <v>62.50488</v>
      </c>
      <c r="G1094" s="5">
        <v>51.91281</v>
      </c>
      <c r="H1094" s="6">
        <f t="shared" si="69"/>
        <v>-0.16945988857190031</v>
      </c>
      <c r="I1094" s="5">
        <v>51.208770000000001</v>
      </c>
      <c r="J1094" s="6">
        <f t="shared" si="70"/>
        <v>1.374842629494899E-2</v>
      </c>
      <c r="K1094" s="5">
        <v>671.82104000000004</v>
      </c>
      <c r="L1094" s="5">
        <v>1358.6403299999999</v>
      </c>
      <c r="M1094" s="6">
        <f t="shared" si="71"/>
        <v>1.0223247697035505</v>
      </c>
    </row>
    <row r="1095" spans="1:13" x14ac:dyDescent="0.2">
      <c r="A1095" s="1" t="s">
        <v>24</v>
      </c>
      <c r="B1095" s="1" t="s">
        <v>78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0</v>
      </c>
      <c r="J1095" s="6" t="str">
        <f t="shared" si="70"/>
        <v/>
      </c>
      <c r="K1095" s="5">
        <v>0</v>
      </c>
      <c r="L1095" s="5">
        <v>5.9575800000000001</v>
      </c>
      <c r="M1095" s="6" t="str">
        <f t="shared" si="71"/>
        <v/>
      </c>
    </row>
    <row r="1096" spans="1:13" x14ac:dyDescent="0.2">
      <c r="A1096" s="1" t="s">
        <v>25</v>
      </c>
      <c r="B1096" s="1" t="s">
        <v>78</v>
      </c>
      <c r="C1096" s="5">
        <v>0</v>
      </c>
      <c r="D1096" s="5">
        <v>0</v>
      </c>
      <c r="E1096" s="6" t="str">
        <f t="shared" si="68"/>
        <v/>
      </c>
      <c r="F1096" s="5">
        <v>61.395000000000003</v>
      </c>
      <c r="G1096" s="5">
        <v>0</v>
      </c>
      <c r="H1096" s="6">
        <f t="shared" si="69"/>
        <v>-1</v>
      </c>
      <c r="I1096" s="5">
        <v>0</v>
      </c>
      <c r="J1096" s="6" t="str">
        <f t="shared" si="70"/>
        <v/>
      </c>
      <c r="K1096" s="5">
        <v>667.37456999999995</v>
      </c>
      <c r="L1096" s="5">
        <v>655.57622000000003</v>
      </c>
      <c r="M1096" s="6">
        <f t="shared" si="71"/>
        <v>-1.7678752728021885E-2</v>
      </c>
    </row>
    <row r="1097" spans="1:13" x14ac:dyDescent="0.2">
      <c r="A1097" s="1" t="s">
        <v>26</v>
      </c>
      <c r="B1097" s="1" t="s">
        <v>78</v>
      </c>
      <c r="C1097" s="5">
        <v>0</v>
      </c>
      <c r="D1097" s="5">
        <v>0</v>
      </c>
      <c r="E1097" s="6" t="str">
        <f t="shared" si="68"/>
        <v/>
      </c>
      <c r="F1097" s="5">
        <v>2458.4339399999999</v>
      </c>
      <c r="G1097" s="5">
        <v>2094.79124</v>
      </c>
      <c r="H1097" s="6">
        <f t="shared" si="69"/>
        <v>-0.14791640079619139</v>
      </c>
      <c r="I1097" s="5">
        <v>2310.54241</v>
      </c>
      <c r="J1097" s="6">
        <f t="shared" si="70"/>
        <v>-9.3376849118298577E-2</v>
      </c>
      <c r="K1097" s="5">
        <v>20297.162120000001</v>
      </c>
      <c r="L1097" s="5">
        <v>19989.347580000001</v>
      </c>
      <c r="M1097" s="6">
        <f t="shared" si="71"/>
        <v>-1.5165397910316347E-2</v>
      </c>
    </row>
    <row r="1098" spans="1:13" x14ac:dyDescent="0.2">
      <c r="A1098" s="1" t="s">
        <v>27</v>
      </c>
      <c r="B1098" s="1" t="s">
        <v>78</v>
      </c>
      <c r="C1098" s="5">
        <v>0</v>
      </c>
      <c r="D1098" s="5">
        <v>0</v>
      </c>
      <c r="E1098" s="6" t="str">
        <f t="shared" si="68"/>
        <v/>
      </c>
      <c r="F1098" s="5">
        <v>130.79999000000001</v>
      </c>
      <c r="G1098" s="5">
        <v>0</v>
      </c>
      <c r="H1098" s="6">
        <f t="shared" si="69"/>
        <v>-1</v>
      </c>
      <c r="I1098" s="5">
        <v>297.89999999999998</v>
      </c>
      <c r="J1098" s="6">
        <f t="shared" si="70"/>
        <v>-1</v>
      </c>
      <c r="K1098" s="5">
        <v>754.74213999999995</v>
      </c>
      <c r="L1098" s="5">
        <v>1214.79991</v>
      </c>
      <c r="M1098" s="6">
        <f t="shared" si="71"/>
        <v>0.60955622538844856</v>
      </c>
    </row>
    <row r="1099" spans="1:13" x14ac:dyDescent="0.2">
      <c r="A1099" s="1" t="s">
        <v>28</v>
      </c>
      <c r="B1099" s="1" t="s">
        <v>78</v>
      </c>
      <c r="C1099" s="5">
        <v>20.731290000000001</v>
      </c>
      <c r="D1099" s="5">
        <v>6.66547</v>
      </c>
      <c r="E1099" s="6">
        <f t="shared" si="68"/>
        <v>-0.67848262216195909</v>
      </c>
      <c r="F1099" s="5">
        <v>342.59111000000001</v>
      </c>
      <c r="G1099" s="5">
        <v>36.743819999999999</v>
      </c>
      <c r="H1099" s="6">
        <f t="shared" si="69"/>
        <v>-0.8927473045053621</v>
      </c>
      <c r="I1099" s="5">
        <v>35.122430000000001</v>
      </c>
      <c r="J1099" s="6">
        <f t="shared" si="70"/>
        <v>4.6163947084526757E-2</v>
      </c>
      <c r="K1099" s="5">
        <v>4513.6769700000004</v>
      </c>
      <c r="L1099" s="5">
        <v>3565.4745400000002</v>
      </c>
      <c r="M1099" s="6">
        <f t="shared" si="71"/>
        <v>-0.21007317012320448</v>
      </c>
    </row>
    <row r="1100" spans="1:13" x14ac:dyDescent="0.2">
      <c r="A1100" s="2" t="s">
        <v>30</v>
      </c>
      <c r="B1100" s="2" t="s">
        <v>78</v>
      </c>
      <c r="C1100" s="7">
        <v>20.731290000000001</v>
      </c>
      <c r="D1100" s="7">
        <v>671.94397000000004</v>
      </c>
      <c r="E1100" s="8">
        <f t="shared" si="68"/>
        <v>31.412067459381447</v>
      </c>
      <c r="F1100" s="7">
        <v>8004.0879400000003</v>
      </c>
      <c r="G1100" s="7">
        <v>9299.8560099999995</v>
      </c>
      <c r="H1100" s="8">
        <f t="shared" si="69"/>
        <v>0.16188828505050123</v>
      </c>
      <c r="I1100" s="7">
        <v>8733.9238299999997</v>
      </c>
      <c r="J1100" s="8">
        <f t="shared" si="70"/>
        <v>6.4797013463306019E-2</v>
      </c>
      <c r="K1100" s="7">
        <v>73971.047089999993</v>
      </c>
      <c r="L1100" s="7">
        <v>82131.571460000006</v>
      </c>
      <c r="M1100" s="8">
        <f t="shared" si="71"/>
        <v>0.11032051986598446</v>
      </c>
    </row>
    <row r="1101" spans="1:13" x14ac:dyDescent="0.2">
      <c r="A1101" s="1" t="s">
        <v>3</v>
      </c>
      <c r="B1101" s="1" t="s">
        <v>79</v>
      </c>
      <c r="C1101" s="5">
        <v>0</v>
      </c>
      <c r="D1101" s="5">
        <v>0</v>
      </c>
      <c r="E1101" s="6" t="str">
        <f t="shared" si="68"/>
        <v/>
      </c>
      <c r="F1101" s="5">
        <v>4.4936999999999996</v>
      </c>
      <c r="G1101" s="5">
        <v>3.9072</v>
      </c>
      <c r="H1101" s="6">
        <f t="shared" si="69"/>
        <v>-0.1305160558114693</v>
      </c>
      <c r="I1101" s="5">
        <v>0</v>
      </c>
      <c r="J1101" s="6" t="str">
        <f t="shared" si="70"/>
        <v/>
      </c>
      <c r="K1101" s="5">
        <v>10.672790000000001</v>
      </c>
      <c r="L1101" s="5">
        <v>77.088679999999997</v>
      </c>
      <c r="M1101" s="6">
        <f t="shared" si="71"/>
        <v>6.2229173440122016</v>
      </c>
    </row>
    <row r="1102" spans="1:13" x14ac:dyDescent="0.2">
      <c r="A1102" s="1" t="s">
        <v>5</v>
      </c>
      <c r="B1102" s="1" t="s">
        <v>79</v>
      </c>
      <c r="C1102" s="5">
        <v>0</v>
      </c>
      <c r="D1102" s="5">
        <v>0</v>
      </c>
      <c r="E1102" s="6" t="str">
        <f t="shared" si="68"/>
        <v/>
      </c>
      <c r="F1102" s="5">
        <v>43.846739999999997</v>
      </c>
      <c r="G1102" s="5">
        <v>29.30423</v>
      </c>
      <c r="H1102" s="6">
        <f t="shared" si="69"/>
        <v>-0.33166684683969661</v>
      </c>
      <c r="I1102" s="5">
        <v>11.204969999999999</v>
      </c>
      <c r="J1102" s="6">
        <f t="shared" si="70"/>
        <v>1.6152885728386601</v>
      </c>
      <c r="K1102" s="5">
        <v>190.18788000000001</v>
      </c>
      <c r="L1102" s="5">
        <v>218.44753</v>
      </c>
      <c r="M1102" s="6">
        <f t="shared" si="71"/>
        <v>0.14858806986018247</v>
      </c>
    </row>
    <row r="1103" spans="1:13" x14ac:dyDescent="0.2">
      <c r="A1103" s="1" t="s">
        <v>6</v>
      </c>
      <c r="B1103" s="1" t="s">
        <v>79</v>
      </c>
      <c r="C1103" s="5">
        <v>0</v>
      </c>
      <c r="D1103" s="5">
        <v>0</v>
      </c>
      <c r="E1103" s="6" t="str">
        <f t="shared" si="68"/>
        <v/>
      </c>
      <c r="F1103" s="5">
        <v>891.46312999999998</v>
      </c>
      <c r="G1103" s="5">
        <v>1158.29891</v>
      </c>
      <c r="H1103" s="6">
        <f t="shared" si="69"/>
        <v>0.29932340555688497</v>
      </c>
      <c r="I1103" s="5">
        <v>956.58121000000006</v>
      </c>
      <c r="J1103" s="6">
        <f t="shared" si="70"/>
        <v>0.21087357549078334</v>
      </c>
      <c r="K1103" s="5">
        <v>8772.0145599999996</v>
      </c>
      <c r="L1103" s="5">
        <v>9039.6597099999999</v>
      </c>
      <c r="M1103" s="6">
        <f t="shared" si="71"/>
        <v>3.0511252366183905E-2</v>
      </c>
    </row>
    <row r="1104" spans="1:13" x14ac:dyDescent="0.2">
      <c r="A1104" s="1" t="s">
        <v>7</v>
      </c>
      <c r="B1104" s="1" t="s">
        <v>79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0</v>
      </c>
      <c r="H1104" s="6" t="str">
        <f t="shared" si="69"/>
        <v/>
      </c>
      <c r="I1104" s="5">
        <v>0</v>
      </c>
      <c r="J1104" s="6" t="str">
        <f t="shared" si="70"/>
        <v/>
      </c>
      <c r="K1104" s="5">
        <v>0</v>
      </c>
      <c r="L1104" s="5">
        <v>0</v>
      </c>
      <c r="M1104" s="6" t="str">
        <f t="shared" si="71"/>
        <v/>
      </c>
    </row>
    <row r="1105" spans="1:13" x14ac:dyDescent="0.2">
      <c r="A1105" s="1" t="s">
        <v>8</v>
      </c>
      <c r="B1105" s="1" t="s">
        <v>79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5.0020000000000002E-2</v>
      </c>
      <c r="H1105" s="6" t="str">
        <f t="shared" si="69"/>
        <v/>
      </c>
      <c r="I1105" s="5">
        <v>0.19939999999999999</v>
      </c>
      <c r="J1105" s="6">
        <f t="shared" si="70"/>
        <v>-0.74914744232698094</v>
      </c>
      <c r="K1105" s="5">
        <v>6.1886299999999999</v>
      </c>
      <c r="L1105" s="5">
        <v>2.5016600000000002</v>
      </c>
      <c r="M1105" s="6">
        <f t="shared" si="71"/>
        <v>-0.59576513703355993</v>
      </c>
    </row>
    <row r="1106" spans="1:13" x14ac:dyDescent="0.2">
      <c r="A1106" s="1" t="s">
        <v>9</v>
      </c>
      <c r="B1106" s="1" t="s">
        <v>79</v>
      </c>
      <c r="C1106" s="5">
        <v>0</v>
      </c>
      <c r="D1106" s="5">
        <v>4.3620000000000001</v>
      </c>
      <c r="E1106" s="6" t="str">
        <f t="shared" si="68"/>
        <v/>
      </c>
      <c r="F1106" s="5">
        <v>8.5295199999999998</v>
      </c>
      <c r="G1106" s="5">
        <v>4.3620000000000001</v>
      </c>
      <c r="H1106" s="6">
        <f t="shared" si="69"/>
        <v>-0.48859959294309641</v>
      </c>
      <c r="I1106" s="5">
        <v>1.7000000000000001E-4</v>
      </c>
      <c r="J1106" s="6">
        <f t="shared" si="70"/>
        <v>25657.823529411762</v>
      </c>
      <c r="K1106" s="5">
        <v>155.21574000000001</v>
      </c>
      <c r="L1106" s="5">
        <v>169.50441000000001</v>
      </c>
      <c r="M1106" s="6">
        <f t="shared" si="71"/>
        <v>9.205683650382368E-2</v>
      </c>
    </row>
    <row r="1107" spans="1:13" x14ac:dyDescent="0.2">
      <c r="A1107" s="1" t="s">
        <v>10</v>
      </c>
      <c r="B1107" s="1" t="s">
        <v>79</v>
      </c>
      <c r="C1107" s="5">
        <v>0</v>
      </c>
      <c r="D1107" s="5">
        <v>0</v>
      </c>
      <c r="E1107" s="6" t="str">
        <f t="shared" si="68"/>
        <v/>
      </c>
      <c r="F1107" s="5">
        <v>0</v>
      </c>
      <c r="G1107" s="5">
        <v>0</v>
      </c>
      <c r="H1107" s="6" t="str">
        <f t="shared" si="69"/>
        <v/>
      </c>
      <c r="I1107" s="5">
        <v>0</v>
      </c>
      <c r="J1107" s="6" t="str">
        <f t="shared" si="70"/>
        <v/>
      </c>
      <c r="K1107" s="5">
        <v>0</v>
      </c>
      <c r="L1107" s="5">
        <v>7.0887500000000001</v>
      </c>
      <c r="M1107" s="6" t="str">
        <f t="shared" si="71"/>
        <v/>
      </c>
    </row>
    <row r="1108" spans="1:13" x14ac:dyDescent="0.2">
      <c r="A1108" s="1" t="s">
        <v>12</v>
      </c>
      <c r="B1108" s="1" t="s">
        <v>79</v>
      </c>
      <c r="C1108" s="5">
        <v>0</v>
      </c>
      <c r="D1108" s="5">
        <v>0</v>
      </c>
      <c r="E1108" s="6" t="str">
        <f t="shared" si="68"/>
        <v/>
      </c>
      <c r="F1108" s="5">
        <v>0</v>
      </c>
      <c r="G1108" s="5">
        <v>0</v>
      </c>
      <c r="H1108" s="6" t="str">
        <f t="shared" si="69"/>
        <v/>
      </c>
      <c r="I1108" s="5">
        <v>0</v>
      </c>
      <c r="J1108" s="6" t="str">
        <f t="shared" si="70"/>
        <v/>
      </c>
      <c r="K1108" s="5">
        <v>0</v>
      </c>
      <c r="L1108" s="5">
        <v>25.819659999999999</v>
      </c>
      <c r="M1108" s="6" t="str">
        <f t="shared" si="71"/>
        <v/>
      </c>
    </row>
    <row r="1109" spans="1:13" x14ac:dyDescent="0.2">
      <c r="A1109" s="1" t="s">
        <v>13</v>
      </c>
      <c r="B1109" s="1" t="s">
        <v>79</v>
      </c>
      <c r="C1109" s="5">
        <v>0</v>
      </c>
      <c r="D1109" s="5">
        <v>6.9999999999999994E-5</v>
      </c>
      <c r="E1109" s="6" t="str">
        <f t="shared" si="68"/>
        <v/>
      </c>
      <c r="F1109" s="5">
        <v>1.9141300000000001</v>
      </c>
      <c r="G1109" s="5">
        <v>0.26332</v>
      </c>
      <c r="H1109" s="6">
        <f t="shared" si="69"/>
        <v>-0.86243358601557896</v>
      </c>
      <c r="I1109" s="5">
        <v>1.3378000000000001</v>
      </c>
      <c r="J1109" s="6">
        <f t="shared" si="70"/>
        <v>-0.80316938256839587</v>
      </c>
      <c r="K1109" s="5">
        <v>11.881550000000001</v>
      </c>
      <c r="L1109" s="5">
        <v>17.07254</v>
      </c>
      <c r="M1109" s="6">
        <f t="shared" si="71"/>
        <v>0.43689501790591279</v>
      </c>
    </row>
    <row r="1110" spans="1:13" x14ac:dyDescent="0.2">
      <c r="A1110" s="1" t="s">
        <v>14</v>
      </c>
      <c r="B1110" s="1" t="s">
        <v>79</v>
      </c>
      <c r="C1110" s="5">
        <v>0</v>
      </c>
      <c r="D1110" s="5">
        <v>0</v>
      </c>
      <c r="E1110" s="6" t="str">
        <f t="shared" si="68"/>
        <v/>
      </c>
      <c r="F1110" s="5">
        <v>166.87945999999999</v>
      </c>
      <c r="G1110" s="5">
        <v>88.854230000000001</v>
      </c>
      <c r="H1110" s="6">
        <f t="shared" si="69"/>
        <v>-0.46755442521206625</v>
      </c>
      <c r="I1110" s="5">
        <v>175.56048000000001</v>
      </c>
      <c r="J1110" s="6">
        <f t="shared" si="70"/>
        <v>-0.49388250704258729</v>
      </c>
      <c r="K1110" s="5">
        <v>1115.04087</v>
      </c>
      <c r="L1110" s="5">
        <v>942.97634000000005</v>
      </c>
      <c r="M1110" s="6">
        <f t="shared" si="71"/>
        <v>-0.15431230785289507</v>
      </c>
    </row>
    <row r="1111" spans="1:13" x14ac:dyDescent="0.2">
      <c r="A1111" s="1" t="s">
        <v>15</v>
      </c>
      <c r="B1111" s="1" t="s">
        <v>79</v>
      </c>
      <c r="C1111" s="5">
        <v>0</v>
      </c>
      <c r="D1111" s="5">
        <v>16.754999999999999</v>
      </c>
      <c r="E1111" s="6" t="str">
        <f t="shared" si="68"/>
        <v/>
      </c>
      <c r="F1111" s="5">
        <v>114.20492</v>
      </c>
      <c r="G1111" s="5">
        <v>42.654859999999999</v>
      </c>
      <c r="H1111" s="6">
        <f t="shared" si="69"/>
        <v>-0.6265059333695957</v>
      </c>
      <c r="I1111" s="5">
        <v>14.891</v>
      </c>
      <c r="J1111" s="6">
        <f t="shared" si="70"/>
        <v>1.8644725001678868</v>
      </c>
      <c r="K1111" s="5">
        <v>384.33704999999998</v>
      </c>
      <c r="L1111" s="5">
        <v>291.96003999999999</v>
      </c>
      <c r="M1111" s="6">
        <f t="shared" si="71"/>
        <v>-0.24035416309720858</v>
      </c>
    </row>
    <row r="1112" spans="1:13" x14ac:dyDescent="0.2">
      <c r="A1112" s="1" t="s">
        <v>16</v>
      </c>
      <c r="B1112" s="1" t="s">
        <v>79</v>
      </c>
      <c r="C1112" s="5">
        <v>0</v>
      </c>
      <c r="D1112" s="5">
        <v>4.5650000000000004</v>
      </c>
      <c r="E1112" s="6" t="str">
        <f t="shared" si="68"/>
        <v/>
      </c>
      <c r="F1112" s="5">
        <v>18.532330000000002</v>
      </c>
      <c r="G1112" s="5">
        <v>18.158149999999999</v>
      </c>
      <c r="H1112" s="6">
        <f t="shared" si="69"/>
        <v>-2.0190661400914078E-2</v>
      </c>
      <c r="I1112" s="5">
        <v>17.389140000000001</v>
      </c>
      <c r="J1112" s="6">
        <f t="shared" si="70"/>
        <v>4.4223578624359661E-2</v>
      </c>
      <c r="K1112" s="5">
        <v>117.54199</v>
      </c>
      <c r="L1112" s="5">
        <v>204.37223</v>
      </c>
      <c r="M1112" s="6">
        <f t="shared" si="71"/>
        <v>0.73871677687267345</v>
      </c>
    </row>
    <row r="1113" spans="1:13" x14ac:dyDescent="0.2">
      <c r="A1113" s="1" t="s">
        <v>17</v>
      </c>
      <c r="B1113" s="1" t="s">
        <v>79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8.3347999999999995</v>
      </c>
      <c r="H1113" s="6" t="str">
        <f t="shared" si="69"/>
        <v/>
      </c>
      <c r="I1113" s="5">
        <v>46.672710000000002</v>
      </c>
      <c r="J1113" s="6">
        <f t="shared" si="70"/>
        <v>-0.82142026893231612</v>
      </c>
      <c r="K1113" s="5">
        <v>342.97534000000002</v>
      </c>
      <c r="L1113" s="5">
        <v>241.86327</v>
      </c>
      <c r="M1113" s="6">
        <f t="shared" si="71"/>
        <v>-0.29480857136842553</v>
      </c>
    </row>
    <row r="1114" spans="1:13" x14ac:dyDescent="0.2">
      <c r="A1114" s="1" t="s">
        <v>18</v>
      </c>
      <c r="B1114" s="1" t="s">
        <v>79</v>
      </c>
      <c r="C1114" s="5">
        <v>0</v>
      </c>
      <c r="D1114" s="5">
        <v>0</v>
      </c>
      <c r="E1114" s="6" t="str">
        <f t="shared" si="68"/>
        <v/>
      </c>
      <c r="F1114" s="5">
        <v>1.7895000000000001</v>
      </c>
      <c r="G1114" s="5">
        <v>0</v>
      </c>
      <c r="H1114" s="6">
        <f t="shared" si="69"/>
        <v>-1</v>
      </c>
      <c r="I1114" s="5">
        <v>0.20834</v>
      </c>
      <c r="J1114" s="6">
        <f t="shared" si="70"/>
        <v>-1</v>
      </c>
      <c r="K1114" s="5">
        <v>31.087890000000002</v>
      </c>
      <c r="L1114" s="5">
        <v>50.969329999999999</v>
      </c>
      <c r="M1114" s="6">
        <f t="shared" si="71"/>
        <v>0.63952362157740517</v>
      </c>
    </row>
    <row r="1115" spans="1:13" x14ac:dyDescent="0.2">
      <c r="A1115" s="1" t="s">
        <v>19</v>
      </c>
      <c r="B1115" s="1" t="s">
        <v>79</v>
      </c>
      <c r="C1115" s="5">
        <v>0</v>
      </c>
      <c r="D1115" s="5">
        <v>0</v>
      </c>
      <c r="E1115" s="6" t="str">
        <f t="shared" si="68"/>
        <v/>
      </c>
      <c r="F1115" s="5">
        <v>82.001999999999995</v>
      </c>
      <c r="G1115" s="5">
        <v>281.33886000000001</v>
      </c>
      <c r="H1115" s="6">
        <f t="shared" si="69"/>
        <v>2.4308780273651864</v>
      </c>
      <c r="I1115" s="5">
        <v>385.87265000000002</v>
      </c>
      <c r="J1115" s="6">
        <f t="shared" si="70"/>
        <v>-0.27090230416693173</v>
      </c>
      <c r="K1115" s="5">
        <v>1802.2984300000001</v>
      </c>
      <c r="L1115" s="5">
        <v>1804.1936900000001</v>
      </c>
      <c r="M1115" s="6">
        <f t="shared" si="71"/>
        <v>1.0515794545746804E-3</v>
      </c>
    </row>
    <row r="1116" spans="1:13" x14ac:dyDescent="0.2">
      <c r="A1116" s="1" t="s">
        <v>20</v>
      </c>
      <c r="B1116" s="1" t="s">
        <v>79</v>
      </c>
      <c r="C1116" s="5">
        <v>0</v>
      </c>
      <c r="D1116" s="5">
        <v>52.120959999999997</v>
      </c>
      <c r="E1116" s="6" t="str">
        <f t="shared" si="68"/>
        <v/>
      </c>
      <c r="F1116" s="5">
        <v>631.31633999999997</v>
      </c>
      <c r="G1116" s="5">
        <v>812.74792000000002</v>
      </c>
      <c r="H1116" s="6">
        <f t="shared" si="69"/>
        <v>0.28738616206258816</v>
      </c>
      <c r="I1116" s="5">
        <v>545.61262999999997</v>
      </c>
      <c r="J1116" s="6">
        <f t="shared" si="70"/>
        <v>0.48960613320113233</v>
      </c>
      <c r="K1116" s="5">
        <v>5068.05897</v>
      </c>
      <c r="L1116" s="5">
        <v>4948.8315700000003</v>
      </c>
      <c r="M1116" s="6">
        <f t="shared" si="71"/>
        <v>-2.3525259020417355E-2</v>
      </c>
    </row>
    <row r="1117" spans="1:13" x14ac:dyDescent="0.2">
      <c r="A1117" s="1" t="s">
        <v>21</v>
      </c>
      <c r="B1117" s="1" t="s">
        <v>79</v>
      </c>
      <c r="C1117" s="5">
        <v>0</v>
      </c>
      <c r="D1117" s="5">
        <v>0</v>
      </c>
      <c r="E1117" s="6" t="str">
        <f t="shared" si="68"/>
        <v/>
      </c>
      <c r="F1117" s="5">
        <v>2.4217</v>
      </c>
      <c r="G1117" s="5">
        <v>2.2819199999999999</v>
      </c>
      <c r="H1117" s="6">
        <f t="shared" si="69"/>
        <v>-5.7719783623074727E-2</v>
      </c>
      <c r="I1117" s="5">
        <v>1.2115</v>
      </c>
      <c r="J1117" s="6">
        <f t="shared" si="70"/>
        <v>0.88354931902600065</v>
      </c>
      <c r="K1117" s="5">
        <v>50.879640000000002</v>
      </c>
      <c r="L1117" s="5">
        <v>28.32619</v>
      </c>
      <c r="M1117" s="6">
        <f t="shared" si="71"/>
        <v>-0.44327062848715126</v>
      </c>
    </row>
    <row r="1118" spans="1:13" x14ac:dyDescent="0.2">
      <c r="A1118" s="1" t="s">
        <v>23</v>
      </c>
      <c r="B1118" s="1" t="s">
        <v>79</v>
      </c>
      <c r="C1118" s="5">
        <v>0</v>
      </c>
      <c r="D1118" s="5">
        <v>1623.0378900000001</v>
      </c>
      <c r="E1118" s="6" t="str">
        <f t="shared" si="68"/>
        <v/>
      </c>
      <c r="F1118" s="5">
        <v>16146.53242</v>
      </c>
      <c r="G1118" s="5">
        <v>20244.29565</v>
      </c>
      <c r="H1118" s="6">
        <f t="shared" si="69"/>
        <v>0.25378595994544817</v>
      </c>
      <c r="I1118" s="5">
        <v>15369.19274</v>
      </c>
      <c r="J1118" s="6">
        <f t="shared" si="70"/>
        <v>0.31719967290878026</v>
      </c>
      <c r="K1118" s="5">
        <v>150704.44597999999</v>
      </c>
      <c r="L1118" s="5">
        <v>149505.24077999999</v>
      </c>
      <c r="M1118" s="6">
        <f t="shared" si="71"/>
        <v>-7.9573312665184304E-3</v>
      </c>
    </row>
    <row r="1119" spans="1:13" x14ac:dyDescent="0.2">
      <c r="A1119" s="1" t="s">
        <v>24</v>
      </c>
      <c r="B1119" s="1" t="s">
        <v>79</v>
      </c>
      <c r="C1119" s="5">
        <v>0</v>
      </c>
      <c r="D1119" s="5">
        <v>29.85</v>
      </c>
      <c r="E1119" s="6" t="str">
        <f t="shared" si="68"/>
        <v/>
      </c>
      <c r="F1119" s="5">
        <v>654.66600000000005</v>
      </c>
      <c r="G1119" s="5">
        <v>258.16000000000003</v>
      </c>
      <c r="H1119" s="6">
        <f t="shared" si="69"/>
        <v>-0.6056615128935976</v>
      </c>
      <c r="I1119" s="5">
        <v>116.1</v>
      </c>
      <c r="J1119" s="6">
        <f t="shared" si="70"/>
        <v>1.2236003445305772</v>
      </c>
      <c r="K1119" s="5">
        <v>4193.1127800000004</v>
      </c>
      <c r="L1119" s="5">
        <v>571.62851000000001</v>
      </c>
      <c r="M1119" s="6">
        <f t="shared" si="71"/>
        <v>-0.86367442518443305</v>
      </c>
    </row>
    <row r="1120" spans="1:13" x14ac:dyDescent="0.2">
      <c r="A1120" s="1" t="s">
        <v>26</v>
      </c>
      <c r="B1120" s="1" t="s">
        <v>79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9.2159399999999998</v>
      </c>
      <c r="H1120" s="6" t="str">
        <f t="shared" si="69"/>
        <v/>
      </c>
      <c r="I1120" s="5">
        <v>10.703569999999999</v>
      </c>
      <c r="J1120" s="6">
        <f t="shared" si="70"/>
        <v>-0.13898446966759681</v>
      </c>
      <c r="K1120" s="5">
        <v>54.901290000000003</v>
      </c>
      <c r="L1120" s="5">
        <v>52.72457</v>
      </c>
      <c r="M1120" s="6">
        <f t="shared" si="71"/>
        <v>-3.9647884412187806E-2</v>
      </c>
    </row>
    <row r="1121" spans="1:13" x14ac:dyDescent="0.2">
      <c r="A1121" s="1" t="s">
        <v>28</v>
      </c>
      <c r="B1121" s="1" t="s">
        <v>79</v>
      </c>
      <c r="C1121" s="5">
        <v>0</v>
      </c>
      <c r="D1121" s="5">
        <v>0</v>
      </c>
      <c r="E1121" s="6" t="str">
        <f t="shared" ref="E1121:E1182" si="72">IF(C1121=0,"",(D1121/C1121-1))</f>
        <v/>
      </c>
      <c r="F1121" s="5">
        <v>0</v>
      </c>
      <c r="G1121" s="5">
        <v>0</v>
      </c>
      <c r="H1121" s="6" t="str">
        <f t="shared" ref="H1121:H1182" si="73">IF(F1121=0,"",(G1121/F1121-1))</f>
        <v/>
      </c>
      <c r="I1121" s="5">
        <v>2.4266899999999998</v>
      </c>
      <c r="J1121" s="6">
        <f t="shared" ref="J1121:J1182" si="74">IF(I1121=0,"",(G1121/I1121-1))</f>
        <v>-1</v>
      </c>
      <c r="K1121" s="5">
        <v>95.629949999999994</v>
      </c>
      <c r="L1121" s="5">
        <v>112.01703999999999</v>
      </c>
      <c r="M1121" s="6">
        <f t="shared" ref="M1121:M1182" si="75">IF(K1121=0,"",(L1121/K1121-1))</f>
        <v>0.17135939106942955</v>
      </c>
    </row>
    <row r="1122" spans="1:13" x14ac:dyDescent="0.2">
      <c r="A1122" s="1" t="s">
        <v>29</v>
      </c>
      <c r="B1122" s="1" t="s">
        <v>79</v>
      </c>
      <c r="C1122" s="5">
        <v>0</v>
      </c>
      <c r="D1122" s="5">
        <v>0</v>
      </c>
      <c r="E1122" s="6" t="str">
        <f t="shared" si="72"/>
        <v/>
      </c>
      <c r="F1122" s="5">
        <v>14.525259999999999</v>
      </c>
      <c r="G1122" s="5">
        <v>0</v>
      </c>
      <c r="H1122" s="6">
        <f t="shared" si="73"/>
        <v>-1</v>
      </c>
      <c r="I1122" s="5">
        <v>0</v>
      </c>
      <c r="J1122" s="6" t="str">
        <f t="shared" si="74"/>
        <v/>
      </c>
      <c r="K1122" s="5">
        <v>38.556460000000001</v>
      </c>
      <c r="L1122" s="5">
        <v>13.72025</v>
      </c>
      <c r="M1122" s="6">
        <f t="shared" si="75"/>
        <v>-0.64415171932278015</v>
      </c>
    </row>
    <row r="1123" spans="1:13" x14ac:dyDescent="0.2">
      <c r="A1123" s="2" t="s">
        <v>30</v>
      </c>
      <c r="B1123" s="2" t="s">
        <v>79</v>
      </c>
      <c r="C1123" s="7">
        <v>0</v>
      </c>
      <c r="D1123" s="7">
        <v>1730.69092</v>
      </c>
      <c r="E1123" s="8" t="str">
        <f t="shared" si="72"/>
        <v/>
      </c>
      <c r="F1123" s="7">
        <v>18783.117149999998</v>
      </c>
      <c r="G1123" s="7">
        <v>22962.228009999999</v>
      </c>
      <c r="H1123" s="8">
        <f t="shared" si="73"/>
        <v>0.22249293483217203</v>
      </c>
      <c r="I1123" s="7">
        <v>17655.165000000001</v>
      </c>
      <c r="J1123" s="8">
        <f t="shared" si="74"/>
        <v>0.30059549202740365</v>
      </c>
      <c r="K1123" s="7">
        <v>173145.02778999999</v>
      </c>
      <c r="L1123" s="7">
        <v>168326.00675</v>
      </c>
      <c r="M1123" s="8">
        <f t="shared" si="75"/>
        <v>-2.7832280842882584E-2</v>
      </c>
    </row>
    <row r="1124" spans="1:13" x14ac:dyDescent="0.2">
      <c r="A1124" s="1" t="s">
        <v>3</v>
      </c>
      <c r="B1124" s="1" t="s">
        <v>80</v>
      </c>
      <c r="C1124" s="5">
        <v>0</v>
      </c>
      <c r="D1124" s="5">
        <v>0</v>
      </c>
      <c r="E1124" s="6" t="str">
        <f t="shared" si="72"/>
        <v/>
      </c>
      <c r="F1124" s="5">
        <v>276.56758000000002</v>
      </c>
      <c r="G1124" s="5">
        <v>29.7605</v>
      </c>
      <c r="H1124" s="6">
        <f t="shared" si="73"/>
        <v>-0.89239338898651821</v>
      </c>
      <c r="I1124" s="5">
        <v>30.23471</v>
      </c>
      <c r="J1124" s="6">
        <f t="shared" si="74"/>
        <v>-1.5684291332709988E-2</v>
      </c>
      <c r="K1124" s="5">
        <v>648.12593000000004</v>
      </c>
      <c r="L1124" s="5">
        <v>536.24931000000004</v>
      </c>
      <c r="M1124" s="6">
        <f t="shared" si="75"/>
        <v>-0.17261555944845475</v>
      </c>
    </row>
    <row r="1125" spans="1:13" x14ac:dyDescent="0.2">
      <c r="A1125" s="1" t="s">
        <v>5</v>
      </c>
      <c r="B1125" s="1" t="s">
        <v>80</v>
      </c>
      <c r="C1125" s="5">
        <v>0</v>
      </c>
      <c r="D1125" s="5">
        <v>0</v>
      </c>
      <c r="E1125" s="6" t="str">
        <f t="shared" si="72"/>
        <v/>
      </c>
      <c r="F1125" s="5">
        <v>153.19873999999999</v>
      </c>
      <c r="G1125" s="5">
        <v>1437.7208499999999</v>
      </c>
      <c r="H1125" s="6">
        <f t="shared" si="73"/>
        <v>8.3846780332527544</v>
      </c>
      <c r="I1125" s="5">
        <v>1045.7144000000001</v>
      </c>
      <c r="J1125" s="6">
        <f t="shared" si="74"/>
        <v>0.37486951504158283</v>
      </c>
      <c r="K1125" s="5">
        <v>11549.955019999999</v>
      </c>
      <c r="L1125" s="5">
        <v>19597.563269999999</v>
      </c>
      <c r="M1125" s="6">
        <f t="shared" si="75"/>
        <v>0.69676533251122574</v>
      </c>
    </row>
    <row r="1126" spans="1:13" x14ac:dyDescent="0.2">
      <c r="A1126" s="1" t="s">
        <v>6</v>
      </c>
      <c r="B1126" s="1" t="s">
        <v>80</v>
      </c>
      <c r="C1126" s="5">
        <v>0</v>
      </c>
      <c r="D1126" s="5">
        <v>615.92773</v>
      </c>
      <c r="E1126" s="6" t="str">
        <f t="shared" si="72"/>
        <v/>
      </c>
      <c r="F1126" s="5">
        <v>13479.466130000001</v>
      </c>
      <c r="G1126" s="5">
        <v>11027.44246</v>
      </c>
      <c r="H1126" s="6">
        <f t="shared" si="73"/>
        <v>-0.18190807012324905</v>
      </c>
      <c r="I1126" s="5">
        <v>11925.89957</v>
      </c>
      <c r="J1126" s="6">
        <f t="shared" si="74"/>
        <v>-7.5336632236959189E-2</v>
      </c>
      <c r="K1126" s="5">
        <v>123725.36526000001</v>
      </c>
      <c r="L1126" s="5">
        <v>121131.25936</v>
      </c>
      <c r="M1126" s="6">
        <f t="shared" si="75"/>
        <v>-2.0966645720129296E-2</v>
      </c>
    </row>
    <row r="1127" spans="1:13" x14ac:dyDescent="0.2">
      <c r="A1127" s="1" t="s">
        <v>7</v>
      </c>
      <c r="B1127" s="1" t="s">
        <v>80</v>
      </c>
      <c r="C1127" s="5">
        <v>0</v>
      </c>
      <c r="D1127" s="5">
        <v>0</v>
      </c>
      <c r="E1127" s="6" t="str">
        <f t="shared" si="72"/>
        <v/>
      </c>
      <c r="F1127" s="5">
        <v>48.044789999999999</v>
      </c>
      <c r="G1127" s="5">
        <v>38.860280000000003</v>
      </c>
      <c r="H1127" s="6">
        <f t="shared" si="73"/>
        <v>-0.19116557695433778</v>
      </c>
      <c r="I1127" s="5">
        <v>0</v>
      </c>
      <c r="J1127" s="6" t="str">
        <f t="shared" si="74"/>
        <v/>
      </c>
      <c r="K1127" s="5">
        <v>233.14146</v>
      </c>
      <c r="L1127" s="5">
        <v>276.08859999999999</v>
      </c>
      <c r="M1127" s="6">
        <f t="shared" si="75"/>
        <v>0.18421065047804031</v>
      </c>
    </row>
    <row r="1128" spans="1:13" x14ac:dyDescent="0.2">
      <c r="A1128" s="1" t="s">
        <v>8</v>
      </c>
      <c r="B1128" s="1" t="s">
        <v>80</v>
      </c>
      <c r="C1128" s="5">
        <v>0</v>
      </c>
      <c r="D1128" s="5">
        <v>1.7654399999999999</v>
      </c>
      <c r="E1128" s="6" t="str">
        <f t="shared" si="72"/>
        <v/>
      </c>
      <c r="F1128" s="5">
        <v>1.1999999999999999E-3</v>
      </c>
      <c r="G1128" s="5">
        <v>4.2124899999999998</v>
      </c>
      <c r="H1128" s="6">
        <f t="shared" si="73"/>
        <v>3509.4083333333333</v>
      </c>
      <c r="I1128" s="5">
        <v>0</v>
      </c>
      <c r="J1128" s="6" t="str">
        <f t="shared" si="74"/>
        <v/>
      </c>
      <c r="K1128" s="5">
        <v>0.1052</v>
      </c>
      <c r="L1128" s="5">
        <v>7.4382799999999998</v>
      </c>
      <c r="M1128" s="6">
        <f t="shared" si="75"/>
        <v>69.706083650190109</v>
      </c>
    </row>
    <row r="1129" spans="1:13" x14ac:dyDescent="0.2">
      <c r="A1129" s="1" t="s">
        <v>9</v>
      </c>
      <c r="B1129" s="1" t="s">
        <v>80</v>
      </c>
      <c r="C1129" s="5">
        <v>0</v>
      </c>
      <c r="D1129" s="5">
        <v>0</v>
      </c>
      <c r="E1129" s="6" t="str">
        <f t="shared" si="72"/>
        <v/>
      </c>
      <c r="F1129" s="5">
        <v>137.31723</v>
      </c>
      <c r="G1129" s="5">
        <v>52.380940000000002</v>
      </c>
      <c r="H1129" s="6">
        <f t="shared" si="73"/>
        <v>-0.61854065946422021</v>
      </c>
      <c r="I1129" s="5">
        <v>176.18606</v>
      </c>
      <c r="J1129" s="6">
        <f t="shared" si="74"/>
        <v>-0.70269532107137189</v>
      </c>
      <c r="K1129" s="5">
        <v>2435.8341399999999</v>
      </c>
      <c r="L1129" s="5">
        <v>1545.06745</v>
      </c>
      <c r="M1129" s="6">
        <f t="shared" si="75"/>
        <v>-0.36569266986298166</v>
      </c>
    </row>
    <row r="1130" spans="1:13" x14ac:dyDescent="0.2">
      <c r="A1130" s="1" t="s">
        <v>12</v>
      </c>
      <c r="B1130" s="1" t="s">
        <v>80</v>
      </c>
      <c r="C1130" s="5">
        <v>0</v>
      </c>
      <c r="D1130" s="5">
        <v>0</v>
      </c>
      <c r="E1130" s="6" t="str">
        <f t="shared" si="72"/>
        <v/>
      </c>
      <c r="F1130" s="5">
        <v>7.1916399999999996</v>
      </c>
      <c r="G1130" s="5">
        <v>137.13919000000001</v>
      </c>
      <c r="H1130" s="6">
        <f t="shared" si="73"/>
        <v>18.069251241719556</v>
      </c>
      <c r="I1130" s="5">
        <v>0</v>
      </c>
      <c r="J1130" s="6" t="str">
        <f t="shared" si="74"/>
        <v/>
      </c>
      <c r="K1130" s="5">
        <v>68.410070000000005</v>
      </c>
      <c r="L1130" s="5">
        <v>229.1096</v>
      </c>
      <c r="M1130" s="6">
        <f t="shared" si="75"/>
        <v>2.3490624991320721</v>
      </c>
    </row>
    <row r="1131" spans="1:13" x14ac:dyDescent="0.2">
      <c r="A1131" s="1" t="s">
        <v>13</v>
      </c>
      <c r="B1131" s="1" t="s">
        <v>80</v>
      </c>
      <c r="C1131" s="5">
        <v>0</v>
      </c>
      <c r="D1131" s="5">
        <v>0</v>
      </c>
      <c r="E1131" s="6" t="str">
        <f t="shared" si="72"/>
        <v/>
      </c>
      <c r="F1131" s="5">
        <v>5584.4182799999999</v>
      </c>
      <c r="G1131" s="5">
        <v>5931.1113500000001</v>
      </c>
      <c r="H1131" s="6">
        <f t="shared" si="73"/>
        <v>6.2082217451662647E-2</v>
      </c>
      <c r="I1131" s="5">
        <v>5873.3866600000001</v>
      </c>
      <c r="J1131" s="6">
        <f t="shared" si="74"/>
        <v>9.8281780753730619E-3</v>
      </c>
      <c r="K1131" s="5">
        <v>53256.409599999999</v>
      </c>
      <c r="L1131" s="5">
        <v>61930.849390000003</v>
      </c>
      <c r="M1131" s="6">
        <f t="shared" si="75"/>
        <v>0.16288067211350277</v>
      </c>
    </row>
    <row r="1132" spans="1:13" x14ac:dyDescent="0.2">
      <c r="A1132" s="1" t="s">
        <v>14</v>
      </c>
      <c r="B1132" s="1" t="s">
        <v>80</v>
      </c>
      <c r="C1132" s="5">
        <v>0</v>
      </c>
      <c r="D1132" s="5">
        <v>226.00246000000001</v>
      </c>
      <c r="E1132" s="6" t="str">
        <f t="shared" si="72"/>
        <v/>
      </c>
      <c r="F1132" s="5">
        <v>1299.7771</v>
      </c>
      <c r="G1132" s="5">
        <v>1557.85904</v>
      </c>
      <c r="H1132" s="6">
        <f t="shared" si="73"/>
        <v>0.19855861439626832</v>
      </c>
      <c r="I1132" s="5">
        <v>1240.43364</v>
      </c>
      <c r="J1132" s="6">
        <f t="shared" si="74"/>
        <v>0.25589873554219311</v>
      </c>
      <c r="K1132" s="5">
        <v>14803.39832</v>
      </c>
      <c r="L1132" s="5">
        <v>13681.78377</v>
      </c>
      <c r="M1132" s="6">
        <f t="shared" si="75"/>
        <v>-7.5767369475200352E-2</v>
      </c>
    </row>
    <row r="1133" spans="1:13" x14ac:dyDescent="0.2">
      <c r="A1133" s="1" t="s">
        <v>15</v>
      </c>
      <c r="B1133" s="1" t="s">
        <v>80</v>
      </c>
      <c r="C1133" s="5">
        <v>0</v>
      </c>
      <c r="D1133" s="5">
        <v>0.10557</v>
      </c>
      <c r="E1133" s="6" t="str">
        <f t="shared" si="72"/>
        <v/>
      </c>
      <c r="F1133" s="5">
        <v>1636.3804500000001</v>
      </c>
      <c r="G1133" s="5">
        <v>1258.56205</v>
      </c>
      <c r="H1133" s="6">
        <f t="shared" si="73"/>
        <v>-0.23088664986189489</v>
      </c>
      <c r="I1133" s="5">
        <v>1512.2036499999999</v>
      </c>
      <c r="J1133" s="6">
        <f t="shared" si="74"/>
        <v>-0.1677297895690173</v>
      </c>
      <c r="K1133" s="5">
        <v>18058.542359999999</v>
      </c>
      <c r="L1133" s="5">
        <v>12172.433590000001</v>
      </c>
      <c r="M1133" s="6">
        <f t="shared" si="75"/>
        <v>-0.32594595137633242</v>
      </c>
    </row>
    <row r="1134" spans="1:13" x14ac:dyDescent="0.2">
      <c r="A1134" s="1" t="s">
        <v>16</v>
      </c>
      <c r="B1134" s="1" t="s">
        <v>80</v>
      </c>
      <c r="C1134" s="5">
        <v>0</v>
      </c>
      <c r="D1134" s="5">
        <v>10.808070000000001</v>
      </c>
      <c r="E1134" s="6" t="str">
        <f t="shared" si="72"/>
        <v/>
      </c>
      <c r="F1134" s="5">
        <v>900.02536999999995</v>
      </c>
      <c r="G1134" s="5">
        <v>684.87027</v>
      </c>
      <c r="H1134" s="6">
        <f t="shared" si="73"/>
        <v>-0.23905448354194725</v>
      </c>
      <c r="I1134" s="5">
        <v>488.96078999999997</v>
      </c>
      <c r="J1134" s="6">
        <f t="shared" si="74"/>
        <v>0.40066501037843971</v>
      </c>
      <c r="K1134" s="5">
        <v>6539.96839</v>
      </c>
      <c r="L1134" s="5">
        <v>5745.7351600000002</v>
      </c>
      <c r="M1134" s="6">
        <f t="shared" si="75"/>
        <v>-0.12144297688264516</v>
      </c>
    </row>
    <row r="1135" spans="1:13" x14ac:dyDescent="0.2">
      <c r="A1135" s="1" t="s">
        <v>17</v>
      </c>
      <c r="B1135" s="1" t="s">
        <v>80</v>
      </c>
      <c r="C1135" s="5">
        <v>0</v>
      </c>
      <c r="D1135" s="5">
        <v>0</v>
      </c>
      <c r="E1135" s="6" t="str">
        <f t="shared" si="72"/>
        <v/>
      </c>
      <c r="F1135" s="5">
        <v>0</v>
      </c>
      <c r="G1135" s="5">
        <v>0</v>
      </c>
      <c r="H1135" s="6" t="str">
        <f t="shared" si="73"/>
        <v/>
      </c>
      <c r="I1135" s="5">
        <v>0.59865000000000002</v>
      </c>
      <c r="J1135" s="6">
        <f t="shared" si="74"/>
        <v>-1</v>
      </c>
      <c r="K1135" s="5">
        <v>37.428469999999997</v>
      </c>
      <c r="L1135" s="5">
        <v>87.569630000000004</v>
      </c>
      <c r="M1135" s="6">
        <f t="shared" si="75"/>
        <v>1.3396529433343125</v>
      </c>
    </row>
    <row r="1136" spans="1:13" x14ac:dyDescent="0.2">
      <c r="A1136" s="1" t="s">
        <v>18</v>
      </c>
      <c r="B1136" s="1" t="s">
        <v>80</v>
      </c>
      <c r="C1136" s="5">
        <v>0</v>
      </c>
      <c r="D1136" s="5">
        <v>0</v>
      </c>
      <c r="E1136" s="6" t="str">
        <f t="shared" si="72"/>
        <v/>
      </c>
      <c r="F1136" s="5">
        <v>3.0635300000000001</v>
      </c>
      <c r="G1136" s="5">
        <v>26.591290000000001</v>
      </c>
      <c r="H1136" s="6">
        <f t="shared" si="73"/>
        <v>7.6799509063074289</v>
      </c>
      <c r="I1136" s="5">
        <v>40.550820000000002</v>
      </c>
      <c r="J1136" s="6">
        <f t="shared" si="74"/>
        <v>-0.34424778586474947</v>
      </c>
      <c r="K1136" s="5">
        <v>205.72774000000001</v>
      </c>
      <c r="L1136" s="5">
        <v>322.84079000000003</v>
      </c>
      <c r="M1136" s="6">
        <f t="shared" si="75"/>
        <v>0.56926231727427723</v>
      </c>
    </row>
    <row r="1137" spans="1:13" x14ac:dyDescent="0.2">
      <c r="A1137" s="1" t="s">
        <v>19</v>
      </c>
      <c r="B1137" s="1" t="s">
        <v>80</v>
      </c>
      <c r="C1137" s="5">
        <v>0</v>
      </c>
      <c r="D1137" s="5">
        <v>0</v>
      </c>
      <c r="E1137" s="6" t="str">
        <f t="shared" si="72"/>
        <v/>
      </c>
      <c r="F1137" s="5">
        <v>383.10971999999998</v>
      </c>
      <c r="G1137" s="5">
        <v>892.35155999999995</v>
      </c>
      <c r="H1137" s="6">
        <f t="shared" si="73"/>
        <v>1.3292323671662518</v>
      </c>
      <c r="I1137" s="5">
        <v>931.40250000000003</v>
      </c>
      <c r="J1137" s="6">
        <f t="shared" si="74"/>
        <v>-4.1927029399212556E-2</v>
      </c>
      <c r="K1137" s="5">
        <v>8956.09728</v>
      </c>
      <c r="L1137" s="5">
        <v>7588.0841799999998</v>
      </c>
      <c r="M1137" s="6">
        <f t="shared" si="75"/>
        <v>-0.15274656552189658</v>
      </c>
    </row>
    <row r="1138" spans="1:13" x14ac:dyDescent="0.2">
      <c r="A1138" s="1" t="s">
        <v>20</v>
      </c>
      <c r="B1138" s="1" t="s">
        <v>80</v>
      </c>
      <c r="C1138" s="5">
        <v>0</v>
      </c>
      <c r="D1138" s="5">
        <v>0</v>
      </c>
      <c r="E1138" s="6" t="str">
        <f t="shared" si="72"/>
        <v/>
      </c>
      <c r="F1138" s="5">
        <v>42.803600000000003</v>
      </c>
      <c r="G1138" s="5">
        <v>127.44712</v>
      </c>
      <c r="H1138" s="6">
        <f t="shared" si="73"/>
        <v>1.977486005849975</v>
      </c>
      <c r="I1138" s="5">
        <v>109.62027999999999</v>
      </c>
      <c r="J1138" s="6">
        <f t="shared" si="74"/>
        <v>0.16262355834157693</v>
      </c>
      <c r="K1138" s="5">
        <v>485.87490000000003</v>
      </c>
      <c r="L1138" s="5">
        <v>1068.7836299999999</v>
      </c>
      <c r="M1138" s="6">
        <f t="shared" si="75"/>
        <v>1.199709493122612</v>
      </c>
    </row>
    <row r="1139" spans="1:13" x14ac:dyDescent="0.2">
      <c r="A1139" s="1" t="s">
        <v>21</v>
      </c>
      <c r="B1139" s="1" t="s">
        <v>80</v>
      </c>
      <c r="C1139" s="5">
        <v>0</v>
      </c>
      <c r="D1139" s="5">
        <v>442.87540999999999</v>
      </c>
      <c r="E1139" s="6" t="str">
        <f t="shared" si="72"/>
        <v/>
      </c>
      <c r="F1139" s="5">
        <v>7088.0537800000002</v>
      </c>
      <c r="G1139" s="5">
        <v>3832.0969100000002</v>
      </c>
      <c r="H1139" s="6">
        <f t="shared" si="73"/>
        <v>-0.45935837552293513</v>
      </c>
      <c r="I1139" s="5">
        <v>2989.04603</v>
      </c>
      <c r="J1139" s="6">
        <f t="shared" si="74"/>
        <v>0.28204680407681781</v>
      </c>
      <c r="K1139" s="5">
        <v>47952.098740000001</v>
      </c>
      <c r="L1139" s="5">
        <v>37748.560799999999</v>
      </c>
      <c r="M1139" s="6">
        <f t="shared" si="75"/>
        <v>-0.21278605542010531</v>
      </c>
    </row>
    <row r="1140" spans="1:13" x14ac:dyDescent="0.2">
      <c r="A1140" s="1" t="s">
        <v>22</v>
      </c>
      <c r="B1140" s="1" t="s">
        <v>80</v>
      </c>
      <c r="C1140" s="5">
        <v>0</v>
      </c>
      <c r="D1140" s="5">
        <v>0</v>
      </c>
      <c r="E1140" s="6" t="str">
        <f t="shared" si="72"/>
        <v/>
      </c>
      <c r="F1140" s="5">
        <v>343.90017999999998</v>
      </c>
      <c r="G1140" s="5">
        <v>0</v>
      </c>
      <c r="H1140" s="6">
        <f t="shared" si="73"/>
        <v>-1</v>
      </c>
      <c r="I1140" s="5">
        <v>0</v>
      </c>
      <c r="J1140" s="6" t="str">
        <f t="shared" si="74"/>
        <v/>
      </c>
      <c r="K1140" s="5">
        <v>948.25775999999996</v>
      </c>
      <c r="L1140" s="5">
        <v>737.34158000000002</v>
      </c>
      <c r="M1140" s="6">
        <f t="shared" si="75"/>
        <v>-0.22242494487996589</v>
      </c>
    </row>
    <row r="1141" spans="1:13" x14ac:dyDescent="0.2">
      <c r="A1141" s="1" t="s">
        <v>23</v>
      </c>
      <c r="B1141" s="1" t="s">
        <v>80</v>
      </c>
      <c r="C1141" s="5">
        <v>0</v>
      </c>
      <c r="D1141" s="5">
        <v>0</v>
      </c>
      <c r="E1141" s="6" t="str">
        <f t="shared" si="72"/>
        <v/>
      </c>
      <c r="F1141" s="5">
        <v>92.066029999999998</v>
      </c>
      <c r="G1141" s="5">
        <v>51.503700000000002</v>
      </c>
      <c r="H1141" s="6">
        <f t="shared" si="73"/>
        <v>-0.44057868032324188</v>
      </c>
      <c r="I1141" s="5">
        <v>0</v>
      </c>
      <c r="J1141" s="6" t="str">
        <f t="shared" si="74"/>
        <v/>
      </c>
      <c r="K1141" s="5">
        <v>635.27665000000002</v>
      </c>
      <c r="L1141" s="5">
        <v>82.006870000000006</v>
      </c>
      <c r="M1141" s="6">
        <f t="shared" si="75"/>
        <v>-0.87091156270264303</v>
      </c>
    </row>
    <row r="1142" spans="1:13" x14ac:dyDescent="0.2">
      <c r="A1142" s="1" t="s">
        <v>24</v>
      </c>
      <c r="B1142" s="1" t="s">
        <v>80</v>
      </c>
      <c r="C1142" s="5">
        <v>0</v>
      </c>
      <c r="D1142" s="5">
        <v>0</v>
      </c>
      <c r="E1142" s="6" t="str">
        <f t="shared" si="72"/>
        <v/>
      </c>
      <c r="F1142" s="5">
        <v>12.23962</v>
      </c>
      <c r="G1142" s="5">
        <v>21.481750000000002</v>
      </c>
      <c r="H1142" s="6">
        <f t="shared" si="73"/>
        <v>0.75509942302130306</v>
      </c>
      <c r="I1142" s="5">
        <v>8.5703999999999994</v>
      </c>
      <c r="J1142" s="6">
        <f t="shared" si="74"/>
        <v>1.5065049472603382</v>
      </c>
      <c r="K1142" s="5">
        <v>435.22100999999998</v>
      </c>
      <c r="L1142" s="5">
        <v>147.25021000000001</v>
      </c>
      <c r="M1142" s="6">
        <f t="shared" si="75"/>
        <v>-0.66166566728936171</v>
      </c>
    </row>
    <row r="1143" spans="1:13" x14ac:dyDescent="0.2">
      <c r="A1143" s="1" t="s">
        <v>25</v>
      </c>
      <c r="B1143" s="1" t="s">
        <v>80</v>
      </c>
      <c r="C1143" s="5">
        <v>0</v>
      </c>
      <c r="D1143" s="5">
        <v>0</v>
      </c>
      <c r="E1143" s="6" t="str">
        <f t="shared" si="72"/>
        <v/>
      </c>
      <c r="F1143" s="5">
        <v>0</v>
      </c>
      <c r="G1143" s="5">
        <v>0</v>
      </c>
      <c r="H1143" s="6" t="str">
        <f t="shared" si="73"/>
        <v/>
      </c>
      <c r="I1143" s="5">
        <v>0</v>
      </c>
      <c r="J1143" s="6" t="str">
        <f t="shared" si="74"/>
        <v/>
      </c>
      <c r="K1143" s="5">
        <v>0</v>
      </c>
      <c r="L1143" s="5">
        <v>1.57243</v>
      </c>
      <c r="M1143" s="6" t="str">
        <f t="shared" si="75"/>
        <v/>
      </c>
    </row>
    <row r="1144" spans="1:13" x14ac:dyDescent="0.2">
      <c r="A1144" s="1" t="s">
        <v>26</v>
      </c>
      <c r="B1144" s="1" t="s">
        <v>80</v>
      </c>
      <c r="C1144" s="5">
        <v>0</v>
      </c>
      <c r="D1144" s="5">
        <v>935.69721000000004</v>
      </c>
      <c r="E1144" s="6" t="str">
        <f t="shared" si="72"/>
        <v/>
      </c>
      <c r="F1144" s="5">
        <v>58225.657019999999</v>
      </c>
      <c r="G1144" s="5">
        <v>49737.428610000003</v>
      </c>
      <c r="H1144" s="6">
        <f t="shared" si="73"/>
        <v>-0.1457815822856986</v>
      </c>
      <c r="I1144" s="5">
        <v>37426.006880000001</v>
      </c>
      <c r="J1144" s="6">
        <f t="shared" si="74"/>
        <v>0.32895365432583934</v>
      </c>
      <c r="K1144" s="5">
        <v>480904.27665999997</v>
      </c>
      <c r="L1144" s="5">
        <v>420882.68540999998</v>
      </c>
      <c r="M1144" s="6">
        <f t="shared" si="75"/>
        <v>-0.12480985128031075</v>
      </c>
    </row>
    <row r="1145" spans="1:13" x14ac:dyDescent="0.2">
      <c r="A1145" s="1" t="s">
        <v>28</v>
      </c>
      <c r="B1145" s="1" t="s">
        <v>80</v>
      </c>
      <c r="C1145" s="5">
        <v>0</v>
      </c>
      <c r="D1145" s="5">
        <v>3.5657199999999998</v>
      </c>
      <c r="E1145" s="6" t="str">
        <f t="shared" si="72"/>
        <v/>
      </c>
      <c r="F1145" s="5">
        <v>0.88927999999999996</v>
      </c>
      <c r="G1145" s="5">
        <v>7.9578699999999998</v>
      </c>
      <c r="H1145" s="6">
        <f t="shared" si="73"/>
        <v>7.9486663368118027</v>
      </c>
      <c r="I1145" s="5">
        <v>0</v>
      </c>
      <c r="J1145" s="6" t="str">
        <f t="shared" si="74"/>
        <v/>
      </c>
      <c r="K1145" s="5">
        <v>20.243690000000001</v>
      </c>
      <c r="L1145" s="5">
        <v>53.756700000000002</v>
      </c>
      <c r="M1145" s="6">
        <f t="shared" si="75"/>
        <v>1.6554793123190485</v>
      </c>
    </row>
    <row r="1146" spans="1:13" x14ac:dyDescent="0.2">
      <c r="A1146" s="1" t="s">
        <v>29</v>
      </c>
      <c r="B1146" s="1" t="s">
        <v>80</v>
      </c>
      <c r="C1146" s="5">
        <v>0</v>
      </c>
      <c r="D1146" s="5">
        <v>0</v>
      </c>
      <c r="E1146" s="6" t="str">
        <f t="shared" si="72"/>
        <v/>
      </c>
      <c r="F1146" s="5">
        <v>0</v>
      </c>
      <c r="G1146" s="5">
        <v>0</v>
      </c>
      <c r="H1146" s="6" t="str">
        <f t="shared" si="73"/>
        <v/>
      </c>
      <c r="I1146" s="5">
        <v>10.36993</v>
      </c>
      <c r="J1146" s="6">
        <f t="shared" si="74"/>
        <v>-1</v>
      </c>
      <c r="K1146" s="5">
        <v>5.7210999999999999</v>
      </c>
      <c r="L1146" s="5">
        <v>63.658270000000002</v>
      </c>
      <c r="M1146" s="6">
        <f t="shared" si="75"/>
        <v>10.126928387897433</v>
      </c>
    </row>
    <row r="1147" spans="1:13" x14ac:dyDescent="0.2">
      <c r="A1147" s="2" t="s">
        <v>30</v>
      </c>
      <c r="B1147" s="2" t="s">
        <v>80</v>
      </c>
      <c r="C1147" s="7">
        <v>0</v>
      </c>
      <c r="D1147" s="7">
        <v>2236.7476099999999</v>
      </c>
      <c r="E1147" s="8" t="str">
        <f t="shared" si="72"/>
        <v/>
      </c>
      <c r="F1147" s="7">
        <v>89736.077640000003</v>
      </c>
      <c r="G1147" s="7">
        <v>76859.486199999999</v>
      </c>
      <c r="H1147" s="8">
        <f t="shared" si="73"/>
        <v>-0.14349403025679208</v>
      </c>
      <c r="I1147" s="7">
        <v>63831.561589999998</v>
      </c>
      <c r="J1147" s="8">
        <f t="shared" si="74"/>
        <v>0.20409847864415998</v>
      </c>
      <c r="K1147" s="7">
        <v>772135.32605000003</v>
      </c>
      <c r="L1147" s="7">
        <v>705738.96771</v>
      </c>
      <c r="M1147" s="8">
        <f t="shared" si="75"/>
        <v>-8.5990571989061571E-2</v>
      </c>
    </row>
    <row r="1148" spans="1:13" x14ac:dyDescent="0.2">
      <c r="A1148" s="1" t="s">
        <v>3</v>
      </c>
      <c r="B1148" s="1" t="s">
        <v>81</v>
      </c>
      <c r="C1148" s="5">
        <v>0</v>
      </c>
      <c r="D1148" s="5">
        <v>2495.6930900000002</v>
      </c>
      <c r="E1148" s="6" t="str">
        <f t="shared" si="72"/>
        <v/>
      </c>
      <c r="F1148" s="5">
        <v>82045.139060000001</v>
      </c>
      <c r="G1148" s="5">
        <v>67193.51715</v>
      </c>
      <c r="H1148" s="6">
        <f t="shared" si="73"/>
        <v>-0.18101769440769599</v>
      </c>
      <c r="I1148" s="5">
        <v>52713.920310000001</v>
      </c>
      <c r="J1148" s="6">
        <f t="shared" si="74"/>
        <v>0.27468260290352897</v>
      </c>
      <c r="K1148" s="5">
        <v>600539.01879999996</v>
      </c>
      <c r="L1148" s="5">
        <v>571893.67839999998</v>
      </c>
      <c r="M1148" s="6">
        <f t="shared" si="75"/>
        <v>-4.7699382560086212E-2</v>
      </c>
    </row>
    <row r="1149" spans="1:13" x14ac:dyDescent="0.2">
      <c r="A1149" s="1" t="s">
        <v>5</v>
      </c>
      <c r="B1149" s="1" t="s">
        <v>81</v>
      </c>
      <c r="C1149" s="5">
        <v>0</v>
      </c>
      <c r="D1149" s="5">
        <v>1598.8279399999999</v>
      </c>
      <c r="E1149" s="6" t="str">
        <f t="shared" si="72"/>
        <v/>
      </c>
      <c r="F1149" s="5">
        <v>11339.476119999999</v>
      </c>
      <c r="G1149" s="5">
        <v>21508.853019999999</v>
      </c>
      <c r="H1149" s="6">
        <f t="shared" si="73"/>
        <v>0.89681188022996605</v>
      </c>
      <c r="I1149" s="5">
        <v>22389.724289999998</v>
      </c>
      <c r="J1149" s="6">
        <f t="shared" si="74"/>
        <v>-3.934265820296079E-2</v>
      </c>
      <c r="K1149" s="5">
        <v>93230.591209999999</v>
      </c>
      <c r="L1149" s="5">
        <v>161271.99509000001</v>
      </c>
      <c r="M1149" s="6">
        <f t="shared" si="75"/>
        <v>0.72981843187863249</v>
      </c>
    </row>
    <row r="1150" spans="1:13" x14ac:dyDescent="0.2">
      <c r="A1150" s="1" t="s">
        <v>6</v>
      </c>
      <c r="B1150" s="1" t="s">
        <v>81</v>
      </c>
      <c r="C1150" s="5">
        <v>0</v>
      </c>
      <c r="D1150" s="5">
        <v>1576.46477</v>
      </c>
      <c r="E1150" s="6" t="str">
        <f t="shared" si="72"/>
        <v/>
      </c>
      <c r="F1150" s="5">
        <v>64413.29797</v>
      </c>
      <c r="G1150" s="5">
        <v>61066.970659999999</v>
      </c>
      <c r="H1150" s="6">
        <f t="shared" si="73"/>
        <v>-5.1950876844693239E-2</v>
      </c>
      <c r="I1150" s="5">
        <v>61882.942869999999</v>
      </c>
      <c r="J1150" s="6">
        <f t="shared" si="74"/>
        <v>-1.3185737008567067E-2</v>
      </c>
      <c r="K1150" s="5">
        <v>623431.20010000002</v>
      </c>
      <c r="L1150" s="5">
        <v>579121.69694000005</v>
      </c>
      <c r="M1150" s="6">
        <f t="shared" si="75"/>
        <v>-7.1073605480272084E-2</v>
      </c>
    </row>
    <row r="1151" spans="1:13" x14ac:dyDescent="0.2">
      <c r="A1151" s="1" t="s">
        <v>7</v>
      </c>
      <c r="B1151" s="1" t="s">
        <v>81</v>
      </c>
      <c r="C1151" s="5">
        <v>0</v>
      </c>
      <c r="D1151" s="5">
        <v>0.20724000000000001</v>
      </c>
      <c r="E1151" s="6" t="str">
        <f t="shared" si="72"/>
        <v/>
      </c>
      <c r="F1151" s="5">
        <v>119.02169000000001</v>
      </c>
      <c r="G1151" s="5">
        <v>238.37558999999999</v>
      </c>
      <c r="H1151" s="6">
        <f t="shared" si="73"/>
        <v>1.0027911719284104</v>
      </c>
      <c r="I1151" s="5">
        <v>80.809250000000006</v>
      </c>
      <c r="J1151" s="6">
        <f t="shared" si="74"/>
        <v>1.949855245531916</v>
      </c>
      <c r="K1151" s="5">
        <v>563.67339000000004</v>
      </c>
      <c r="L1151" s="5">
        <v>1628.9099000000001</v>
      </c>
      <c r="M1151" s="6">
        <f t="shared" si="75"/>
        <v>1.8898115981668036</v>
      </c>
    </row>
    <row r="1152" spans="1:13" x14ac:dyDescent="0.2">
      <c r="A1152" s="1" t="s">
        <v>8</v>
      </c>
      <c r="B1152" s="1" t="s">
        <v>81</v>
      </c>
      <c r="C1152" s="5">
        <v>0</v>
      </c>
      <c r="D1152" s="5">
        <v>12.512409999999999</v>
      </c>
      <c r="E1152" s="6" t="str">
        <f t="shared" si="72"/>
        <v/>
      </c>
      <c r="F1152" s="5">
        <v>4325.9081900000001</v>
      </c>
      <c r="G1152" s="5">
        <v>1564.6772000000001</v>
      </c>
      <c r="H1152" s="6">
        <f t="shared" si="73"/>
        <v>-0.63830087665360269</v>
      </c>
      <c r="I1152" s="5">
        <v>1574.73992</v>
      </c>
      <c r="J1152" s="6">
        <f t="shared" si="74"/>
        <v>-6.3900837669752519E-3</v>
      </c>
      <c r="K1152" s="5">
        <v>30003.854859999999</v>
      </c>
      <c r="L1152" s="5">
        <v>25944.45594</v>
      </c>
      <c r="M1152" s="6">
        <f t="shared" si="75"/>
        <v>-0.13529591243996575</v>
      </c>
    </row>
    <row r="1153" spans="1:13" x14ac:dyDescent="0.2">
      <c r="A1153" s="1" t="s">
        <v>9</v>
      </c>
      <c r="B1153" s="1" t="s">
        <v>81</v>
      </c>
      <c r="C1153" s="5">
        <v>0</v>
      </c>
      <c r="D1153" s="5">
        <v>380.08391999999998</v>
      </c>
      <c r="E1153" s="6" t="str">
        <f t="shared" si="72"/>
        <v/>
      </c>
      <c r="F1153" s="5">
        <v>43084.519070000002</v>
      </c>
      <c r="G1153" s="5">
        <v>43259.433660000002</v>
      </c>
      <c r="H1153" s="6">
        <f t="shared" si="73"/>
        <v>4.0598013805333011E-3</v>
      </c>
      <c r="I1153" s="5">
        <v>40349.788800000002</v>
      </c>
      <c r="J1153" s="6">
        <f t="shared" si="74"/>
        <v>7.2110535061834069E-2</v>
      </c>
      <c r="K1153" s="5">
        <v>415183.81725000002</v>
      </c>
      <c r="L1153" s="5">
        <v>421840.22396999999</v>
      </c>
      <c r="M1153" s="6">
        <f t="shared" si="75"/>
        <v>1.6032432969302901E-2</v>
      </c>
    </row>
    <row r="1154" spans="1:13" x14ac:dyDescent="0.2">
      <c r="A1154" s="1" t="s">
        <v>10</v>
      </c>
      <c r="B1154" s="1" t="s">
        <v>81</v>
      </c>
      <c r="C1154" s="5">
        <v>0</v>
      </c>
      <c r="D1154" s="5">
        <v>0</v>
      </c>
      <c r="E1154" s="6" t="str">
        <f t="shared" si="72"/>
        <v/>
      </c>
      <c r="F1154" s="5">
        <v>415.3546</v>
      </c>
      <c r="G1154" s="5">
        <v>2364.4437499999999</v>
      </c>
      <c r="H1154" s="6">
        <f t="shared" si="73"/>
        <v>4.6925907405383249</v>
      </c>
      <c r="I1154" s="5">
        <v>7.4014300000000004</v>
      </c>
      <c r="J1154" s="6">
        <f t="shared" si="74"/>
        <v>318.45769263507185</v>
      </c>
      <c r="K1154" s="5">
        <v>416.40397999999999</v>
      </c>
      <c r="L1154" s="5">
        <v>2574.3413300000002</v>
      </c>
      <c r="M1154" s="6">
        <f t="shared" si="75"/>
        <v>5.1823168212753403</v>
      </c>
    </row>
    <row r="1155" spans="1:13" x14ac:dyDescent="0.2">
      <c r="A1155" s="1" t="s">
        <v>11</v>
      </c>
      <c r="B1155" s="1" t="s">
        <v>81</v>
      </c>
      <c r="C1155" s="5">
        <v>0</v>
      </c>
      <c r="D1155" s="5">
        <v>0</v>
      </c>
      <c r="E1155" s="6" t="str">
        <f t="shared" si="72"/>
        <v/>
      </c>
      <c r="F1155" s="5">
        <v>142.99341999999999</v>
      </c>
      <c r="G1155" s="5">
        <v>113.83895</v>
      </c>
      <c r="H1155" s="6">
        <f t="shared" si="73"/>
        <v>-0.20388679423151068</v>
      </c>
      <c r="I1155" s="5">
        <v>298.79050999999998</v>
      </c>
      <c r="J1155" s="6">
        <f t="shared" si="74"/>
        <v>-0.61900078419491966</v>
      </c>
      <c r="K1155" s="5">
        <v>9222.8442599999998</v>
      </c>
      <c r="L1155" s="5">
        <v>14588.55306</v>
      </c>
      <c r="M1155" s="6">
        <f t="shared" si="75"/>
        <v>0.58178460448165481</v>
      </c>
    </row>
    <row r="1156" spans="1:13" x14ac:dyDescent="0.2">
      <c r="A1156" s="1" t="s">
        <v>12</v>
      </c>
      <c r="B1156" s="1" t="s">
        <v>81</v>
      </c>
      <c r="C1156" s="5">
        <v>0</v>
      </c>
      <c r="D1156" s="5">
        <v>1.23397</v>
      </c>
      <c r="E1156" s="6" t="str">
        <f t="shared" si="72"/>
        <v/>
      </c>
      <c r="F1156" s="5">
        <v>74.25215</v>
      </c>
      <c r="G1156" s="5">
        <v>379.30471</v>
      </c>
      <c r="H1156" s="6">
        <f t="shared" si="73"/>
        <v>4.1083330247002952</v>
      </c>
      <c r="I1156" s="5">
        <v>221.80449999999999</v>
      </c>
      <c r="J1156" s="6">
        <f t="shared" si="74"/>
        <v>0.71008572864842701</v>
      </c>
      <c r="K1156" s="5">
        <v>4073.0549000000001</v>
      </c>
      <c r="L1156" s="5">
        <v>5279.3218699999998</v>
      </c>
      <c r="M1156" s="6">
        <f t="shared" si="75"/>
        <v>0.29615779792214436</v>
      </c>
    </row>
    <row r="1157" spans="1:13" x14ac:dyDescent="0.2">
      <c r="A1157" s="1" t="s">
        <v>13</v>
      </c>
      <c r="B1157" s="1" t="s">
        <v>81</v>
      </c>
      <c r="C1157" s="5">
        <v>0</v>
      </c>
      <c r="D1157" s="5">
        <v>68.233869999999996</v>
      </c>
      <c r="E1157" s="6" t="str">
        <f t="shared" si="72"/>
        <v/>
      </c>
      <c r="F1157" s="5">
        <v>2789.7632400000002</v>
      </c>
      <c r="G1157" s="5">
        <v>2920.1871000000001</v>
      </c>
      <c r="H1157" s="6">
        <f t="shared" si="73"/>
        <v>4.6750870514732146E-2</v>
      </c>
      <c r="I1157" s="5">
        <v>2377.63258</v>
      </c>
      <c r="J1157" s="6">
        <f t="shared" si="74"/>
        <v>0.22819106894977015</v>
      </c>
      <c r="K1157" s="5">
        <v>24317.104350000001</v>
      </c>
      <c r="L1157" s="5">
        <v>26241.011549999999</v>
      </c>
      <c r="M1157" s="6">
        <f t="shared" si="75"/>
        <v>7.9117446399410429E-2</v>
      </c>
    </row>
    <row r="1158" spans="1:13" x14ac:dyDescent="0.2">
      <c r="A1158" s="1" t="s">
        <v>14</v>
      </c>
      <c r="B1158" s="1" t="s">
        <v>81</v>
      </c>
      <c r="C1158" s="5">
        <v>0</v>
      </c>
      <c r="D1158" s="5">
        <v>851.81688999999994</v>
      </c>
      <c r="E1158" s="6" t="str">
        <f t="shared" si="72"/>
        <v/>
      </c>
      <c r="F1158" s="5">
        <v>10358.26346</v>
      </c>
      <c r="G1158" s="5">
        <v>11608.79622</v>
      </c>
      <c r="H1158" s="6">
        <f t="shared" si="73"/>
        <v>0.12072803176218883</v>
      </c>
      <c r="I1158" s="5">
        <v>8905.7354599999999</v>
      </c>
      <c r="J1158" s="6">
        <f t="shared" si="74"/>
        <v>0.3035190941995487</v>
      </c>
      <c r="K1158" s="5">
        <v>87495.143020000003</v>
      </c>
      <c r="L1158" s="5">
        <v>87906.485620000007</v>
      </c>
      <c r="M1158" s="6">
        <f t="shared" si="75"/>
        <v>4.7013192481550892E-3</v>
      </c>
    </row>
    <row r="1159" spans="1:13" x14ac:dyDescent="0.2">
      <c r="A1159" s="1" t="s">
        <v>15</v>
      </c>
      <c r="B1159" s="1" t="s">
        <v>81</v>
      </c>
      <c r="C1159" s="5">
        <v>0</v>
      </c>
      <c r="D1159" s="5">
        <v>1280.5511799999999</v>
      </c>
      <c r="E1159" s="6" t="str">
        <f t="shared" si="72"/>
        <v/>
      </c>
      <c r="F1159" s="5">
        <v>39970.290390000002</v>
      </c>
      <c r="G1159" s="5">
        <v>32523.56739</v>
      </c>
      <c r="H1159" s="6">
        <f t="shared" si="73"/>
        <v>-0.18630645230095866</v>
      </c>
      <c r="I1159" s="5">
        <v>33844.523840000002</v>
      </c>
      <c r="J1159" s="6">
        <f t="shared" si="74"/>
        <v>-3.9030138413080451E-2</v>
      </c>
      <c r="K1159" s="5">
        <v>355404.15260999999</v>
      </c>
      <c r="L1159" s="5">
        <v>362783.54191000003</v>
      </c>
      <c r="M1159" s="6">
        <f t="shared" si="75"/>
        <v>2.0763373882402902E-2</v>
      </c>
    </row>
    <row r="1160" spans="1:13" x14ac:dyDescent="0.2">
      <c r="A1160" s="1" t="s">
        <v>16</v>
      </c>
      <c r="B1160" s="1" t="s">
        <v>81</v>
      </c>
      <c r="C1160" s="5">
        <v>2946.2563799999998</v>
      </c>
      <c r="D1160" s="5">
        <v>7782.44614</v>
      </c>
      <c r="E1160" s="6">
        <f t="shared" si="72"/>
        <v>1.6414694229699047</v>
      </c>
      <c r="F1160" s="5">
        <v>369188.61936000001</v>
      </c>
      <c r="G1160" s="5">
        <v>328356.76088999998</v>
      </c>
      <c r="H1160" s="6">
        <f t="shared" si="73"/>
        <v>-0.11059890887423163</v>
      </c>
      <c r="I1160" s="5">
        <v>338891.99339000002</v>
      </c>
      <c r="J1160" s="6">
        <f t="shared" si="74"/>
        <v>-3.1087286526347624E-2</v>
      </c>
      <c r="K1160" s="5">
        <v>2555915.18652</v>
      </c>
      <c r="L1160" s="5">
        <v>3439898.3906200002</v>
      </c>
      <c r="M1160" s="6">
        <f t="shared" si="75"/>
        <v>0.34585780027528434</v>
      </c>
    </row>
    <row r="1161" spans="1:13" x14ac:dyDescent="0.2">
      <c r="A1161" s="1" t="s">
        <v>17</v>
      </c>
      <c r="B1161" s="1" t="s">
        <v>81</v>
      </c>
      <c r="C1161" s="5">
        <v>0</v>
      </c>
      <c r="D1161" s="5">
        <v>0</v>
      </c>
      <c r="E1161" s="6" t="str">
        <f t="shared" si="72"/>
        <v/>
      </c>
      <c r="F1161" s="5">
        <v>39.16686</v>
      </c>
      <c r="G1161" s="5">
        <v>24.68535</v>
      </c>
      <c r="H1161" s="6">
        <f t="shared" si="73"/>
        <v>-0.3697388557571375</v>
      </c>
      <c r="I1161" s="5">
        <v>116.21982</v>
      </c>
      <c r="J1161" s="6">
        <f t="shared" si="74"/>
        <v>-0.78759776086385269</v>
      </c>
      <c r="K1161" s="5">
        <v>405.34926999999999</v>
      </c>
      <c r="L1161" s="5">
        <v>441.89690999999999</v>
      </c>
      <c r="M1161" s="6">
        <f t="shared" si="75"/>
        <v>9.0163330009204179E-2</v>
      </c>
    </row>
    <row r="1162" spans="1:13" x14ac:dyDescent="0.2">
      <c r="A1162" s="1" t="s">
        <v>18</v>
      </c>
      <c r="B1162" s="1" t="s">
        <v>81</v>
      </c>
      <c r="C1162" s="5">
        <v>0</v>
      </c>
      <c r="D1162" s="5">
        <v>4.4581499999999998</v>
      </c>
      <c r="E1162" s="6" t="str">
        <f t="shared" si="72"/>
        <v/>
      </c>
      <c r="F1162" s="5">
        <v>956.95135000000005</v>
      </c>
      <c r="G1162" s="5">
        <v>2142.86933</v>
      </c>
      <c r="H1162" s="6">
        <f t="shared" si="73"/>
        <v>1.2392667401535093</v>
      </c>
      <c r="I1162" s="5">
        <v>1993.69112</v>
      </c>
      <c r="J1162" s="6">
        <f t="shared" si="74"/>
        <v>7.4825136403275927E-2</v>
      </c>
      <c r="K1162" s="5">
        <v>15124.84094</v>
      </c>
      <c r="L1162" s="5">
        <v>17487.495719999999</v>
      </c>
      <c r="M1162" s="6">
        <f t="shared" si="75"/>
        <v>0.15621022325937917</v>
      </c>
    </row>
    <row r="1163" spans="1:13" x14ac:dyDescent="0.2">
      <c r="A1163" s="1" t="s">
        <v>19</v>
      </c>
      <c r="B1163" s="1" t="s">
        <v>81</v>
      </c>
      <c r="C1163" s="5">
        <v>0</v>
      </c>
      <c r="D1163" s="5">
        <v>2450.41392</v>
      </c>
      <c r="E1163" s="6" t="str">
        <f t="shared" si="72"/>
        <v/>
      </c>
      <c r="F1163" s="5">
        <v>33696.445469999999</v>
      </c>
      <c r="G1163" s="5">
        <v>37525.653019999998</v>
      </c>
      <c r="H1163" s="6">
        <f t="shared" si="73"/>
        <v>0.1136383228732285</v>
      </c>
      <c r="I1163" s="5">
        <v>32025.92756</v>
      </c>
      <c r="J1163" s="6">
        <f t="shared" si="74"/>
        <v>0.17172728095685486</v>
      </c>
      <c r="K1163" s="5">
        <v>323293.56053999998</v>
      </c>
      <c r="L1163" s="5">
        <v>342088.38465000002</v>
      </c>
      <c r="M1163" s="6">
        <f t="shared" si="75"/>
        <v>5.8135473155131567E-2</v>
      </c>
    </row>
    <row r="1164" spans="1:13" x14ac:dyDescent="0.2">
      <c r="A1164" s="1" t="s">
        <v>20</v>
      </c>
      <c r="B1164" s="1" t="s">
        <v>81</v>
      </c>
      <c r="C1164" s="5">
        <v>0</v>
      </c>
      <c r="D1164" s="5">
        <v>2.11734</v>
      </c>
      <c r="E1164" s="6" t="str">
        <f t="shared" si="72"/>
        <v/>
      </c>
      <c r="F1164" s="5">
        <v>193.06422000000001</v>
      </c>
      <c r="G1164" s="5">
        <v>232.27608000000001</v>
      </c>
      <c r="H1164" s="6">
        <f t="shared" si="73"/>
        <v>0.20310267744069832</v>
      </c>
      <c r="I1164" s="5">
        <v>229.54164</v>
      </c>
      <c r="J1164" s="6">
        <f t="shared" si="74"/>
        <v>1.1912609842815503E-2</v>
      </c>
      <c r="K1164" s="5">
        <v>1421.0038199999999</v>
      </c>
      <c r="L1164" s="5">
        <v>2614.7734</v>
      </c>
      <c r="M1164" s="6">
        <f t="shared" si="75"/>
        <v>0.84008893093616055</v>
      </c>
    </row>
    <row r="1165" spans="1:13" x14ac:dyDescent="0.2">
      <c r="A1165" s="1" t="s">
        <v>21</v>
      </c>
      <c r="B1165" s="1" t="s">
        <v>81</v>
      </c>
      <c r="C1165" s="5">
        <v>0</v>
      </c>
      <c r="D1165" s="5">
        <v>312.17147</v>
      </c>
      <c r="E1165" s="6" t="str">
        <f t="shared" si="72"/>
        <v/>
      </c>
      <c r="F1165" s="5">
        <v>12103.083049999999</v>
      </c>
      <c r="G1165" s="5">
        <v>9674.6947400000008</v>
      </c>
      <c r="H1165" s="6">
        <f t="shared" si="73"/>
        <v>-0.20064212564417616</v>
      </c>
      <c r="I1165" s="5">
        <v>10624.511420000001</v>
      </c>
      <c r="J1165" s="6">
        <f t="shared" si="74"/>
        <v>-8.9398621965055991E-2</v>
      </c>
      <c r="K1165" s="5">
        <v>111405.80293999999</v>
      </c>
      <c r="L1165" s="5">
        <v>96584.316080000004</v>
      </c>
      <c r="M1165" s="6">
        <f t="shared" si="75"/>
        <v>-0.13304052813103839</v>
      </c>
    </row>
    <row r="1166" spans="1:13" x14ac:dyDescent="0.2">
      <c r="A1166" s="1" t="s">
        <v>22</v>
      </c>
      <c r="B1166" s="1" t="s">
        <v>81</v>
      </c>
      <c r="C1166" s="5">
        <v>0</v>
      </c>
      <c r="D1166" s="5">
        <v>0</v>
      </c>
      <c r="E1166" s="6" t="str">
        <f t="shared" si="72"/>
        <v/>
      </c>
      <c r="F1166" s="5">
        <v>196.24029999999999</v>
      </c>
      <c r="G1166" s="5">
        <v>252.79988</v>
      </c>
      <c r="H1166" s="6">
        <f t="shared" si="73"/>
        <v>0.28821592710569655</v>
      </c>
      <c r="I1166" s="5">
        <v>5.0000000000000002E-5</v>
      </c>
      <c r="J1166" s="6">
        <f t="shared" si="74"/>
        <v>5055996.5999999996</v>
      </c>
      <c r="K1166" s="5">
        <v>979.29354000000001</v>
      </c>
      <c r="L1166" s="5">
        <v>843.24595999999997</v>
      </c>
      <c r="M1166" s="6">
        <f t="shared" si="75"/>
        <v>-0.13892420856773957</v>
      </c>
    </row>
    <row r="1167" spans="1:13" x14ac:dyDescent="0.2">
      <c r="A1167" s="1" t="s">
        <v>23</v>
      </c>
      <c r="B1167" s="1" t="s">
        <v>81</v>
      </c>
      <c r="C1167" s="5">
        <v>32285.482029999999</v>
      </c>
      <c r="D1167" s="5">
        <v>63113.471980000002</v>
      </c>
      <c r="E1167" s="6">
        <f t="shared" si="72"/>
        <v>0.95485611524567982</v>
      </c>
      <c r="F1167" s="5">
        <v>636879.74202999996</v>
      </c>
      <c r="G1167" s="5">
        <v>659956.80848999997</v>
      </c>
      <c r="H1167" s="6">
        <f t="shared" si="73"/>
        <v>3.6234574499800942E-2</v>
      </c>
      <c r="I1167" s="5">
        <v>361691.59577999997</v>
      </c>
      <c r="J1167" s="6">
        <f t="shared" si="74"/>
        <v>0.82463959956487543</v>
      </c>
      <c r="K1167" s="5">
        <v>5035983.7907699998</v>
      </c>
      <c r="L1167" s="5">
        <v>5059744.2461099997</v>
      </c>
      <c r="M1167" s="6">
        <f t="shared" si="75"/>
        <v>4.7181357858117057E-3</v>
      </c>
    </row>
    <row r="1168" spans="1:13" x14ac:dyDescent="0.2">
      <c r="A1168" s="1" t="s">
        <v>24</v>
      </c>
      <c r="B1168" s="1" t="s">
        <v>81</v>
      </c>
      <c r="C1168" s="5">
        <v>0</v>
      </c>
      <c r="D1168" s="5">
        <v>287.91354000000001</v>
      </c>
      <c r="E1168" s="6" t="str">
        <f t="shared" si="72"/>
        <v/>
      </c>
      <c r="F1168" s="5">
        <v>1255.5363199999999</v>
      </c>
      <c r="G1168" s="5">
        <v>1725.0617400000001</v>
      </c>
      <c r="H1168" s="6">
        <f t="shared" si="73"/>
        <v>0.37396402837633569</v>
      </c>
      <c r="I1168" s="5">
        <v>1310.0932299999999</v>
      </c>
      <c r="J1168" s="6">
        <f t="shared" si="74"/>
        <v>0.3167473127084246</v>
      </c>
      <c r="K1168" s="5">
        <v>12654.955819999999</v>
      </c>
      <c r="L1168" s="5">
        <v>12692.221879999999</v>
      </c>
      <c r="M1168" s="6">
        <f t="shared" si="75"/>
        <v>2.9447799368136351E-3</v>
      </c>
    </row>
    <row r="1169" spans="1:13" x14ac:dyDescent="0.2">
      <c r="A1169" s="1" t="s">
        <v>25</v>
      </c>
      <c r="B1169" s="1" t="s">
        <v>81</v>
      </c>
      <c r="C1169" s="5">
        <v>0</v>
      </c>
      <c r="D1169" s="5">
        <v>0</v>
      </c>
      <c r="E1169" s="6" t="str">
        <f t="shared" si="72"/>
        <v/>
      </c>
      <c r="F1169" s="5">
        <v>29.747820000000001</v>
      </c>
      <c r="G1169" s="5">
        <v>9.7169100000000004</v>
      </c>
      <c r="H1169" s="6">
        <f t="shared" si="73"/>
        <v>-0.67335724096757343</v>
      </c>
      <c r="I1169" s="5">
        <v>0</v>
      </c>
      <c r="J1169" s="6" t="str">
        <f t="shared" si="74"/>
        <v/>
      </c>
      <c r="K1169" s="5">
        <v>58.752519999999997</v>
      </c>
      <c r="L1169" s="5">
        <v>28.806170000000002</v>
      </c>
      <c r="M1169" s="6">
        <f t="shared" si="75"/>
        <v>-0.50970324336726325</v>
      </c>
    </row>
    <row r="1170" spans="1:13" x14ac:dyDescent="0.2">
      <c r="A1170" s="1" t="s">
        <v>26</v>
      </c>
      <c r="B1170" s="1" t="s">
        <v>81</v>
      </c>
      <c r="C1170" s="5">
        <v>0</v>
      </c>
      <c r="D1170" s="5">
        <v>17.662990000000001</v>
      </c>
      <c r="E1170" s="6" t="str">
        <f t="shared" si="72"/>
        <v/>
      </c>
      <c r="F1170" s="5">
        <v>4419.9607500000002</v>
      </c>
      <c r="G1170" s="5">
        <v>2681.1112800000001</v>
      </c>
      <c r="H1170" s="6">
        <f t="shared" si="73"/>
        <v>-0.39340835096782256</v>
      </c>
      <c r="I1170" s="5">
        <v>2252.0792900000001</v>
      </c>
      <c r="J1170" s="6">
        <f t="shared" si="74"/>
        <v>0.19050483342440394</v>
      </c>
      <c r="K1170" s="5">
        <v>36031.960650000001</v>
      </c>
      <c r="L1170" s="5">
        <v>26284.060150000001</v>
      </c>
      <c r="M1170" s="6">
        <f t="shared" si="75"/>
        <v>-0.2705348341903232</v>
      </c>
    </row>
    <row r="1171" spans="1:13" x14ac:dyDescent="0.2">
      <c r="A1171" s="1" t="s">
        <v>27</v>
      </c>
      <c r="B1171" s="1" t="s">
        <v>81</v>
      </c>
      <c r="C1171" s="5">
        <v>0</v>
      </c>
      <c r="D1171" s="5">
        <v>0</v>
      </c>
      <c r="E1171" s="6" t="str">
        <f t="shared" si="72"/>
        <v/>
      </c>
      <c r="F1171" s="5">
        <v>82.224180000000004</v>
      </c>
      <c r="G1171" s="5">
        <v>17.464289999999998</v>
      </c>
      <c r="H1171" s="6">
        <f t="shared" si="73"/>
        <v>-0.78760153035275027</v>
      </c>
      <c r="I1171" s="5">
        <v>0</v>
      </c>
      <c r="J1171" s="6" t="str">
        <f t="shared" si="74"/>
        <v/>
      </c>
      <c r="K1171" s="5">
        <v>448.82107000000002</v>
      </c>
      <c r="L1171" s="5">
        <v>469.29379</v>
      </c>
      <c r="M1171" s="6">
        <f t="shared" si="75"/>
        <v>4.5614436060232189E-2</v>
      </c>
    </row>
    <row r="1172" spans="1:13" x14ac:dyDescent="0.2">
      <c r="A1172" s="1" t="s">
        <v>28</v>
      </c>
      <c r="B1172" s="1" t="s">
        <v>81</v>
      </c>
      <c r="C1172" s="5">
        <v>0</v>
      </c>
      <c r="D1172" s="5">
        <v>0</v>
      </c>
      <c r="E1172" s="6" t="str">
        <f t="shared" si="72"/>
        <v/>
      </c>
      <c r="F1172" s="5">
        <v>0.68420999999999998</v>
      </c>
      <c r="G1172" s="5">
        <v>15.697660000000001</v>
      </c>
      <c r="H1172" s="6">
        <f t="shared" si="73"/>
        <v>21.942751494424229</v>
      </c>
      <c r="I1172" s="5">
        <v>0</v>
      </c>
      <c r="J1172" s="6" t="str">
        <f t="shared" si="74"/>
        <v/>
      </c>
      <c r="K1172" s="5">
        <v>25.502220000000001</v>
      </c>
      <c r="L1172" s="5">
        <v>49.029850000000003</v>
      </c>
      <c r="M1172" s="6">
        <f t="shared" si="75"/>
        <v>0.92257183884383398</v>
      </c>
    </row>
    <row r="1173" spans="1:13" x14ac:dyDescent="0.2">
      <c r="A1173" s="1" t="s">
        <v>29</v>
      </c>
      <c r="B1173" s="1" t="s">
        <v>81</v>
      </c>
      <c r="C1173" s="5">
        <v>0</v>
      </c>
      <c r="D1173" s="5">
        <v>0</v>
      </c>
      <c r="E1173" s="6" t="str">
        <f t="shared" si="72"/>
        <v/>
      </c>
      <c r="F1173" s="5">
        <v>9.7883499999999994</v>
      </c>
      <c r="G1173" s="5">
        <v>38.518549999999998</v>
      </c>
      <c r="H1173" s="6">
        <f t="shared" si="73"/>
        <v>2.9351422864936376</v>
      </c>
      <c r="I1173" s="5">
        <v>22.717700000000001</v>
      </c>
      <c r="J1173" s="6">
        <f t="shared" si="74"/>
        <v>0.69553035738653102</v>
      </c>
      <c r="K1173" s="5">
        <v>618.70739000000003</v>
      </c>
      <c r="L1173" s="5">
        <v>688.29409999999996</v>
      </c>
      <c r="M1173" s="6">
        <f t="shared" si="75"/>
        <v>0.11247111498054019</v>
      </c>
    </row>
    <row r="1174" spans="1:13" x14ac:dyDescent="0.2">
      <c r="A1174" s="2" t="s">
        <v>30</v>
      </c>
      <c r="B1174" s="2" t="s">
        <v>81</v>
      </c>
      <c r="C1174" s="7">
        <v>35231.738409999998</v>
      </c>
      <c r="D1174" s="7">
        <v>82236.340289999993</v>
      </c>
      <c r="E1174" s="8">
        <f t="shared" si="72"/>
        <v>1.3341550545419141</v>
      </c>
      <c r="F1174" s="7">
        <v>1318132.0681400001</v>
      </c>
      <c r="G1174" s="7">
        <v>1287441.40863</v>
      </c>
      <c r="H1174" s="8">
        <f t="shared" si="73"/>
        <v>-2.3283448033630916E-2</v>
      </c>
      <c r="I1174" s="7">
        <v>973832.26115999999</v>
      </c>
      <c r="J1174" s="8">
        <f t="shared" si="74"/>
        <v>0.32203610414019157</v>
      </c>
      <c r="K1174" s="7">
        <v>10338378.13039</v>
      </c>
      <c r="L1174" s="7">
        <v>11262316.28613</v>
      </c>
      <c r="M1174" s="8">
        <f t="shared" si="75"/>
        <v>8.9369739052594044E-2</v>
      </c>
    </row>
    <row r="1175" spans="1:13" x14ac:dyDescent="0.2">
      <c r="A1175" s="1" t="s">
        <v>3</v>
      </c>
      <c r="B1175" s="1" t="s">
        <v>82</v>
      </c>
      <c r="C1175" s="5">
        <v>0</v>
      </c>
      <c r="D1175" s="5">
        <v>321.40127999999999</v>
      </c>
      <c r="E1175" s="6" t="str">
        <f t="shared" si="72"/>
        <v/>
      </c>
      <c r="F1175" s="5">
        <v>4221.1051200000002</v>
      </c>
      <c r="G1175" s="5">
        <v>6291.2562399999997</v>
      </c>
      <c r="H1175" s="6">
        <f t="shared" si="73"/>
        <v>0.49042870555187679</v>
      </c>
      <c r="I1175" s="5">
        <v>5800.5672999999997</v>
      </c>
      <c r="J1175" s="6">
        <f t="shared" si="74"/>
        <v>8.459326728266725E-2</v>
      </c>
      <c r="K1175" s="5">
        <v>39757.747900000002</v>
      </c>
      <c r="L1175" s="5">
        <v>53203.529490000001</v>
      </c>
      <c r="M1175" s="6">
        <f t="shared" si="75"/>
        <v>0.33819273727021137</v>
      </c>
    </row>
    <row r="1176" spans="1:13" x14ac:dyDescent="0.2">
      <c r="A1176" s="1" t="s">
        <v>5</v>
      </c>
      <c r="B1176" s="1" t="s">
        <v>82</v>
      </c>
      <c r="C1176" s="5">
        <v>0</v>
      </c>
      <c r="D1176" s="5">
        <v>71.32038</v>
      </c>
      <c r="E1176" s="6" t="str">
        <f t="shared" si="72"/>
        <v/>
      </c>
      <c r="F1176" s="5">
        <v>890.38855999999998</v>
      </c>
      <c r="G1176" s="5">
        <v>1121.81997</v>
      </c>
      <c r="H1176" s="6">
        <f t="shared" si="73"/>
        <v>0.25992181435934003</v>
      </c>
      <c r="I1176" s="5">
        <v>813.63463999999999</v>
      </c>
      <c r="J1176" s="6">
        <f t="shared" si="74"/>
        <v>0.37877606833455379</v>
      </c>
      <c r="K1176" s="5">
        <v>9692.6579999999994</v>
      </c>
      <c r="L1176" s="5">
        <v>9299.5331399999995</v>
      </c>
      <c r="M1176" s="6">
        <f t="shared" si="75"/>
        <v>-4.0559035509145192E-2</v>
      </c>
    </row>
    <row r="1177" spans="1:13" x14ac:dyDescent="0.2">
      <c r="A1177" s="1" t="s">
        <v>6</v>
      </c>
      <c r="B1177" s="1" t="s">
        <v>82</v>
      </c>
      <c r="C1177" s="5">
        <v>0</v>
      </c>
      <c r="D1177" s="5">
        <v>191.67905999999999</v>
      </c>
      <c r="E1177" s="6" t="str">
        <f t="shared" si="72"/>
        <v/>
      </c>
      <c r="F1177" s="5">
        <v>16088.23048</v>
      </c>
      <c r="G1177" s="5">
        <v>10593.898380000001</v>
      </c>
      <c r="H1177" s="6">
        <f t="shared" si="73"/>
        <v>-0.34151251791365433</v>
      </c>
      <c r="I1177" s="5">
        <v>11834.441849999999</v>
      </c>
      <c r="J1177" s="6">
        <f t="shared" si="74"/>
        <v>-0.10482483971138856</v>
      </c>
      <c r="K1177" s="5">
        <v>117429.54942</v>
      </c>
      <c r="L1177" s="5">
        <v>146498.75107</v>
      </c>
      <c r="M1177" s="6">
        <f t="shared" si="75"/>
        <v>0.24754588426487723</v>
      </c>
    </row>
    <row r="1178" spans="1:13" x14ac:dyDescent="0.2">
      <c r="A1178" s="1" t="s">
        <v>7</v>
      </c>
      <c r="B1178" s="1" t="s">
        <v>82</v>
      </c>
      <c r="C1178" s="5">
        <v>0</v>
      </c>
      <c r="D1178" s="5">
        <v>60.279339999999998</v>
      </c>
      <c r="E1178" s="6" t="str">
        <f t="shared" si="72"/>
        <v/>
      </c>
      <c r="F1178" s="5">
        <v>885.50903000000005</v>
      </c>
      <c r="G1178" s="5">
        <v>1990.9794999999999</v>
      </c>
      <c r="H1178" s="6">
        <f t="shared" si="73"/>
        <v>1.2484011258473555</v>
      </c>
      <c r="I1178" s="5">
        <v>1547.8009</v>
      </c>
      <c r="J1178" s="6">
        <f t="shared" si="74"/>
        <v>0.28632791207189512</v>
      </c>
      <c r="K1178" s="5">
        <v>18185.239959999999</v>
      </c>
      <c r="L1178" s="5">
        <v>18278.906330000002</v>
      </c>
      <c r="M1178" s="6">
        <f t="shared" si="75"/>
        <v>5.150681003166957E-3</v>
      </c>
    </row>
    <row r="1179" spans="1:13" x14ac:dyDescent="0.2">
      <c r="A1179" s="1" t="s">
        <v>8</v>
      </c>
      <c r="B1179" s="1" t="s">
        <v>82</v>
      </c>
      <c r="C1179" s="5">
        <v>0</v>
      </c>
      <c r="D1179" s="5">
        <v>0.05</v>
      </c>
      <c r="E1179" s="6" t="str">
        <f t="shared" si="72"/>
        <v/>
      </c>
      <c r="F1179" s="5">
        <v>25.408200000000001</v>
      </c>
      <c r="G1179" s="5">
        <v>59.533540000000002</v>
      </c>
      <c r="H1179" s="6">
        <f t="shared" si="73"/>
        <v>1.3430837288749302</v>
      </c>
      <c r="I1179" s="5">
        <v>44.215879999999999</v>
      </c>
      <c r="J1179" s="6">
        <f t="shared" si="74"/>
        <v>0.34642893005861253</v>
      </c>
      <c r="K1179" s="5">
        <v>332.73419999999999</v>
      </c>
      <c r="L1179" s="5">
        <v>703.26288999999997</v>
      </c>
      <c r="M1179" s="6">
        <f t="shared" si="75"/>
        <v>1.1135876324104945</v>
      </c>
    </row>
    <row r="1180" spans="1:13" x14ac:dyDescent="0.2">
      <c r="A1180" s="1" t="s">
        <v>9</v>
      </c>
      <c r="B1180" s="1" t="s">
        <v>82</v>
      </c>
      <c r="C1180" s="5">
        <v>0</v>
      </c>
      <c r="D1180" s="5">
        <v>34.801909999999999</v>
      </c>
      <c r="E1180" s="6" t="str">
        <f t="shared" si="72"/>
        <v/>
      </c>
      <c r="F1180" s="5">
        <v>2071.61492</v>
      </c>
      <c r="G1180" s="5">
        <v>2588.7628399999999</v>
      </c>
      <c r="H1180" s="6">
        <f t="shared" si="73"/>
        <v>0.24963515902849354</v>
      </c>
      <c r="I1180" s="5">
        <v>2147.68057</v>
      </c>
      <c r="J1180" s="6">
        <f t="shared" si="74"/>
        <v>0.2053761048832321</v>
      </c>
      <c r="K1180" s="5">
        <v>20010.024130000002</v>
      </c>
      <c r="L1180" s="5">
        <v>24251.251629999999</v>
      </c>
      <c r="M1180" s="6">
        <f t="shared" si="75"/>
        <v>0.21195514170526875</v>
      </c>
    </row>
    <row r="1181" spans="1:13" x14ac:dyDescent="0.2">
      <c r="A1181" s="1" t="s">
        <v>10</v>
      </c>
      <c r="B1181" s="1" t="s">
        <v>82</v>
      </c>
      <c r="C1181" s="5">
        <v>0</v>
      </c>
      <c r="D1181" s="5">
        <v>0.77049999999999996</v>
      </c>
      <c r="E1181" s="6" t="str">
        <f t="shared" si="72"/>
        <v/>
      </c>
      <c r="F1181" s="5">
        <v>238.60624000000001</v>
      </c>
      <c r="G1181" s="5">
        <v>76.660510000000002</v>
      </c>
      <c r="H1181" s="6">
        <f t="shared" si="73"/>
        <v>-0.67871540157541566</v>
      </c>
      <c r="I1181" s="5">
        <v>0</v>
      </c>
      <c r="J1181" s="6" t="str">
        <f t="shared" si="74"/>
        <v/>
      </c>
      <c r="K1181" s="5">
        <v>375.88619999999997</v>
      </c>
      <c r="L1181" s="5">
        <v>235.39447000000001</v>
      </c>
      <c r="M1181" s="6">
        <f t="shared" si="75"/>
        <v>-0.37376134053338472</v>
      </c>
    </row>
    <row r="1182" spans="1:13" x14ac:dyDescent="0.2">
      <c r="A1182" s="1" t="s">
        <v>11</v>
      </c>
      <c r="B1182" s="1" t="s">
        <v>82</v>
      </c>
      <c r="C1182" s="5">
        <v>0</v>
      </c>
      <c r="D1182" s="5">
        <v>0</v>
      </c>
      <c r="E1182" s="6" t="str">
        <f t="shared" si="72"/>
        <v/>
      </c>
      <c r="F1182" s="5">
        <v>7.86564</v>
      </c>
      <c r="G1182" s="5">
        <v>58.13767</v>
      </c>
      <c r="H1182" s="6">
        <f t="shared" si="73"/>
        <v>6.3913464130064437</v>
      </c>
      <c r="I1182" s="5">
        <v>73.664270000000002</v>
      </c>
      <c r="J1182" s="6">
        <f t="shared" si="74"/>
        <v>-0.21077518313831112</v>
      </c>
      <c r="K1182" s="5">
        <v>219.76049</v>
      </c>
      <c r="L1182" s="5">
        <v>518.84684000000004</v>
      </c>
      <c r="M1182" s="6">
        <f t="shared" si="75"/>
        <v>1.3609650670145488</v>
      </c>
    </row>
    <row r="1183" spans="1:13" x14ac:dyDescent="0.2">
      <c r="A1183" s="1" t="s">
        <v>12</v>
      </c>
      <c r="B1183" s="1" t="s">
        <v>82</v>
      </c>
      <c r="C1183" s="5">
        <v>0</v>
      </c>
      <c r="D1183" s="5">
        <v>0</v>
      </c>
      <c r="E1183" s="6" t="str">
        <f t="shared" ref="E1183:E1244" si="76">IF(C1183=0,"",(D1183/C1183-1))</f>
        <v/>
      </c>
      <c r="F1183" s="5">
        <v>188.78566000000001</v>
      </c>
      <c r="G1183" s="5">
        <v>230.32832999999999</v>
      </c>
      <c r="H1183" s="6">
        <f t="shared" ref="H1183:H1244" si="77">IF(F1183=0,"",(G1183/F1183-1))</f>
        <v>0.22005204208836626</v>
      </c>
      <c r="I1183" s="5">
        <v>250.53826000000001</v>
      </c>
      <c r="J1183" s="6">
        <f t="shared" ref="J1183:J1244" si="78">IF(I1183=0,"",(G1183/I1183-1))</f>
        <v>-8.0666042783245961E-2</v>
      </c>
      <c r="K1183" s="5">
        <v>1600.3428899999999</v>
      </c>
      <c r="L1183" s="5">
        <v>1924.664</v>
      </c>
      <c r="M1183" s="6">
        <f t="shared" ref="M1183:M1244" si="79">IF(K1183=0,"",(L1183/K1183-1))</f>
        <v>0.20265726303192433</v>
      </c>
    </row>
    <row r="1184" spans="1:13" x14ac:dyDescent="0.2">
      <c r="A1184" s="1" t="s">
        <v>13</v>
      </c>
      <c r="B1184" s="1" t="s">
        <v>82</v>
      </c>
      <c r="C1184" s="5">
        <v>0</v>
      </c>
      <c r="D1184" s="5">
        <v>605.84127999999998</v>
      </c>
      <c r="E1184" s="6" t="str">
        <f t="shared" si="76"/>
        <v/>
      </c>
      <c r="F1184" s="5">
        <v>613.64602000000002</v>
      </c>
      <c r="G1184" s="5">
        <v>1703.67723</v>
      </c>
      <c r="H1184" s="6">
        <f t="shared" si="77"/>
        <v>1.7763192043517204</v>
      </c>
      <c r="I1184" s="5">
        <v>888.05764999999997</v>
      </c>
      <c r="J1184" s="6">
        <f t="shared" si="78"/>
        <v>0.91843089240884312</v>
      </c>
      <c r="K1184" s="5">
        <v>8921.0394199999992</v>
      </c>
      <c r="L1184" s="5">
        <v>10386.44497</v>
      </c>
      <c r="M1184" s="6">
        <f t="shared" si="79"/>
        <v>0.16426399223331778</v>
      </c>
    </row>
    <row r="1185" spans="1:13" x14ac:dyDescent="0.2">
      <c r="A1185" s="1" t="s">
        <v>14</v>
      </c>
      <c r="B1185" s="1" t="s">
        <v>82</v>
      </c>
      <c r="C1185" s="5">
        <v>0</v>
      </c>
      <c r="D1185" s="5">
        <v>1092.55107</v>
      </c>
      <c r="E1185" s="6" t="str">
        <f t="shared" si="76"/>
        <v/>
      </c>
      <c r="F1185" s="5">
        <v>21318.05068</v>
      </c>
      <c r="G1185" s="5">
        <v>23390.7255</v>
      </c>
      <c r="H1185" s="6">
        <f t="shared" si="77"/>
        <v>9.72262826049346E-2</v>
      </c>
      <c r="I1185" s="5">
        <v>19330.10902</v>
      </c>
      <c r="J1185" s="6">
        <f t="shared" si="78"/>
        <v>0.21006692077104483</v>
      </c>
      <c r="K1185" s="5">
        <v>167468.18757000001</v>
      </c>
      <c r="L1185" s="5">
        <v>204958.2488</v>
      </c>
      <c r="M1185" s="6">
        <f t="shared" si="79"/>
        <v>0.22386377839271421</v>
      </c>
    </row>
    <row r="1186" spans="1:13" x14ac:dyDescent="0.2">
      <c r="A1186" s="1" t="s">
        <v>15</v>
      </c>
      <c r="B1186" s="1" t="s">
        <v>82</v>
      </c>
      <c r="C1186" s="5">
        <v>0</v>
      </c>
      <c r="D1186" s="5">
        <v>485.81562000000002</v>
      </c>
      <c r="E1186" s="6" t="str">
        <f t="shared" si="76"/>
        <v/>
      </c>
      <c r="F1186" s="5">
        <v>9522.7639099999997</v>
      </c>
      <c r="G1186" s="5">
        <v>10939.968290000001</v>
      </c>
      <c r="H1186" s="6">
        <f t="shared" si="77"/>
        <v>0.14882279907325779</v>
      </c>
      <c r="I1186" s="5">
        <v>8644.6759500000007</v>
      </c>
      <c r="J1186" s="6">
        <f t="shared" si="78"/>
        <v>0.2655151394078572</v>
      </c>
      <c r="K1186" s="5">
        <v>87059.546069999997</v>
      </c>
      <c r="L1186" s="5">
        <v>93500.303150000007</v>
      </c>
      <c r="M1186" s="6">
        <f t="shared" si="79"/>
        <v>7.398105515989406E-2</v>
      </c>
    </row>
    <row r="1187" spans="1:13" x14ac:dyDescent="0.2">
      <c r="A1187" s="1" t="s">
        <v>16</v>
      </c>
      <c r="B1187" s="1" t="s">
        <v>82</v>
      </c>
      <c r="C1187" s="5">
        <v>0</v>
      </c>
      <c r="D1187" s="5">
        <v>801.48234000000002</v>
      </c>
      <c r="E1187" s="6" t="str">
        <f t="shared" si="76"/>
        <v/>
      </c>
      <c r="F1187" s="5">
        <v>10016.74041</v>
      </c>
      <c r="G1187" s="5">
        <v>11139.14408</v>
      </c>
      <c r="H1187" s="6">
        <f t="shared" si="77"/>
        <v>0.11205278604200153</v>
      </c>
      <c r="I1187" s="5">
        <v>12734.12722</v>
      </c>
      <c r="J1187" s="6">
        <f t="shared" si="78"/>
        <v>-0.12525264687908466</v>
      </c>
      <c r="K1187" s="5">
        <v>83138.432879999993</v>
      </c>
      <c r="L1187" s="5">
        <v>100348.57372</v>
      </c>
      <c r="M1187" s="6">
        <f t="shared" si="79"/>
        <v>0.20700583645641601</v>
      </c>
    </row>
    <row r="1188" spans="1:13" x14ac:dyDescent="0.2">
      <c r="A1188" s="1" t="s">
        <v>17</v>
      </c>
      <c r="B1188" s="1" t="s">
        <v>82</v>
      </c>
      <c r="C1188" s="5">
        <v>0</v>
      </c>
      <c r="D1188" s="5">
        <v>124.72405999999999</v>
      </c>
      <c r="E1188" s="6" t="str">
        <f t="shared" si="76"/>
        <v/>
      </c>
      <c r="F1188" s="5">
        <v>828.78976999999998</v>
      </c>
      <c r="G1188" s="5">
        <v>904.51995999999997</v>
      </c>
      <c r="H1188" s="6">
        <f t="shared" si="77"/>
        <v>9.1374426593127556E-2</v>
      </c>
      <c r="I1188" s="5">
        <v>382.71865000000003</v>
      </c>
      <c r="J1188" s="6">
        <f t="shared" si="78"/>
        <v>1.3634070615581444</v>
      </c>
      <c r="K1188" s="5">
        <v>5780.7706500000004</v>
      </c>
      <c r="L1188" s="5">
        <v>5747.0676899999999</v>
      </c>
      <c r="M1188" s="6">
        <f t="shared" si="79"/>
        <v>-5.8301845965814669E-3</v>
      </c>
    </row>
    <row r="1189" spans="1:13" x14ac:dyDescent="0.2">
      <c r="A1189" s="1" t="s">
        <v>18</v>
      </c>
      <c r="B1189" s="1" t="s">
        <v>82</v>
      </c>
      <c r="C1189" s="5">
        <v>1.6087499999999999</v>
      </c>
      <c r="D1189" s="5">
        <v>123.1349</v>
      </c>
      <c r="E1189" s="6">
        <f t="shared" si="76"/>
        <v>75.54073038073038</v>
      </c>
      <c r="F1189" s="5">
        <v>6120.4459999999999</v>
      </c>
      <c r="G1189" s="5">
        <v>5544.13735</v>
      </c>
      <c r="H1189" s="6">
        <f t="shared" si="77"/>
        <v>-9.4161217989669366E-2</v>
      </c>
      <c r="I1189" s="5">
        <v>2717.08149</v>
      </c>
      <c r="J1189" s="6">
        <f t="shared" si="78"/>
        <v>1.0404751828035899</v>
      </c>
      <c r="K1189" s="5">
        <v>34672.118699999999</v>
      </c>
      <c r="L1189" s="5">
        <v>35621.813110000003</v>
      </c>
      <c r="M1189" s="6">
        <f t="shared" si="79"/>
        <v>2.7390723313369447E-2</v>
      </c>
    </row>
    <row r="1190" spans="1:13" x14ac:dyDescent="0.2">
      <c r="A1190" s="1" t="s">
        <v>19</v>
      </c>
      <c r="B1190" s="1" t="s">
        <v>82</v>
      </c>
      <c r="C1190" s="5">
        <v>0</v>
      </c>
      <c r="D1190" s="5">
        <v>1530.9088200000001</v>
      </c>
      <c r="E1190" s="6" t="str">
        <f t="shared" si="76"/>
        <v/>
      </c>
      <c r="F1190" s="5">
        <v>31720.39345</v>
      </c>
      <c r="G1190" s="5">
        <v>35082.429069999998</v>
      </c>
      <c r="H1190" s="6">
        <f t="shared" si="77"/>
        <v>0.10598971999825557</v>
      </c>
      <c r="I1190" s="5">
        <v>33594.817280000003</v>
      </c>
      <c r="J1190" s="6">
        <f t="shared" si="78"/>
        <v>4.4280990654044006E-2</v>
      </c>
      <c r="K1190" s="5">
        <v>311730.29028000002</v>
      </c>
      <c r="L1190" s="5">
        <v>334973.89305000001</v>
      </c>
      <c r="M1190" s="6">
        <f t="shared" si="79"/>
        <v>7.4563183286174395E-2</v>
      </c>
    </row>
    <row r="1191" spans="1:13" x14ac:dyDescent="0.2">
      <c r="A1191" s="1" t="s">
        <v>20</v>
      </c>
      <c r="B1191" s="1" t="s">
        <v>82</v>
      </c>
      <c r="C1191" s="5">
        <v>0</v>
      </c>
      <c r="D1191" s="5">
        <v>102.83111</v>
      </c>
      <c r="E1191" s="6" t="str">
        <f t="shared" si="76"/>
        <v/>
      </c>
      <c r="F1191" s="5">
        <v>2276.7965199999999</v>
      </c>
      <c r="G1191" s="5">
        <v>2529.0685699999999</v>
      </c>
      <c r="H1191" s="6">
        <f t="shared" si="77"/>
        <v>0.11080131570123797</v>
      </c>
      <c r="I1191" s="5">
        <v>2753.9621299999999</v>
      </c>
      <c r="J1191" s="6">
        <f t="shared" si="78"/>
        <v>-8.1661820091912474E-2</v>
      </c>
      <c r="K1191" s="5">
        <v>22111.49062</v>
      </c>
      <c r="L1191" s="5">
        <v>22332.995029999998</v>
      </c>
      <c r="M1191" s="6">
        <f t="shared" si="79"/>
        <v>1.0017615447402095E-2</v>
      </c>
    </row>
    <row r="1192" spans="1:13" x14ac:dyDescent="0.2">
      <c r="A1192" s="1" t="s">
        <v>21</v>
      </c>
      <c r="B1192" s="1" t="s">
        <v>82</v>
      </c>
      <c r="C1192" s="5">
        <v>0</v>
      </c>
      <c r="D1192" s="5">
        <v>45.172409999999999</v>
      </c>
      <c r="E1192" s="6" t="str">
        <f t="shared" si="76"/>
        <v/>
      </c>
      <c r="F1192" s="5">
        <v>2014.0551</v>
      </c>
      <c r="G1192" s="5">
        <v>2723.4912199999999</v>
      </c>
      <c r="H1192" s="6">
        <f t="shared" si="77"/>
        <v>0.35224265711499148</v>
      </c>
      <c r="I1192" s="5">
        <v>2788.8320899999999</v>
      </c>
      <c r="J1192" s="6">
        <f t="shared" si="78"/>
        <v>-2.3429474379004334E-2</v>
      </c>
      <c r="K1192" s="5">
        <v>14287.019979999999</v>
      </c>
      <c r="L1192" s="5">
        <v>20985.877810000002</v>
      </c>
      <c r="M1192" s="6">
        <f t="shared" si="79"/>
        <v>0.46887719338095324</v>
      </c>
    </row>
    <row r="1193" spans="1:13" x14ac:dyDescent="0.2">
      <c r="A1193" s="1" t="s">
        <v>22</v>
      </c>
      <c r="B1193" s="1" t="s">
        <v>82</v>
      </c>
      <c r="C1193" s="5">
        <v>0</v>
      </c>
      <c r="D1193" s="5">
        <v>0</v>
      </c>
      <c r="E1193" s="6" t="str">
        <f t="shared" si="76"/>
        <v/>
      </c>
      <c r="F1193" s="5">
        <v>8.8099999999999998E-2</v>
      </c>
      <c r="G1193" s="5">
        <v>0.46135999999999999</v>
      </c>
      <c r="H1193" s="6">
        <f t="shared" si="77"/>
        <v>4.2367763904653799</v>
      </c>
      <c r="I1193" s="5">
        <v>5.289E-2</v>
      </c>
      <c r="J1193" s="6">
        <f t="shared" si="78"/>
        <v>7.7230100207978829</v>
      </c>
      <c r="K1193" s="5">
        <v>1.4429099999999999</v>
      </c>
      <c r="L1193" s="5">
        <v>4.7243700000000004</v>
      </c>
      <c r="M1193" s="6">
        <f t="shared" si="79"/>
        <v>2.274195895793917</v>
      </c>
    </row>
    <row r="1194" spans="1:13" x14ac:dyDescent="0.2">
      <c r="A1194" s="1" t="s">
        <v>23</v>
      </c>
      <c r="B1194" s="1" t="s">
        <v>82</v>
      </c>
      <c r="C1194" s="5">
        <v>0</v>
      </c>
      <c r="D1194" s="5">
        <v>1563.00656</v>
      </c>
      <c r="E1194" s="6" t="str">
        <f t="shared" si="76"/>
        <v/>
      </c>
      <c r="F1194" s="5">
        <v>24366.390930000001</v>
      </c>
      <c r="G1194" s="5">
        <v>32255.179270000001</v>
      </c>
      <c r="H1194" s="6">
        <f t="shared" si="77"/>
        <v>0.3237569471270072</v>
      </c>
      <c r="I1194" s="5">
        <v>31606.348040000001</v>
      </c>
      <c r="J1194" s="6">
        <f t="shared" si="78"/>
        <v>2.05285099429664E-2</v>
      </c>
      <c r="K1194" s="5">
        <v>245585.28761</v>
      </c>
      <c r="L1194" s="5">
        <v>281103.99169</v>
      </c>
      <c r="M1194" s="6">
        <f t="shared" si="79"/>
        <v>0.14462879444311505</v>
      </c>
    </row>
    <row r="1195" spans="1:13" x14ac:dyDescent="0.2">
      <c r="A1195" s="1" t="s">
        <v>24</v>
      </c>
      <c r="B1195" s="1" t="s">
        <v>82</v>
      </c>
      <c r="C1195" s="5">
        <v>0</v>
      </c>
      <c r="D1195" s="5">
        <v>166.36600000000001</v>
      </c>
      <c r="E1195" s="6" t="str">
        <f t="shared" si="76"/>
        <v/>
      </c>
      <c r="F1195" s="5">
        <v>9559.4336500000009</v>
      </c>
      <c r="G1195" s="5">
        <v>8873.7300300000006</v>
      </c>
      <c r="H1195" s="6">
        <f t="shared" si="77"/>
        <v>-7.1730569519670273E-2</v>
      </c>
      <c r="I1195" s="5">
        <v>7861.4046600000001</v>
      </c>
      <c r="J1195" s="6">
        <f t="shared" si="78"/>
        <v>0.12877156357958053</v>
      </c>
      <c r="K1195" s="5">
        <v>69027.994630000001</v>
      </c>
      <c r="L1195" s="5">
        <v>76159.077019999997</v>
      </c>
      <c r="M1195" s="6">
        <f t="shared" si="79"/>
        <v>0.10330710646055463</v>
      </c>
    </row>
    <row r="1196" spans="1:13" x14ac:dyDescent="0.2">
      <c r="A1196" s="1" t="s">
        <v>25</v>
      </c>
      <c r="B1196" s="1" t="s">
        <v>82</v>
      </c>
      <c r="C1196" s="5">
        <v>0</v>
      </c>
      <c r="D1196" s="5">
        <v>0</v>
      </c>
      <c r="E1196" s="6" t="str">
        <f t="shared" si="76"/>
        <v/>
      </c>
      <c r="F1196" s="5">
        <v>1.3427899999999999</v>
      </c>
      <c r="G1196" s="5">
        <v>0</v>
      </c>
      <c r="H1196" s="6">
        <f t="shared" si="77"/>
        <v>-1</v>
      </c>
      <c r="I1196" s="5">
        <v>0</v>
      </c>
      <c r="J1196" s="6" t="str">
        <f t="shared" si="78"/>
        <v/>
      </c>
      <c r="K1196" s="5">
        <v>425.78030000000001</v>
      </c>
      <c r="L1196" s="5">
        <v>9</v>
      </c>
      <c r="M1196" s="6">
        <f t="shared" si="79"/>
        <v>-0.978862338158905</v>
      </c>
    </row>
    <row r="1197" spans="1:13" x14ac:dyDescent="0.2">
      <c r="A1197" s="1" t="s">
        <v>26</v>
      </c>
      <c r="B1197" s="1" t="s">
        <v>82</v>
      </c>
      <c r="C1197" s="5">
        <v>0</v>
      </c>
      <c r="D1197" s="5">
        <v>4.4696100000000003</v>
      </c>
      <c r="E1197" s="6" t="str">
        <f t="shared" si="76"/>
        <v/>
      </c>
      <c r="F1197" s="5">
        <v>324.40818999999999</v>
      </c>
      <c r="G1197" s="5">
        <v>196.03579999999999</v>
      </c>
      <c r="H1197" s="6">
        <f t="shared" si="77"/>
        <v>-0.395712543508843</v>
      </c>
      <c r="I1197" s="5">
        <v>158.34066000000001</v>
      </c>
      <c r="J1197" s="6">
        <f t="shared" si="78"/>
        <v>0.23806355234340937</v>
      </c>
      <c r="K1197" s="5">
        <v>5661.5543100000004</v>
      </c>
      <c r="L1197" s="5">
        <v>2398.7319900000002</v>
      </c>
      <c r="M1197" s="6">
        <f t="shared" si="79"/>
        <v>-0.57631211171760355</v>
      </c>
    </row>
    <row r="1198" spans="1:13" x14ac:dyDescent="0.2">
      <c r="A1198" s="1" t="s">
        <v>28</v>
      </c>
      <c r="B1198" s="1" t="s">
        <v>82</v>
      </c>
      <c r="C1198" s="5">
        <v>0</v>
      </c>
      <c r="D1198" s="5">
        <v>19.47269</v>
      </c>
      <c r="E1198" s="6" t="str">
        <f t="shared" si="76"/>
        <v/>
      </c>
      <c r="F1198" s="5">
        <v>816.29674</v>
      </c>
      <c r="G1198" s="5">
        <v>803.92400999999995</v>
      </c>
      <c r="H1198" s="6">
        <f t="shared" si="77"/>
        <v>-1.5157147387358183E-2</v>
      </c>
      <c r="I1198" s="5">
        <v>482.19366000000002</v>
      </c>
      <c r="J1198" s="6">
        <f t="shared" si="78"/>
        <v>0.66722227330819717</v>
      </c>
      <c r="K1198" s="5">
        <v>4871.5325400000002</v>
      </c>
      <c r="L1198" s="5">
        <v>4100.8015500000001</v>
      </c>
      <c r="M1198" s="6">
        <f t="shared" si="79"/>
        <v>-0.15821119610134027</v>
      </c>
    </row>
    <row r="1199" spans="1:13" x14ac:dyDescent="0.2">
      <c r="A1199" s="1" t="s">
        <v>29</v>
      </c>
      <c r="B1199" s="1" t="s">
        <v>82</v>
      </c>
      <c r="C1199" s="5">
        <v>0</v>
      </c>
      <c r="D1199" s="5">
        <v>0</v>
      </c>
      <c r="E1199" s="6" t="str">
        <f t="shared" si="76"/>
        <v/>
      </c>
      <c r="F1199" s="5">
        <v>499.68819999999999</v>
      </c>
      <c r="G1199" s="5">
        <v>308.99354</v>
      </c>
      <c r="H1199" s="6">
        <f t="shared" si="77"/>
        <v>-0.38162730278601731</v>
      </c>
      <c r="I1199" s="5">
        <v>270.30077</v>
      </c>
      <c r="J1199" s="6">
        <f t="shared" si="78"/>
        <v>0.143147094993477</v>
      </c>
      <c r="K1199" s="5">
        <v>4461.8518999999997</v>
      </c>
      <c r="L1199" s="5">
        <v>2840.8746799999999</v>
      </c>
      <c r="M1199" s="6">
        <f t="shared" si="79"/>
        <v>-0.36329695748081636</v>
      </c>
    </row>
    <row r="1200" spans="1:13" x14ac:dyDescent="0.2">
      <c r="A1200" s="2" t="s">
        <v>30</v>
      </c>
      <c r="B1200" s="2" t="s">
        <v>82</v>
      </c>
      <c r="C1200" s="7">
        <v>1.6087499999999999</v>
      </c>
      <c r="D1200" s="7">
        <v>8032.8468499999999</v>
      </c>
      <c r="E1200" s="8">
        <f t="shared" si="76"/>
        <v>4992.2225951825958</v>
      </c>
      <c r="F1200" s="7">
        <v>148389.8389</v>
      </c>
      <c r="G1200" s="7">
        <v>165236.31221999999</v>
      </c>
      <c r="H1200" s="8">
        <f t="shared" si="77"/>
        <v>0.11352848311502539</v>
      </c>
      <c r="I1200" s="7">
        <v>150942.91391999999</v>
      </c>
      <c r="J1200" s="8">
        <f t="shared" si="78"/>
        <v>9.4694066311556302E-2</v>
      </c>
      <c r="K1200" s="7">
        <v>1308266.4514899999</v>
      </c>
      <c r="L1200" s="7">
        <v>1491316.8414499999</v>
      </c>
      <c r="M1200" s="8">
        <f t="shared" si="79"/>
        <v>0.13991827868972861</v>
      </c>
    </row>
    <row r="1201" spans="1:13" x14ac:dyDescent="0.2">
      <c r="A1201" s="1" t="s">
        <v>3</v>
      </c>
      <c r="B1201" s="1" t="s">
        <v>83</v>
      </c>
      <c r="C1201" s="5">
        <v>0</v>
      </c>
      <c r="D1201" s="5">
        <v>10.47109</v>
      </c>
      <c r="E1201" s="6" t="str">
        <f t="shared" si="76"/>
        <v/>
      </c>
      <c r="F1201" s="5">
        <v>120.43749</v>
      </c>
      <c r="G1201" s="5">
        <v>218.83867000000001</v>
      </c>
      <c r="H1201" s="6">
        <f t="shared" si="77"/>
        <v>0.81703114204721472</v>
      </c>
      <c r="I1201" s="5">
        <v>78.752520000000004</v>
      </c>
      <c r="J1201" s="6">
        <f t="shared" si="78"/>
        <v>1.7788148239573793</v>
      </c>
      <c r="K1201" s="5">
        <v>1022.53975</v>
      </c>
      <c r="L1201" s="5">
        <v>1159.6096500000001</v>
      </c>
      <c r="M1201" s="6">
        <f t="shared" si="79"/>
        <v>0.1340484807558826</v>
      </c>
    </row>
    <row r="1202" spans="1:13" x14ac:dyDescent="0.2">
      <c r="A1202" s="1" t="s">
        <v>5</v>
      </c>
      <c r="B1202" s="1" t="s">
        <v>83</v>
      </c>
      <c r="C1202" s="5">
        <v>0</v>
      </c>
      <c r="D1202" s="5">
        <v>1018.91132</v>
      </c>
      <c r="E1202" s="6" t="str">
        <f t="shared" si="76"/>
        <v/>
      </c>
      <c r="F1202" s="5">
        <v>10893.14292</v>
      </c>
      <c r="G1202" s="5">
        <v>14794.004349999999</v>
      </c>
      <c r="H1202" s="6">
        <f t="shared" si="77"/>
        <v>0.35810247406540041</v>
      </c>
      <c r="I1202" s="5">
        <v>13075.51994</v>
      </c>
      <c r="J1202" s="6">
        <f t="shared" si="78"/>
        <v>0.13142761571896622</v>
      </c>
      <c r="K1202" s="5">
        <v>118862.4246</v>
      </c>
      <c r="L1202" s="5">
        <v>128647.77496</v>
      </c>
      <c r="M1202" s="6">
        <f t="shared" si="79"/>
        <v>8.2325010556784539E-2</v>
      </c>
    </row>
    <row r="1203" spans="1:13" x14ac:dyDescent="0.2">
      <c r="A1203" s="1" t="s">
        <v>6</v>
      </c>
      <c r="B1203" s="1" t="s">
        <v>83</v>
      </c>
      <c r="C1203" s="5">
        <v>0</v>
      </c>
      <c r="D1203" s="5">
        <v>122.3357</v>
      </c>
      <c r="E1203" s="6" t="str">
        <f t="shared" si="76"/>
        <v/>
      </c>
      <c r="F1203" s="5">
        <v>2883.8922600000001</v>
      </c>
      <c r="G1203" s="5">
        <v>3776.3608199999999</v>
      </c>
      <c r="H1203" s="6">
        <f t="shared" si="77"/>
        <v>0.30946667889735924</v>
      </c>
      <c r="I1203" s="5">
        <v>2340.22867</v>
      </c>
      <c r="J1203" s="6">
        <f t="shared" si="78"/>
        <v>0.6136717186701246</v>
      </c>
      <c r="K1203" s="5">
        <v>28878.522830000002</v>
      </c>
      <c r="L1203" s="5">
        <v>26633.9715</v>
      </c>
      <c r="M1203" s="6">
        <f t="shared" si="79"/>
        <v>-7.7723896863183262E-2</v>
      </c>
    </row>
    <row r="1204" spans="1:13" x14ac:dyDescent="0.2">
      <c r="A1204" s="1" t="s">
        <v>7</v>
      </c>
      <c r="B1204" s="1" t="s">
        <v>83</v>
      </c>
      <c r="C1204" s="5">
        <v>0</v>
      </c>
      <c r="D1204" s="5">
        <v>0</v>
      </c>
      <c r="E1204" s="6" t="str">
        <f t="shared" si="76"/>
        <v/>
      </c>
      <c r="F1204" s="5">
        <v>5.8281099999999997</v>
      </c>
      <c r="G1204" s="5">
        <v>1.6096999999999999</v>
      </c>
      <c r="H1204" s="6">
        <f t="shared" si="77"/>
        <v>-0.72380411488458529</v>
      </c>
      <c r="I1204" s="5">
        <v>9.8760000000000001E-2</v>
      </c>
      <c r="J1204" s="6">
        <f t="shared" si="78"/>
        <v>15.299108950992302</v>
      </c>
      <c r="K1204" s="5">
        <v>57.944740000000003</v>
      </c>
      <c r="L1204" s="5">
        <v>38.886150000000001</v>
      </c>
      <c r="M1204" s="6">
        <f t="shared" si="79"/>
        <v>-0.3289097509109542</v>
      </c>
    </row>
    <row r="1205" spans="1:13" x14ac:dyDescent="0.2">
      <c r="A1205" s="1" t="s">
        <v>8</v>
      </c>
      <c r="B1205" s="1" t="s">
        <v>83</v>
      </c>
      <c r="C1205" s="5">
        <v>0</v>
      </c>
      <c r="D1205" s="5">
        <v>0</v>
      </c>
      <c r="E1205" s="6" t="str">
        <f t="shared" si="76"/>
        <v/>
      </c>
      <c r="F1205" s="5">
        <v>9.6339999999999995E-2</v>
      </c>
      <c r="G1205" s="5">
        <v>0</v>
      </c>
      <c r="H1205" s="6">
        <f t="shared" si="77"/>
        <v>-1</v>
      </c>
      <c r="I1205" s="5">
        <v>0.12767000000000001</v>
      </c>
      <c r="J1205" s="6">
        <f t="shared" si="78"/>
        <v>-1</v>
      </c>
      <c r="K1205" s="5">
        <v>39.857010000000002</v>
      </c>
      <c r="L1205" s="5">
        <v>5.4382400000000004</v>
      </c>
      <c r="M1205" s="6">
        <f t="shared" si="79"/>
        <v>-0.86355624769645289</v>
      </c>
    </row>
    <row r="1206" spans="1:13" x14ac:dyDescent="0.2">
      <c r="A1206" s="1" t="s">
        <v>9</v>
      </c>
      <c r="B1206" s="1" t="s">
        <v>83</v>
      </c>
      <c r="C1206" s="5">
        <v>0</v>
      </c>
      <c r="D1206" s="5">
        <v>0</v>
      </c>
      <c r="E1206" s="6" t="str">
        <f t="shared" si="76"/>
        <v/>
      </c>
      <c r="F1206" s="5">
        <v>2549.1230999999998</v>
      </c>
      <c r="G1206" s="5">
        <v>1862.3830800000001</v>
      </c>
      <c r="H1206" s="6">
        <f t="shared" si="77"/>
        <v>-0.26940245451465239</v>
      </c>
      <c r="I1206" s="5">
        <v>1277.36619</v>
      </c>
      <c r="J1206" s="6">
        <f t="shared" si="78"/>
        <v>0.45798682835029481</v>
      </c>
      <c r="K1206" s="5">
        <v>21254.24711</v>
      </c>
      <c r="L1206" s="5">
        <v>15567.586569999999</v>
      </c>
      <c r="M1206" s="6">
        <f t="shared" si="79"/>
        <v>-0.26755408039480544</v>
      </c>
    </row>
    <row r="1207" spans="1:13" x14ac:dyDescent="0.2">
      <c r="A1207" s="1" t="s">
        <v>10</v>
      </c>
      <c r="B1207" s="1" t="s">
        <v>83</v>
      </c>
      <c r="C1207" s="5">
        <v>0</v>
      </c>
      <c r="D1207" s="5">
        <v>0</v>
      </c>
      <c r="E1207" s="6" t="str">
        <f t="shared" si="76"/>
        <v/>
      </c>
      <c r="F1207" s="5">
        <v>0</v>
      </c>
      <c r="G1207" s="5">
        <v>0</v>
      </c>
      <c r="H1207" s="6" t="str">
        <f t="shared" si="77"/>
        <v/>
      </c>
      <c r="I1207" s="5">
        <v>0</v>
      </c>
      <c r="J1207" s="6" t="str">
        <f t="shared" si="78"/>
        <v/>
      </c>
      <c r="K1207" s="5">
        <v>176.38502</v>
      </c>
      <c r="L1207" s="5">
        <v>0</v>
      </c>
      <c r="M1207" s="6">
        <f t="shared" si="79"/>
        <v>-1</v>
      </c>
    </row>
    <row r="1208" spans="1:13" x14ac:dyDescent="0.2">
      <c r="A1208" s="1" t="s">
        <v>11</v>
      </c>
      <c r="B1208" s="1" t="s">
        <v>83</v>
      </c>
      <c r="C1208" s="5">
        <v>0</v>
      </c>
      <c r="D1208" s="5">
        <v>0</v>
      </c>
      <c r="E1208" s="6" t="str">
        <f t="shared" si="76"/>
        <v/>
      </c>
      <c r="F1208" s="5">
        <v>0</v>
      </c>
      <c r="G1208" s="5">
        <v>0</v>
      </c>
      <c r="H1208" s="6" t="str">
        <f t="shared" si="77"/>
        <v/>
      </c>
      <c r="I1208" s="5">
        <v>0</v>
      </c>
      <c r="J1208" s="6" t="str">
        <f t="shared" si="78"/>
        <v/>
      </c>
      <c r="K1208" s="5">
        <v>1.5644499999999999</v>
      </c>
      <c r="L1208" s="5">
        <v>0</v>
      </c>
      <c r="M1208" s="6">
        <f t="shared" si="79"/>
        <v>-1</v>
      </c>
    </row>
    <row r="1209" spans="1:13" x14ac:dyDescent="0.2">
      <c r="A1209" s="1" t="s">
        <v>12</v>
      </c>
      <c r="B1209" s="1" t="s">
        <v>83</v>
      </c>
      <c r="C1209" s="5">
        <v>0</v>
      </c>
      <c r="D1209" s="5">
        <v>0</v>
      </c>
      <c r="E1209" s="6" t="str">
        <f t="shared" si="76"/>
        <v/>
      </c>
      <c r="F1209" s="5">
        <v>4.1234000000000002</v>
      </c>
      <c r="G1209" s="5">
        <v>0</v>
      </c>
      <c r="H1209" s="6">
        <f t="shared" si="77"/>
        <v>-1</v>
      </c>
      <c r="I1209" s="5">
        <v>85.565250000000006</v>
      </c>
      <c r="J1209" s="6">
        <f t="shared" si="78"/>
        <v>-1</v>
      </c>
      <c r="K1209" s="5">
        <v>33.551810000000003</v>
      </c>
      <c r="L1209" s="5">
        <v>107.39765</v>
      </c>
      <c r="M1209" s="6">
        <f t="shared" si="79"/>
        <v>2.2009495165834565</v>
      </c>
    </row>
    <row r="1210" spans="1:13" x14ac:dyDescent="0.2">
      <c r="A1210" s="1" t="s">
        <v>13</v>
      </c>
      <c r="B1210" s="1" t="s">
        <v>83</v>
      </c>
      <c r="C1210" s="5">
        <v>0</v>
      </c>
      <c r="D1210" s="5">
        <v>0</v>
      </c>
      <c r="E1210" s="6" t="str">
        <f t="shared" si="76"/>
        <v/>
      </c>
      <c r="F1210" s="5">
        <v>298.72471000000002</v>
      </c>
      <c r="G1210" s="5">
        <v>17.12322</v>
      </c>
      <c r="H1210" s="6">
        <f t="shared" si="77"/>
        <v>-0.94267893004231218</v>
      </c>
      <c r="I1210" s="5">
        <v>1.1273500000000001</v>
      </c>
      <c r="J1210" s="6">
        <f t="shared" si="78"/>
        <v>14.188912050383642</v>
      </c>
      <c r="K1210" s="5">
        <v>1400.32556</v>
      </c>
      <c r="L1210" s="5">
        <v>706.60442</v>
      </c>
      <c r="M1210" s="6">
        <f t="shared" si="79"/>
        <v>-0.49539989829222286</v>
      </c>
    </row>
    <row r="1211" spans="1:13" x14ac:dyDescent="0.2">
      <c r="A1211" s="1" t="s">
        <v>14</v>
      </c>
      <c r="B1211" s="1" t="s">
        <v>83</v>
      </c>
      <c r="C1211" s="5">
        <v>0</v>
      </c>
      <c r="D1211" s="5">
        <v>0</v>
      </c>
      <c r="E1211" s="6" t="str">
        <f t="shared" si="76"/>
        <v/>
      </c>
      <c r="F1211" s="5">
        <v>27.183620000000001</v>
      </c>
      <c r="G1211" s="5">
        <v>0</v>
      </c>
      <c r="H1211" s="6">
        <f t="shared" si="77"/>
        <v>-1</v>
      </c>
      <c r="I1211" s="5">
        <v>19.848240000000001</v>
      </c>
      <c r="J1211" s="6">
        <f t="shared" si="78"/>
        <v>-1</v>
      </c>
      <c r="K1211" s="5">
        <v>300.96409999999997</v>
      </c>
      <c r="L1211" s="5">
        <v>254.27006</v>
      </c>
      <c r="M1211" s="6">
        <f t="shared" si="79"/>
        <v>-0.15514820538396434</v>
      </c>
    </row>
    <row r="1212" spans="1:13" x14ac:dyDescent="0.2">
      <c r="A1212" s="1" t="s">
        <v>15</v>
      </c>
      <c r="B1212" s="1" t="s">
        <v>83</v>
      </c>
      <c r="C1212" s="5">
        <v>0</v>
      </c>
      <c r="D1212" s="5">
        <v>0</v>
      </c>
      <c r="E1212" s="6" t="str">
        <f t="shared" si="76"/>
        <v/>
      </c>
      <c r="F1212" s="5">
        <v>85.098879999999994</v>
      </c>
      <c r="G1212" s="5">
        <v>18.552600000000002</v>
      </c>
      <c r="H1212" s="6">
        <f t="shared" si="77"/>
        <v>-0.78198773003828015</v>
      </c>
      <c r="I1212" s="5">
        <v>48.645510000000002</v>
      </c>
      <c r="J1212" s="6">
        <f t="shared" si="78"/>
        <v>-0.61861639440104543</v>
      </c>
      <c r="K1212" s="5">
        <v>1722.8529699999999</v>
      </c>
      <c r="L1212" s="5">
        <v>713.18802000000005</v>
      </c>
      <c r="M1212" s="6">
        <f t="shared" si="79"/>
        <v>-0.5860424351823823</v>
      </c>
    </row>
    <row r="1213" spans="1:13" x14ac:dyDescent="0.2">
      <c r="A1213" s="1" t="s">
        <v>16</v>
      </c>
      <c r="B1213" s="1" t="s">
        <v>83</v>
      </c>
      <c r="C1213" s="5">
        <v>0</v>
      </c>
      <c r="D1213" s="5">
        <v>106.86132000000001</v>
      </c>
      <c r="E1213" s="6" t="str">
        <f t="shared" si="76"/>
        <v/>
      </c>
      <c r="F1213" s="5">
        <v>1270.1051199999999</v>
      </c>
      <c r="G1213" s="5">
        <v>753.86148000000003</v>
      </c>
      <c r="H1213" s="6">
        <f t="shared" si="77"/>
        <v>-0.4064574119660268</v>
      </c>
      <c r="I1213" s="5">
        <v>421.12860000000001</v>
      </c>
      <c r="J1213" s="6">
        <f t="shared" si="78"/>
        <v>0.79009803656175337</v>
      </c>
      <c r="K1213" s="5">
        <v>13577.93541</v>
      </c>
      <c r="L1213" s="5">
        <v>8111.9009900000001</v>
      </c>
      <c r="M1213" s="6">
        <f t="shared" si="79"/>
        <v>-0.40256741948958796</v>
      </c>
    </row>
    <row r="1214" spans="1:13" x14ac:dyDescent="0.2">
      <c r="A1214" s="1" t="s">
        <v>17</v>
      </c>
      <c r="B1214" s="1" t="s">
        <v>83</v>
      </c>
      <c r="C1214" s="5">
        <v>0</v>
      </c>
      <c r="D1214" s="5">
        <v>0</v>
      </c>
      <c r="E1214" s="6" t="str">
        <f t="shared" si="76"/>
        <v/>
      </c>
      <c r="F1214" s="5">
        <v>122.03140999999999</v>
      </c>
      <c r="G1214" s="5">
        <v>27.9983</v>
      </c>
      <c r="H1214" s="6">
        <f t="shared" si="77"/>
        <v>-0.77056480786381143</v>
      </c>
      <c r="I1214" s="5">
        <v>21.674109999999999</v>
      </c>
      <c r="J1214" s="6">
        <f t="shared" si="78"/>
        <v>0.29178545278214441</v>
      </c>
      <c r="K1214" s="5">
        <v>335.18907999999999</v>
      </c>
      <c r="L1214" s="5">
        <v>238.86449999999999</v>
      </c>
      <c r="M1214" s="6">
        <f t="shared" si="79"/>
        <v>-0.28737386074749216</v>
      </c>
    </row>
    <row r="1215" spans="1:13" x14ac:dyDescent="0.2">
      <c r="A1215" s="1" t="s">
        <v>18</v>
      </c>
      <c r="B1215" s="1" t="s">
        <v>83</v>
      </c>
      <c r="C1215" s="5">
        <v>0</v>
      </c>
      <c r="D1215" s="5">
        <v>39.958089999999999</v>
      </c>
      <c r="E1215" s="6" t="str">
        <f t="shared" si="76"/>
        <v/>
      </c>
      <c r="F1215" s="5">
        <v>1383.7544700000001</v>
      </c>
      <c r="G1215" s="5">
        <v>1465.4029399999999</v>
      </c>
      <c r="H1215" s="6">
        <f t="shared" si="77"/>
        <v>5.9005027098484986E-2</v>
      </c>
      <c r="I1215" s="5">
        <v>915.96511999999996</v>
      </c>
      <c r="J1215" s="6">
        <f t="shared" si="78"/>
        <v>0.59984578888768159</v>
      </c>
      <c r="K1215" s="5">
        <v>11187.65006</v>
      </c>
      <c r="L1215" s="5">
        <v>8853.4052699999993</v>
      </c>
      <c r="M1215" s="6">
        <f t="shared" si="79"/>
        <v>-0.20864478040350865</v>
      </c>
    </row>
    <row r="1216" spans="1:13" x14ac:dyDescent="0.2">
      <c r="A1216" s="1" t="s">
        <v>19</v>
      </c>
      <c r="B1216" s="1" t="s">
        <v>83</v>
      </c>
      <c r="C1216" s="5">
        <v>0</v>
      </c>
      <c r="D1216" s="5">
        <v>0</v>
      </c>
      <c r="E1216" s="6" t="str">
        <f t="shared" si="76"/>
        <v/>
      </c>
      <c r="F1216" s="5">
        <v>59.751019999999997</v>
      </c>
      <c r="G1216" s="5">
        <v>191.10590999999999</v>
      </c>
      <c r="H1216" s="6">
        <f t="shared" si="77"/>
        <v>2.1983706721659315</v>
      </c>
      <c r="I1216" s="5">
        <v>38.752180000000003</v>
      </c>
      <c r="J1216" s="6">
        <f t="shared" si="78"/>
        <v>3.9314879833857086</v>
      </c>
      <c r="K1216" s="5">
        <v>955.81893000000002</v>
      </c>
      <c r="L1216" s="5">
        <v>1420.8096</v>
      </c>
      <c r="M1216" s="6">
        <f t="shared" si="79"/>
        <v>0.48648405613812229</v>
      </c>
    </row>
    <row r="1217" spans="1:13" x14ac:dyDescent="0.2">
      <c r="A1217" s="1" t="s">
        <v>20</v>
      </c>
      <c r="B1217" s="1" t="s">
        <v>83</v>
      </c>
      <c r="C1217" s="5">
        <v>0</v>
      </c>
      <c r="D1217" s="5">
        <v>0</v>
      </c>
      <c r="E1217" s="6" t="str">
        <f t="shared" si="76"/>
        <v/>
      </c>
      <c r="F1217" s="5">
        <v>0.89676999999999996</v>
      </c>
      <c r="G1217" s="5">
        <v>0</v>
      </c>
      <c r="H1217" s="6">
        <f t="shared" si="77"/>
        <v>-1</v>
      </c>
      <c r="I1217" s="5">
        <v>0.90054000000000001</v>
      </c>
      <c r="J1217" s="6">
        <f t="shared" si="78"/>
        <v>-1</v>
      </c>
      <c r="K1217" s="5">
        <v>34.446739999999998</v>
      </c>
      <c r="L1217" s="5">
        <v>139.64179999999999</v>
      </c>
      <c r="M1217" s="6">
        <f t="shared" si="79"/>
        <v>3.0538466049327164</v>
      </c>
    </row>
    <row r="1218" spans="1:13" x14ac:dyDescent="0.2">
      <c r="A1218" s="1" t="s">
        <v>21</v>
      </c>
      <c r="B1218" s="1" t="s">
        <v>83</v>
      </c>
      <c r="C1218" s="5">
        <v>0</v>
      </c>
      <c r="D1218" s="5">
        <v>26.85885</v>
      </c>
      <c r="E1218" s="6" t="str">
        <f t="shared" si="76"/>
        <v/>
      </c>
      <c r="F1218" s="5">
        <v>498.42194999999998</v>
      </c>
      <c r="G1218" s="5">
        <v>952.72824000000003</v>
      </c>
      <c r="H1218" s="6">
        <f t="shared" si="77"/>
        <v>0.91148933147908129</v>
      </c>
      <c r="I1218" s="5">
        <v>1077.10609</v>
      </c>
      <c r="J1218" s="6">
        <f t="shared" si="78"/>
        <v>-0.11547409410710874</v>
      </c>
      <c r="K1218" s="5">
        <v>6052.4327199999998</v>
      </c>
      <c r="L1218" s="5">
        <v>8267.8479299999999</v>
      </c>
      <c r="M1218" s="6">
        <f t="shared" si="79"/>
        <v>0.36603714778674989</v>
      </c>
    </row>
    <row r="1219" spans="1:13" x14ac:dyDescent="0.2">
      <c r="A1219" s="1" t="s">
        <v>22</v>
      </c>
      <c r="B1219" s="1" t="s">
        <v>83</v>
      </c>
      <c r="C1219" s="5">
        <v>0</v>
      </c>
      <c r="D1219" s="5">
        <v>0</v>
      </c>
      <c r="E1219" s="6" t="str">
        <f t="shared" si="76"/>
        <v/>
      </c>
      <c r="F1219" s="5">
        <v>0</v>
      </c>
      <c r="G1219" s="5">
        <v>0.29337999999999997</v>
      </c>
      <c r="H1219" s="6" t="str">
        <f t="shared" si="77"/>
        <v/>
      </c>
      <c r="I1219" s="5">
        <v>0</v>
      </c>
      <c r="J1219" s="6" t="str">
        <f t="shared" si="78"/>
        <v/>
      </c>
      <c r="K1219" s="5">
        <v>0.65388000000000002</v>
      </c>
      <c r="L1219" s="5">
        <v>1.31081</v>
      </c>
      <c r="M1219" s="6">
        <f t="shared" si="79"/>
        <v>1.0046644644277238</v>
      </c>
    </row>
    <row r="1220" spans="1:13" x14ac:dyDescent="0.2">
      <c r="A1220" s="1" t="s">
        <v>23</v>
      </c>
      <c r="B1220" s="1" t="s">
        <v>83</v>
      </c>
      <c r="C1220" s="5">
        <v>0</v>
      </c>
      <c r="D1220" s="5">
        <v>0.24771000000000001</v>
      </c>
      <c r="E1220" s="6" t="str">
        <f t="shared" si="76"/>
        <v/>
      </c>
      <c r="F1220" s="5">
        <v>383.35431</v>
      </c>
      <c r="G1220" s="5">
        <v>253.66086000000001</v>
      </c>
      <c r="H1220" s="6">
        <f t="shared" si="77"/>
        <v>-0.33831222609705358</v>
      </c>
      <c r="I1220" s="5">
        <v>224.62966</v>
      </c>
      <c r="J1220" s="6">
        <f t="shared" si="78"/>
        <v>0.12924027931128967</v>
      </c>
      <c r="K1220" s="5">
        <v>2608.1287499999999</v>
      </c>
      <c r="L1220" s="5">
        <v>3152.8071399999999</v>
      </c>
      <c r="M1220" s="6">
        <f t="shared" si="79"/>
        <v>0.20883876610769314</v>
      </c>
    </row>
    <row r="1221" spans="1:13" x14ac:dyDescent="0.2">
      <c r="A1221" s="1" t="s">
        <v>24</v>
      </c>
      <c r="B1221" s="1" t="s">
        <v>83</v>
      </c>
      <c r="C1221" s="5">
        <v>0</v>
      </c>
      <c r="D1221" s="5">
        <v>0</v>
      </c>
      <c r="E1221" s="6" t="str">
        <f t="shared" si="76"/>
        <v/>
      </c>
      <c r="F1221" s="5">
        <v>244.73967999999999</v>
      </c>
      <c r="G1221" s="5">
        <v>0</v>
      </c>
      <c r="H1221" s="6">
        <f t="shared" si="77"/>
        <v>-1</v>
      </c>
      <c r="I1221" s="5">
        <v>52.534959999999998</v>
      </c>
      <c r="J1221" s="6">
        <f t="shared" si="78"/>
        <v>-1</v>
      </c>
      <c r="K1221" s="5">
        <v>2171.51586</v>
      </c>
      <c r="L1221" s="5">
        <v>673.39025000000004</v>
      </c>
      <c r="M1221" s="6">
        <f t="shared" si="79"/>
        <v>-0.6898985347498221</v>
      </c>
    </row>
    <row r="1222" spans="1:13" x14ac:dyDescent="0.2">
      <c r="A1222" s="1" t="s">
        <v>25</v>
      </c>
      <c r="B1222" s="1" t="s">
        <v>83</v>
      </c>
      <c r="C1222" s="5">
        <v>0</v>
      </c>
      <c r="D1222" s="5">
        <v>0</v>
      </c>
      <c r="E1222" s="6" t="str">
        <f t="shared" si="76"/>
        <v/>
      </c>
      <c r="F1222" s="5">
        <v>0</v>
      </c>
      <c r="G1222" s="5">
        <v>0</v>
      </c>
      <c r="H1222" s="6" t="str">
        <f t="shared" si="77"/>
        <v/>
      </c>
      <c r="I1222" s="5">
        <v>13.30574</v>
      </c>
      <c r="J1222" s="6">
        <f t="shared" si="78"/>
        <v>-1</v>
      </c>
      <c r="K1222" s="5">
        <v>0.94281000000000004</v>
      </c>
      <c r="L1222" s="5">
        <v>26.233809999999998</v>
      </c>
      <c r="M1222" s="6">
        <f t="shared" si="79"/>
        <v>26.825129135244637</v>
      </c>
    </row>
    <row r="1223" spans="1:13" x14ac:dyDescent="0.2">
      <c r="A1223" s="1" t="s">
        <v>26</v>
      </c>
      <c r="B1223" s="1" t="s">
        <v>83</v>
      </c>
      <c r="C1223" s="5">
        <v>0</v>
      </c>
      <c r="D1223" s="5">
        <v>0</v>
      </c>
      <c r="E1223" s="6" t="str">
        <f t="shared" si="76"/>
        <v/>
      </c>
      <c r="F1223" s="5">
        <v>123.13435</v>
      </c>
      <c r="G1223" s="5">
        <v>124.82769</v>
      </c>
      <c r="H1223" s="6">
        <f t="shared" si="77"/>
        <v>1.37519709163203E-2</v>
      </c>
      <c r="I1223" s="5">
        <v>43.65936</v>
      </c>
      <c r="J1223" s="6">
        <f t="shared" si="78"/>
        <v>1.8591278021482678</v>
      </c>
      <c r="K1223" s="5">
        <v>4144.9696800000002</v>
      </c>
      <c r="L1223" s="5">
        <v>1104.9141500000001</v>
      </c>
      <c r="M1223" s="6">
        <f t="shared" si="79"/>
        <v>-0.73343251331092962</v>
      </c>
    </row>
    <row r="1224" spans="1:13" x14ac:dyDescent="0.2">
      <c r="A1224" s="1" t="s">
        <v>28</v>
      </c>
      <c r="B1224" s="1" t="s">
        <v>83</v>
      </c>
      <c r="C1224" s="5">
        <v>0</v>
      </c>
      <c r="D1224" s="5">
        <v>0</v>
      </c>
      <c r="E1224" s="6" t="str">
        <f t="shared" si="76"/>
        <v/>
      </c>
      <c r="F1224" s="5">
        <v>0</v>
      </c>
      <c r="G1224" s="5">
        <v>0</v>
      </c>
      <c r="H1224" s="6" t="str">
        <f t="shared" si="77"/>
        <v/>
      </c>
      <c r="I1224" s="5">
        <v>0</v>
      </c>
      <c r="J1224" s="6" t="str">
        <f t="shared" si="78"/>
        <v/>
      </c>
      <c r="K1224" s="5">
        <v>19.443760000000001</v>
      </c>
      <c r="L1224" s="5">
        <v>6.13E-3</v>
      </c>
      <c r="M1224" s="6">
        <f t="shared" si="79"/>
        <v>-0.99968473175970085</v>
      </c>
    </row>
    <row r="1225" spans="1:13" x14ac:dyDescent="0.2">
      <c r="A1225" s="1" t="s">
        <v>29</v>
      </c>
      <c r="B1225" s="1" t="s">
        <v>83</v>
      </c>
      <c r="C1225" s="5">
        <v>0</v>
      </c>
      <c r="D1225" s="5">
        <v>0</v>
      </c>
      <c r="E1225" s="6" t="str">
        <f t="shared" si="76"/>
        <v/>
      </c>
      <c r="F1225" s="5">
        <v>0</v>
      </c>
      <c r="G1225" s="5">
        <v>0</v>
      </c>
      <c r="H1225" s="6" t="str">
        <f t="shared" si="77"/>
        <v/>
      </c>
      <c r="I1225" s="5">
        <v>0</v>
      </c>
      <c r="J1225" s="6" t="str">
        <f t="shared" si="78"/>
        <v/>
      </c>
      <c r="K1225" s="5">
        <v>11.76709</v>
      </c>
      <c r="L1225" s="5">
        <v>0.90659999999999996</v>
      </c>
      <c r="M1225" s="6">
        <f t="shared" si="79"/>
        <v>-0.9229546132476254</v>
      </c>
    </row>
    <row r="1226" spans="1:13" x14ac:dyDescent="0.2">
      <c r="A1226" s="2" t="s">
        <v>30</v>
      </c>
      <c r="B1226" s="2" t="s">
        <v>83</v>
      </c>
      <c r="C1226" s="7">
        <v>0</v>
      </c>
      <c r="D1226" s="7">
        <v>1325.64408</v>
      </c>
      <c r="E1226" s="8" t="str">
        <f t="shared" si="76"/>
        <v/>
      </c>
      <c r="F1226" s="7">
        <v>20953.839909999999</v>
      </c>
      <c r="G1226" s="7">
        <v>24458.751240000001</v>
      </c>
      <c r="H1226" s="8">
        <f t="shared" si="77"/>
        <v>0.1672682117002966</v>
      </c>
      <c r="I1226" s="7">
        <v>19736.936460000001</v>
      </c>
      <c r="J1226" s="8">
        <f t="shared" si="78"/>
        <v>0.23923747181177268</v>
      </c>
      <c r="K1226" s="7">
        <v>214854.15416999999</v>
      </c>
      <c r="L1226" s="7">
        <v>206057.57824</v>
      </c>
      <c r="M1226" s="8">
        <f t="shared" si="79"/>
        <v>-4.0942079821458033E-2</v>
      </c>
    </row>
    <row r="1227" spans="1:13" x14ac:dyDescent="0.2">
      <c r="A1227" s="1" t="s">
        <v>3</v>
      </c>
      <c r="B1227" s="1" t="s">
        <v>84</v>
      </c>
      <c r="C1227" s="5">
        <v>0</v>
      </c>
      <c r="D1227" s="5">
        <v>0</v>
      </c>
      <c r="E1227" s="6" t="str">
        <f t="shared" si="76"/>
        <v/>
      </c>
      <c r="F1227" s="5">
        <v>14.329470000000001</v>
      </c>
      <c r="G1227" s="5">
        <v>43.009500000000003</v>
      </c>
      <c r="H1227" s="6">
        <f t="shared" si="77"/>
        <v>2.001471792048136</v>
      </c>
      <c r="I1227" s="5">
        <v>16.917649999999998</v>
      </c>
      <c r="J1227" s="6">
        <f t="shared" si="78"/>
        <v>1.5422857193522743</v>
      </c>
      <c r="K1227" s="5">
        <v>85.61103</v>
      </c>
      <c r="L1227" s="5">
        <v>309.17628000000002</v>
      </c>
      <c r="M1227" s="6">
        <f t="shared" si="79"/>
        <v>2.6114070815407784</v>
      </c>
    </row>
    <row r="1228" spans="1:13" x14ac:dyDescent="0.2">
      <c r="A1228" s="1" t="s">
        <v>5</v>
      </c>
      <c r="B1228" s="1" t="s">
        <v>84</v>
      </c>
      <c r="C1228" s="5">
        <v>0</v>
      </c>
      <c r="D1228" s="5">
        <v>5.1387999999999998</v>
      </c>
      <c r="E1228" s="6" t="str">
        <f t="shared" si="76"/>
        <v/>
      </c>
      <c r="F1228" s="5">
        <v>66.622489999999999</v>
      </c>
      <c r="G1228" s="5">
        <v>1665.7144000000001</v>
      </c>
      <c r="H1228" s="6">
        <f t="shared" si="77"/>
        <v>24.002283763335775</v>
      </c>
      <c r="I1228" s="5">
        <v>2062.98243</v>
      </c>
      <c r="J1228" s="6">
        <f t="shared" si="78"/>
        <v>-0.19256975930715992</v>
      </c>
      <c r="K1228" s="5">
        <v>364.15300000000002</v>
      </c>
      <c r="L1228" s="5">
        <v>10694.3904</v>
      </c>
      <c r="M1228" s="6">
        <f t="shared" si="79"/>
        <v>28.367849228209021</v>
      </c>
    </row>
    <row r="1229" spans="1:13" x14ac:dyDescent="0.2">
      <c r="A1229" s="1" t="s">
        <v>6</v>
      </c>
      <c r="B1229" s="1" t="s">
        <v>84</v>
      </c>
      <c r="C1229" s="5">
        <v>0</v>
      </c>
      <c r="D1229" s="5">
        <v>0</v>
      </c>
      <c r="E1229" s="6" t="str">
        <f t="shared" si="76"/>
        <v/>
      </c>
      <c r="F1229" s="5">
        <v>146.92783</v>
      </c>
      <c r="G1229" s="5">
        <v>73.776690000000002</v>
      </c>
      <c r="H1229" s="6">
        <f t="shared" si="77"/>
        <v>-0.49787123378872467</v>
      </c>
      <c r="I1229" s="5">
        <v>46.172870000000003</v>
      </c>
      <c r="J1229" s="6">
        <f t="shared" si="78"/>
        <v>0.59783634848775913</v>
      </c>
      <c r="K1229" s="5">
        <v>1416.4126799999999</v>
      </c>
      <c r="L1229" s="5">
        <v>1186.36339</v>
      </c>
      <c r="M1229" s="6">
        <f t="shared" si="79"/>
        <v>-0.16241685297536301</v>
      </c>
    </row>
    <row r="1230" spans="1:13" x14ac:dyDescent="0.2">
      <c r="A1230" s="1" t="s">
        <v>7</v>
      </c>
      <c r="B1230" s="1" t="s">
        <v>84</v>
      </c>
      <c r="C1230" s="5">
        <v>0</v>
      </c>
      <c r="D1230" s="5">
        <v>0</v>
      </c>
      <c r="E1230" s="6" t="str">
        <f t="shared" si="76"/>
        <v/>
      </c>
      <c r="F1230" s="5">
        <v>0.41830000000000001</v>
      </c>
      <c r="G1230" s="5">
        <v>4.6189600000000004</v>
      </c>
      <c r="H1230" s="6">
        <f t="shared" si="77"/>
        <v>10.042218503466412</v>
      </c>
      <c r="I1230" s="5">
        <v>2.1120000000000001</v>
      </c>
      <c r="J1230" s="6">
        <f t="shared" si="78"/>
        <v>1.1870075757575758</v>
      </c>
      <c r="K1230" s="5">
        <v>133.30672000000001</v>
      </c>
      <c r="L1230" s="5">
        <v>16.554559999999999</v>
      </c>
      <c r="M1230" s="6">
        <f t="shared" si="79"/>
        <v>-0.87581601287617006</v>
      </c>
    </row>
    <row r="1231" spans="1:13" x14ac:dyDescent="0.2">
      <c r="A1231" s="1" t="s">
        <v>8</v>
      </c>
      <c r="B1231" s="1" t="s">
        <v>84</v>
      </c>
      <c r="C1231" s="5">
        <v>0</v>
      </c>
      <c r="D1231" s="5">
        <v>0</v>
      </c>
      <c r="E1231" s="6" t="str">
        <f t="shared" si="76"/>
        <v/>
      </c>
      <c r="F1231" s="5">
        <v>0</v>
      </c>
      <c r="G1231" s="5">
        <v>5.5649699999999998</v>
      </c>
      <c r="H1231" s="6" t="str">
        <f t="shared" si="77"/>
        <v/>
      </c>
      <c r="I1231" s="5">
        <v>0.01</v>
      </c>
      <c r="J1231" s="6">
        <f t="shared" si="78"/>
        <v>555.49699999999996</v>
      </c>
      <c r="K1231" s="5">
        <v>0.375</v>
      </c>
      <c r="L1231" s="5">
        <v>10.286899999999999</v>
      </c>
      <c r="M1231" s="6">
        <f t="shared" si="79"/>
        <v>26.43173333333333</v>
      </c>
    </row>
    <row r="1232" spans="1:13" x14ac:dyDescent="0.2">
      <c r="A1232" s="1" t="s">
        <v>9</v>
      </c>
      <c r="B1232" s="1" t="s">
        <v>84</v>
      </c>
      <c r="C1232" s="5">
        <v>0</v>
      </c>
      <c r="D1232" s="5">
        <v>94.68</v>
      </c>
      <c r="E1232" s="6" t="str">
        <f t="shared" si="76"/>
        <v/>
      </c>
      <c r="F1232" s="5">
        <v>462.06400000000002</v>
      </c>
      <c r="G1232" s="5">
        <v>1001.87235</v>
      </c>
      <c r="H1232" s="6">
        <f t="shared" si="77"/>
        <v>1.1682545058693168</v>
      </c>
      <c r="I1232" s="5">
        <v>749.33924000000002</v>
      </c>
      <c r="J1232" s="6">
        <f t="shared" si="78"/>
        <v>0.33700772162952508</v>
      </c>
      <c r="K1232" s="5">
        <v>4011.52162</v>
      </c>
      <c r="L1232" s="5">
        <v>7673.4640600000002</v>
      </c>
      <c r="M1232" s="6">
        <f t="shared" si="79"/>
        <v>0.91285621439577347</v>
      </c>
    </row>
    <row r="1233" spans="1:13" x14ac:dyDescent="0.2">
      <c r="A1233" s="1" t="s">
        <v>10</v>
      </c>
      <c r="B1233" s="1" t="s">
        <v>84</v>
      </c>
      <c r="C1233" s="5">
        <v>0</v>
      </c>
      <c r="D1233" s="5">
        <v>0</v>
      </c>
      <c r="E1233" s="6" t="str">
        <f t="shared" si="76"/>
        <v/>
      </c>
      <c r="F1233" s="5">
        <v>793.84884999999997</v>
      </c>
      <c r="G1233" s="5">
        <v>437.04827999999998</v>
      </c>
      <c r="H1233" s="6">
        <f t="shared" si="77"/>
        <v>-0.44945655586702682</v>
      </c>
      <c r="I1233" s="5">
        <v>190.51732000000001</v>
      </c>
      <c r="J1233" s="6">
        <f t="shared" si="78"/>
        <v>1.2940081248256061</v>
      </c>
      <c r="K1233" s="5">
        <v>4241.86787</v>
      </c>
      <c r="L1233" s="5">
        <v>3408.58347</v>
      </c>
      <c r="M1233" s="6">
        <f t="shared" si="79"/>
        <v>-0.19644279961978162</v>
      </c>
    </row>
    <row r="1234" spans="1:13" x14ac:dyDescent="0.2">
      <c r="A1234" s="1" t="s">
        <v>12</v>
      </c>
      <c r="B1234" s="1" t="s">
        <v>84</v>
      </c>
      <c r="C1234" s="5">
        <v>0</v>
      </c>
      <c r="D1234" s="5">
        <v>0</v>
      </c>
      <c r="E1234" s="6" t="str">
        <f t="shared" si="76"/>
        <v/>
      </c>
      <c r="F1234" s="5">
        <v>8.1835100000000001</v>
      </c>
      <c r="G1234" s="5">
        <v>43.331530000000001</v>
      </c>
      <c r="H1234" s="6">
        <f t="shared" si="77"/>
        <v>4.2949810044834065</v>
      </c>
      <c r="I1234" s="5">
        <v>33.972000000000001</v>
      </c>
      <c r="J1234" s="6">
        <f t="shared" si="78"/>
        <v>0.27550718238549399</v>
      </c>
      <c r="K1234" s="5">
        <v>69.046440000000004</v>
      </c>
      <c r="L1234" s="5">
        <v>187.22783999999999</v>
      </c>
      <c r="M1234" s="6">
        <f t="shared" si="79"/>
        <v>1.7116219170749423</v>
      </c>
    </row>
    <row r="1235" spans="1:13" x14ac:dyDescent="0.2">
      <c r="A1235" s="1" t="s">
        <v>13</v>
      </c>
      <c r="B1235" s="1" t="s">
        <v>84</v>
      </c>
      <c r="C1235" s="5">
        <v>0</v>
      </c>
      <c r="D1235" s="5">
        <v>514.05677000000003</v>
      </c>
      <c r="E1235" s="6" t="str">
        <f t="shared" si="76"/>
        <v/>
      </c>
      <c r="F1235" s="5">
        <v>7482.2218400000002</v>
      </c>
      <c r="G1235" s="5">
        <v>8834.4370600000002</v>
      </c>
      <c r="H1235" s="6">
        <f t="shared" si="77"/>
        <v>0.18072375410884645</v>
      </c>
      <c r="I1235" s="5">
        <v>10514.143459999999</v>
      </c>
      <c r="J1235" s="6">
        <f t="shared" si="78"/>
        <v>-0.15975684623196107</v>
      </c>
      <c r="K1235" s="5">
        <v>85977.654840000003</v>
      </c>
      <c r="L1235" s="5">
        <v>82016.581080000004</v>
      </c>
      <c r="M1235" s="6">
        <f t="shared" si="79"/>
        <v>-4.6070967710986732E-2</v>
      </c>
    </row>
    <row r="1236" spans="1:13" x14ac:dyDescent="0.2">
      <c r="A1236" s="1" t="s">
        <v>14</v>
      </c>
      <c r="B1236" s="1" t="s">
        <v>84</v>
      </c>
      <c r="C1236" s="5">
        <v>0</v>
      </c>
      <c r="D1236" s="5">
        <v>0</v>
      </c>
      <c r="E1236" s="6" t="str">
        <f t="shared" si="76"/>
        <v/>
      </c>
      <c r="F1236" s="5">
        <v>569.70248000000004</v>
      </c>
      <c r="G1236" s="5">
        <v>600.42100000000005</v>
      </c>
      <c r="H1236" s="6">
        <f t="shared" si="77"/>
        <v>5.3920284847627897E-2</v>
      </c>
      <c r="I1236" s="5">
        <v>854.35324000000003</v>
      </c>
      <c r="J1236" s="6">
        <f t="shared" si="78"/>
        <v>-0.29722160356060678</v>
      </c>
      <c r="K1236" s="5">
        <v>7068.30314</v>
      </c>
      <c r="L1236" s="5">
        <v>6665.12021</v>
      </c>
      <c r="M1236" s="6">
        <f t="shared" si="79"/>
        <v>-5.7040978862148761E-2</v>
      </c>
    </row>
    <row r="1237" spans="1:13" x14ac:dyDescent="0.2">
      <c r="A1237" s="1" t="s">
        <v>15</v>
      </c>
      <c r="B1237" s="1" t="s">
        <v>84</v>
      </c>
      <c r="C1237" s="5">
        <v>0</v>
      </c>
      <c r="D1237" s="5">
        <v>0</v>
      </c>
      <c r="E1237" s="6" t="str">
        <f t="shared" si="76"/>
        <v/>
      </c>
      <c r="F1237" s="5">
        <v>68.963099999999997</v>
      </c>
      <c r="G1237" s="5">
        <v>63.553989999999999</v>
      </c>
      <c r="H1237" s="6">
        <f t="shared" si="77"/>
        <v>-7.8434844141287097E-2</v>
      </c>
      <c r="I1237" s="5">
        <v>102.1932</v>
      </c>
      <c r="J1237" s="6">
        <f t="shared" si="78"/>
        <v>-0.37809961915274215</v>
      </c>
      <c r="K1237" s="5">
        <v>675.83457999999996</v>
      </c>
      <c r="L1237" s="5">
        <v>526.92958999999996</v>
      </c>
      <c r="M1237" s="6">
        <f t="shared" si="79"/>
        <v>-0.22032756891486671</v>
      </c>
    </row>
    <row r="1238" spans="1:13" x14ac:dyDescent="0.2">
      <c r="A1238" s="1" t="s">
        <v>16</v>
      </c>
      <c r="B1238" s="1" t="s">
        <v>84</v>
      </c>
      <c r="C1238" s="5">
        <v>0</v>
      </c>
      <c r="D1238" s="5">
        <v>0</v>
      </c>
      <c r="E1238" s="6" t="str">
        <f t="shared" si="76"/>
        <v/>
      </c>
      <c r="F1238" s="5">
        <v>49.04242</v>
      </c>
      <c r="G1238" s="5">
        <v>221.60028</v>
      </c>
      <c r="H1238" s="6">
        <f t="shared" si="77"/>
        <v>3.5185429267152806</v>
      </c>
      <c r="I1238" s="5">
        <v>154.58977999999999</v>
      </c>
      <c r="J1238" s="6">
        <f t="shared" si="78"/>
        <v>0.43347302777712748</v>
      </c>
      <c r="K1238" s="5">
        <v>2643.8503500000002</v>
      </c>
      <c r="L1238" s="5">
        <v>1436.3131699999999</v>
      </c>
      <c r="M1238" s="6">
        <f t="shared" si="79"/>
        <v>-0.45673431554096855</v>
      </c>
    </row>
    <row r="1239" spans="1:13" x14ac:dyDescent="0.2">
      <c r="A1239" s="1" t="s">
        <v>17</v>
      </c>
      <c r="B1239" s="1" t="s">
        <v>84</v>
      </c>
      <c r="C1239" s="5">
        <v>0</v>
      </c>
      <c r="D1239" s="5">
        <v>717.71067000000005</v>
      </c>
      <c r="E1239" s="6" t="str">
        <f t="shared" si="76"/>
        <v/>
      </c>
      <c r="F1239" s="5">
        <v>18028.712230000001</v>
      </c>
      <c r="G1239" s="5">
        <v>18558.137490000001</v>
      </c>
      <c r="H1239" s="6">
        <f t="shared" si="77"/>
        <v>2.9365672558632872E-2</v>
      </c>
      <c r="I1239" s="5">
        <v>10042.813469999999</v>
      </c>
      <c r="J1239" s="6">
        <f t="shared" si="78"/>
        <v>0.84790223829577926</v>
      </c>
      <c r="K1239" s="5">
        <v>101727.74088</v>
      </c>
      <c r="L1239" s="5">
        <v>101029.98940999999</v>
      </c>
      <c r="M1239" s="6">
        <f t="shared" si="79"/>
        <v>-6.8590088009826689E-3</v>
      </c>
    </row>
    <row r="1240" spans="1:13" x14ac:dyDescent="0.2">
      <c r="A1240" s="1" t="s">
        <v>18</v>
      </c>
      <c r="B1240" s="1" t="s">
        <v>84</v>
      </c>
      <c r="C1240" s="5">
        <v>0</v>
      </c>
      <c r="D1240" s="5">
        <v>0</v>
      </c>
      <c r="E1240" s="6" t="str">
        <f t="shared" si="76"/>
        <v/>
      </c>
      <c r="F1240" s="5">
        <v>238.78653</v>
      </c>
      <c r="G1240" s="5">
        <v>67.510000000000005</v>
      </c>
      <c r="H1240" s="6">
        <f t="shared" si="77"/>
        <v>-0.71727885990889018</v>
      </c>
      <c r="I1240" s="5">
        <v>325.71593000000001</v>
      </c>
      <c r="J1240" s="6">
        <f t="shared" si="78"/>
        <v>-0.79273350247253793</v>
      </c>
      <c r="K1240" s="5">
        <v>1654.5912900000001</v>
      </c>
      <c r="L1240" s="5">
        <v>954.74721</v>
      </c>
      <c r="M1240" s="6">
        <f t="shared" si="79"/>
        <v>-0.42297096825645686</v>
      </c>
    </row>
    <row r="1241" spans="1:13" x14ac:dyDescent="0.2">
      <c r="A1241" s="1" t="s">
        <v>19</v>
      </c>
      <c r="B1241" s="1" t="s">
        <v>84</v>
      </c>
      <c r="C1241" s="5">
        <v>0</v>
      </c>
      <c r="D1241" s="5">
        <v>0</v>
      </c>
      <c r="E1241" s="6" t="str">
        <f t="shared" si="76"/>
        <v/>
      </c>
      <c r="F1241" s="5">
        <v>505.00896999999998</v>
      </c>
      <c r="G1241" s="5">
        <v>594.21167000000003</v>
      </c>
      <c r="H1241" s="6">
        <f t="shared" si="77"/>
        <v>0.17663587242816714</v>
      </c>
      <c r="I1241" s="5">
        <v>630.53938000000005</v>
      </c>
      <c r="J1241" s="6">
        <f t="shared" si="78"/>
        <v>-5.7613705269288662E-2</v>
      </c>
      <c r="K1241" s="5">
        <v>3840.0785099999998</v>
      </c>
      <c r="L1241" s="5">
        <v>6054.1189000000004</v>
      </c>
      <c r="M1241" s="6">
        <f t="shared" si="79"/>
        <v>0.57656123025463879</v>
      </c>
    </row>
    <row r="1242" spans="1:13" x14ac:dyDescent="0.2">
      <c r="A1242" s="1" t="s">
        <v>20</v>
      </c>
      <c r="B1242" s="1" t="s">
        <v>84</v>
      </c>
      <c r="C1242" s="5">
        <v>0</v>
      </c>
      <c r="D1242" s="5">
        <v>0</v>
      </c>
      <c r="E1242" s="6" t="str">
        <f t="shared" si="76"/>
        <v/>
      </c>
      <c r="F1242" s="5">
        <v>321.08398</v>
      </c>
      <c r="G1242" s="5">
        <v>506.23271999999997</v>
      </c>
      <c r="H1242" s="6">
        <f t="shared" si="77"/>
        <v>0.57663649242170223</v>
      </c>
      <c r="I1242" s="5">
        <v>12.61753</v>
      </c>
      <c r="J1242" s="6">
        <f t="shared" si="78"/>
        <v>39.121380333551812</v>
      </c>
      <c r="K1242" s="5">
        <v>1688.80153</v>
      </c>
      <c r="L1242" s="5">
        <v>2446.4049199999999</v>
      </c>
      <c r="M1242" s="6">
        <f t="shared" si="79"/>
        <v>0.44860415895051919</v>
      </c>
    </row>
    <row r="1243" spans="1:13" x14ac:dyDescent="0.2">
      <c r="A1243" s="1" t="s">
        <v>21</v>
      </c>
      <c r="B1243" s="1" t="s">
        <v>84</v>
      </c>
      <c r="C1243" s="5">
        <v>0</v>
      </c>
      <c r="D1243" s="5">
        <v>28.327000000000002</v>
      </c>
      <c r="E1243" s="6" t="str">
        <f t="shared" si="76"/>
        <v/>
      </c>
      <c r="F1243" s="5">
        <v>86.405739999999994</v>
      </c>
      <c r="G1243" s="5">
        <v>219.90270000000001</v>
      </c>
      <c r="H1243" s="6">
        <f t="shared" si="77"/>
        <v>1.545001061272087</v>
      </c>
      <c r="I1243" s="5">
        <v>258.41867000000002</v>
      </c>
      <c r="J1243" s="6">
        <f t="shared" si="78"/>
        <v>-0.14904484261914974</v>
      </c>
      <c r="K1243" s="5">
        <v>1916.7773999999999</v>
      </c>
      <c r="L1243" s="5">
        <v>3118.6188400000001</v>
      </c>
      <c r="M1243" s="6">
        <f t="shared" si="79"/>
        <v>0.62701148291919551</v>
      </c>
    </row>
    <row r="1244" spans="1:13" x14ac:dyDescent="0.2">
      <c r="A1244" s="1" t="s">
        <v>22</v>
      </c>
      <c r="B1244" s="1" t="s">
        <v>84</v>
      </c>
      <c r="C1244" s="5">
        <v>0</v>
      </c>
      <c r="D1244" s="5">
        <v>0</v>
      </c>
      <c r="E1244" s="6" t="str">
        <f t="shared" si="76"/>
        <v/>
      </c>
      <c r="F1244" s="5">
        <v>0</v>
      </c>
      <c r="G1244" s="5">
        <v>0</v>
      </c>
      <c r="H1244" s="6" t="str">
        <f t="shared" si="77"/>
        <v/>
      </c>
      <c r="I1244" s="5">
        <v>0</v>
      </c>
      <c r="J1244" s="6" t="str">
        <f t="shared" si="78"/>
        <v/>
      </c>
      <c r="K1244" s="5">
        <v>0</v>
      </c>
      <c r="L1244" s="5">
        <v>0</v>
      </c>
      <c r="M1244" s="6" t="str">
        <f t="shared" si="79"/>
        <v/>
      </c>
    </row>
    <row r="1245" spans="1:13" x14ac:dyDescent="0.2">
      <c r="A1245" s="1" t="s">
        <v>23</v>
      </c>
      <c r="B1245" s="1" t="s">
        <v>84</v>
      </c>
      <c r="C1245" s="5">
        <v>0</v>
      </c>
      <c r="D1245" s="5">
        <v>0</v>
      </c>
      <c r="E1245" s="6" t="str">
        <f t="shared" ref="E1245:E1305" si="80">IF(C1245=0,"",(D1245/C1245-1))</f>
        <v/>
      </c>
      <c r="F1245" s="5">
        <v>25.520150000000001</v>
      </c>
      <c r="G1245" s="5">
        <v>6.6647800000000004</v>
      </c>
      <c r="H1245" s="6">
        <f t="shared" ref="H1245:H1305" si="81">IF(F1245=0,"",(G1245/F1245-1))</f>
        <v>-0.73884244410789124</v>
      </c>
      <c r="I1245" s="5">
        <v>26.769449999999999</v>
      </c>
      <c r="J1245" s="6">
        <f t="shared" ref="J1245:J1305" si="82">IF(I1245=0,"",(G1245/I1245-1))</f>
        <v>-0.75103037230873249</v>
      </c>
      <c r="K1245" s="5">
        <v>68.927419999999998</v>
      </c>
      <c r="L1245" s="5">
        <v>183.94465</v>
      </c>
      <c r="M1245" s="6">
        <f t="shared" ref="M1245:M1305" si="83">IF(K1245=0,"",(L1245/K1245-1))</f>
        <v>1.6686716258928596</v>
      </c>
    </row>
    <row r="1246" spans="1:13" x14ac:dyDescent="0.2">
      <c r="A1246" s="1" t="s">
        <v>24</v>
      </c>
      <c r="B1246" s="1" t="s">
        <v>84</v>
      </c>
      <c r="C1246" s="5">
        <v>0</v>
      </c>
      <c r="D1246" s="5">
        <v>147.15924999999999</v>
      </c>
      <c r="E1246" s="6" t="str">
        <f t="shared" si="80"/>
        <v/>
      </c>
      <c r="F1246" s="5">
        <v>647.61680000000001</v>
      </c>
      <c r="G1246" s="5">
        <v>4491.62979</v>
      </c>
      <c r="H1246" s="6">
        <f t="shared" si="81"/>
        <v>5.9356288935061592</v>
      </c>
      <c r="I1246" s="5">
        <v>3813.9901500000001</v>
      </c>
      <c r="J1246" s="6">
        <f t="shared" si="82"/>
        <v>0.17767210017571755</v>
      </c>
      <c r="K1246" s="5">
        <v>7330.6490800000001</v>
      </c>
      <c r="L1246" s="5">
        <v>28291.429179999999</v>
      </c>
      <c r="M1246" s="6">
        <f t="shared" si="83"/>
        <v>2.8593348107723089</v>
      </c>
    </row>
    <row r="1247" spans="1:13" x14ac:dyDescent="0.2">
      <c r="A1247" s="1" t="s">
        <v>25</v>
      </c>
      <c r="B1247" s="1" t="s">
        <v>84</v>
      </c>
      <c r="C1247" s="5">
        <v>0</v>
      </c>
      <c r="D1247" s="5">
        <v>0</v>
      </c>
      <c r="E1247" s="6" t="str">
        <f t="shared" si="80"/>
        <v/>
      </c>
      <c r="F1247" s="5">
        <v>0</v>
      </c>
      <c r="G1247" s="5">
        <v>0</v>
      </c>
      <c r="H1247" s="6" t="str">
        <f t="shared" si="81"/>
        <v/>
      </c>
      <c r="I1247" s="5">
        <v>0</v>
      </c>
      <c r="J1247" s="6" t="str">
        <f t="shared" si="82"/>
        <v/>
      </c>
      <c r="K1247" s="5">
        <v>0</v>
      </c>
      <c r="L1247" s="5">
        <v>102.04776</v>
      </c>
      <c r="M1247" s="6" t="str">
        <f t="shared" si="83"/>
        <v/>
      </c>
    </row>
    <row r="1248" spans="1:13" x14ac:dyDescent="0.2">
      <c r="A1248" s="1" t="s">
        <v>26</v>
      </c>
      <c r="B1248" s="1" t="s">
        <v>84</v>
      </c>
      <c r="C1248" s="5">
        <v>0</v>
      </c>
      <c r="D1248" s="5">
        <v>107.82727</v>
      </c>
      <c r="E1248" s="6" t="str">
        <f t="shared" si="80"/>
        <v/>
      </c>
      <c r="F1248" s="5">
        <v>1225.1857</v>
      </c>
      <c r="G1248" s="5">
        <v>1123.8491899999999</v>
      </c>
      <c r="H1248" s="6">
        <f t="shared" si="81"/>
        <v>-8.2711143298522138E-2</v>
      </c>
      <c r="I1248" s="5">
        <v>1000.6931</v>
      </c>
      <c r="J1248" s="6">
        <f t="shared" si="82"/>
        <v>0.1230707896357035</v>
      </c>
      <c r="K1248" s="5">
        <v>17914.069739999999</v>
      </c>
      <c r="L1248" s="5">
        <v>14150.95406</v>
      </c>
      <c r="M1248" s="6">
        <f t="shared" si="83"/>
        <v>-0.2100648113252237</v>
      </c>
    </row>
    <row r="1249" spans="1:13" x14ac:dyDescent="0.2">
      <c r="A1249" s="1" t="s">
        <v>27</v>
      </c>
      <c r="B1249" s="1" t="s">
        <v>84</v>
      </c>
      <c r="C1249" s="5">
        <v>0</v>
      </c>
      <c r="D1249" s="5">
        <v>0</v>
      </c>
      <c r="E1249" s="6" t="str">
        <f t="shared" si="80"/>
        <v/>
      </c>
      <c r="F1249" s="5">
        <v>0</v>
      </c>
      <c r="G1249" s="5">
        <v>9.3035099999999993</v>
      </c>
      <c r="H1249" s="6" t="str">
        <f t="shared" si="81"/>
        <v/>
      </c>
      <c r="I1249" s="5">
        <v>0</v>
      </c>
      <c r="J1249" s="6" t="str">
        <f t="shared" si="82"/>
        <v/>
      </c>
      <c r="K1249" s="5">
        <v>0</v>
      </c>
      <c r="L1249" s="5">
        <v>20.511410000000001</v>
      </c>
      <c r="M1249" s="6" t="str">
        <f t="shared" si="83"/>
        <v/>
      </c>
    </row>
    <row r="1250" spans="1:13" x14ac:dyDescent="0.2">
      <c r="A1250" s="1" t="s">
        <v>28</v>
      </c>
      <c r="B1250" s="1" t="s">
        <v>84</v>
      </c>
      <c r="C1250" s="5">
        <v>0</v>
      </c>
      <c r="D1250" s="5">
        <v>0</v>
      </c>
      <c r="E1250" s="6" t="str">
        <f t="shared" si="80"/>
        <v/>
      </c>
      <c r="F1250" s="5">
        <v>1.4</v>
      </c>
      <c r="G1250" s="5">
        <v>26.791789999999999</v>
      </c>
      <c r="H1250" s="6">
        <f t="shared" si="81"/>
        <v>18.136992857142857</v>
      </c>
      <c r="I1250" s="5">
        <v>63.374549999999999</v>
      </c>
      <c r="J1250" s="6">
        <f t="shared" si="82"/>
        <v>-0.57724686013549609</v>
      </c>
      <c r="K1250" s="5">
        <v>5427.2331199999999</v>
      </c>
      <c r="L1250" s="5">
        <v>2097.6125699999998</v>
      </c>
      <c r="M1250" s="6">
        <f t="shared" si="83"/>
        <v>-0.61350240101718723</v>
      </c>
    </row>
    <row r="1251" spans="1:13" x14ac:dyDescent="0.2">
      <c r="A1251" s="1" t="s">
        <v>29</v>
      </c>
      <c r="B1251" s="1" t="s">
        <v>84</v>
      </c>
      <c r="C1251" s="5">
        <v>0</v>
      </c>
      <c r="D1251" s="5">
        <v>0</v>
      </c>
      <c r="E1251" s="6" t="str">
        <f t="shared" si="80"/>
        <v/>
      </c>
      <c r="F1251" s="5">
        <v>3.25352</v>
      </c>
      <c r="G1251" s="5">
        <v>0</v>
      </c>
      <c r="H1251" s="6">
        <f t="shared" si="81"/>
        <v>-1</v>
      </c>
      <c r="I1251" s="5">
        <v>0</v>
      </c>
      <c r="J1251" s="6" t="str">
        <f t="shared" si="82"/>
        <v/>
      </c>
      <c r="K1251" s="5">
        <v>3.25352</v>
      </c>
      <c r="L1251" s="5">
        <v>12.83825</v>
      </c>
      <c r="M1251" s="6">
        <f t="shared" si="83"/>
        <v>2.9459569942708206</v>
      </c>
    </row>
    <row r="1252" spans="1:13" x14ac:dyDescent="0.2">
      <c r="A1252" s="2" t="s">
        <v>30</v>
      </c>
      <c r="B1252" s="2" t="s">
        <v>84</v>
      </c>
      <c r="C1252" s="7">
        <v>0</v>
      </c>
      <c r="D1252" s="7">
        <v>1614.89976</v>
      </c>
      <c r="E1252" s="8" t="str">
        <f t="shared" si="80"/>
        <v/>
      </c>
      <c r="F1252" s="7">
        <v>30745.297910000001</v>
      </c>
      <c r="G1252" s="7">
        <v>38610.932650000002</v>
      </c>
      <c r="H1252" s="8">
        <f t="shared" si="81"/>
        <v>0.25583211985861687</v>
      </c>
      <c r="I1252" s="7">
        <v>30914.635419999999</v>
      </c>
      <c r="J1252" s="8">
        <f t="shared" si="82"/>
        <v>0.24895319402734861</v>
      </c>
      <c r="K1252" s="7">
        <v>248260.05976</v>
      </c>
      <c r="L1252" s="7">
        <v>272731.03765999997</v>
      </c>
      <c r="M1252" s="8">
        <f t="shared" si="83"/>
        <v>9.8569934783938828E-2</v>
      </c>
    </row>
    <row r="1253" spans="1:13" x14ac:dyDescent="0.2">
      <c r="A1253" s="1" t="s">
        <v>3</v>
      </c>
      <c r="B1253" s="1" t="s">
        <v>85</v>
      </c>
      <c r="C1253" s="5">
        <v>0</v>
      </c>
      <c r="D1253" s="5">
        <v>86.850250000000003</v>
      </c>
      <c r="E1253" s="6" t="str">
        <f t="shared" si="80"/>
        <v/>
      </c>
      <c r="F1253" s="5">
        <v>2159.1291999999999</v>
      </c>
      <c r="G1253" s="5">
        <v>2318.98641</v>
      </c>
      <c r="H1253" s="6">
        <f t="shared" si="81"/>
        <v>7.4037815800925832E-2</v>
      </c>
      <c r="I1253" s="5">
        <v>1888.6049800000001</v>
      </c>
      <c r="J1253" s="6">
        <f t="shared" si="82"/>
        <v>0.22788324427694762</v>
      </c>
      <c r="K1253" s="5">
        <v>19972.169880000001</v>
      </c>
      <c r="L1253" s="5">
        <v>17891.842260000001</v>
      </c>
      <c r="M1253" s="6">
        <f t="shared" si="83"/>
        <v>-0.10416132210467655</v>
      </c>
    </row>
    <row r="1254" spans="1:13" x14ac:dyDescent="0.2">
      <c r="A1254" s="1" t="s">
        <v>5</v>
      </c>
      <c r="B1254" s="1" t="s">
        <v>85</v>
      </c>
      <c r="C1254" s="5">
        <v>0</v>
      </c>
      <c r="D1254" s="5">
        <v>59.211559999999999</v>
      </c>
      <c r="E1254" s="6" t="str">
        <f t="shared" si="80"/>
        <v/>
      </c>
      <c r="F1254" s="5">
        <v>3859.1418699999999</v>
      </c>
      <c r="G1254" s="5">
        <v>2982.9274500000001</v>
      </c>
      <c r="H1254" s="6">
        <f t="shared" si="81"/>
        <v>-0.2270490304623084</v>
      </c>
      <c r="I1254" s="5">
        <v>3842.4081799999999</v>
      </c>
      <c r="J1254" s="6">
        <f t="shared" si="82"/>
        <v>-0.22368282851198795</v>
      </c>
      <c r="K1254" s="5">
        <v>26276.13795</v>
      </c>
      <c r="L1254" s="5">
        <v>42296.606619999999</v>
      </c>
      <c r="M1254" s="6">
        <f t="shared" si="83"/>
        <v>0.60969647443946373</v>
      </c>
    </row>
    <row r="1255" spans="1:13" x14ac:dyDescent="0.2">
      <c r="A1255" s="1" t="s">
        <v>6</v>
      </c>
      <c r="B1255" s="1" t="s">
        <v>85</v>
      </c>
      <c r="C1255" s="5">
        <v>0</v>
      </c>
      <c r="D1255" s="5">
        <v>265.87853999999999</v>
      </c>
      <c r="E1255" s="6" t="str">
        <f t="shared" si="80"/>
        <v/>
      </c>
      <c r="F1255" s="5">
        <v>5481.7109499999997</v>
      </c>
      <c r="G1255" s="5">
        <v>5871.3714399999999</v>
      </c>
      <c r="H1255" s="6">
        <f t="shared" si="81"/>
        <v>7.1083735270645709E-2</v>
      </c>
      <c r="I1255" s="5">
        <v>5134.0768500000004</v>
      </c>
      <c r="J1255" s="6">
        <f t="shared" si="82"/>
        <v>0.14360801591818784</v>
      </c>
      <c r="K1255" s="5">
        <v>58826.550009999999</v>
      </c>
      <c r="L1255" s="5">
        <v>52922.175139999999</v>
      </c>
      <c r="M1255" s="6">
        <f t="shared" si="83"/>
        <v>-0.1003692188135511</v>
      </c>
    </row>
    <row r="1256" spans="1:13" x14ac:dyDescent="0.2">
      <c r="A1256" s="1" t="s">
        <v>7</v>
      </c>
      <c r="B1256" s="1" t="s">
        <v>85</v>
      </c>
      <c r="C1256" s="5">
        <v>0</v>
      </c>
      <c r="D1256" s="5">
        <v>0</v>
      </c>
      <c r="E1256" s="6" t="str">
        <f t="shared" si="80"/>
        <v/>
      </c>
      <c r="F1256" s="5">
        <v>566.87194999999997</v>
      </c>
      <c r="G1256" s="5">
        <v>783.54057</v>
      </c>
      <c r="H1256" s="6">
        <f t="shared" si="81"/>
        <v>0.38221792417141121</v>
      </c>
      <c r="I1256" s="5">
        <v>597.86608000000001</v>
      </c>
      <c r="J1256" s="6">
        <f t="shared" si="82"/>
        <v>0.31056200746494933</v>
      </c>
      <c r="K1256" s="5">
        <v>6504.1103800000001</v>
      </c>
      <c r="L1256" s="5">
        <v>5749.098</v>
      </c>
      <c r="M1256" s="6">
        <f t="shared" si="83"/>
        <v>-0.11608234422368457</v>
      </c>
    </row>
    <row r="1257" spans="1:13" x14ac:dyDescent="0.2">
      <c r="A1257" s="1" t="s">
        <v>8</v>
      </c>
      <c r="B1257" s="1" t="s">
        <v>85</v>
      </c>
      <c r="C1257" s="5">
        <v>0</v>
      </c>
      <c r="D1257" s="5">
        <v>0</v>
      </c>
      <c r="E1257" s="6" t="str">
        <f t="shared" si="80"/>
        <v/>
      </c>
      <c r="F1257" s="5">
        <v>19.363910000000001</v>
      </c>
      <c r="G1257" s="5">
        <v>17.399999999999999</v>
      </c>
      <c r="H1257" s="6">
        <f t="shared" si="81"/>
        <v>-0.10142114893118193</v>
      </c>
      <c r="I1257" s="5">
        <v>68.334190000000007</v>
      </c>
      <c r="J1257" s="6">
        <f t="shared" si="82"/>
        <v>-0.74536904586122998</v>
      </c>
      <c r="K1257" s="5">
        <v>279.38162999999997</v>
      </c>
      <c r="L1257" s="5">
        <v>399.89589000000001</v>
      </c>
      <c r="M1257" s="6">
        <f t="shared" si="83"/>
        <v>0.43136071616448102</v>
      </c>
    </row>
    <row r="1258" spans="1:13" x14ac:dyDescent="0.2">
      <c r="A1258" s="1" t="s">
        <v>9</v>
      </c>
      <c r="B1258" s="1" t="s">
        <v>85</v>
      </c>
      <c r="C1258" s="5">
        <v>0</v>
      </c>
      <c r="D1258" s="5">
        <v>13411.703810000001</v>
      </c>
      <c r="E1258" s="6" t="str">
        <f t="shared" si="80"/>
        <v/>
      </c>
      <c r="F1258" s="5">
        <v>220835.55202</v>
      </c>
      <c r="G1258" s="5">
        <v>204123.15875</v>
      </c>
      <c r="H1258" s="6">
        <f t="shared" si="81"/>
        <v>-7.5678001649328808E-2</v>
      </c>
      <c r="I1258" s="5">
        <v>162922.78961000001</v>
      </c>
      <c r="J1258" s="6">
        <f t="shared" si="82"/>
        <v>0.25288278723083657</v>
      </c>
      <c r="K1258" s="5">
        <v>1622184.3373499999</v>
      </c>
      <c r="L1258" s="5">
        <v>1542334.1709700001</v>
      </c>
      <c r="M1258" s="6">
        <f t="shared" si="83"/>
        <v>-4.922385486130576E-2</v>
      </c>
    </row>
    <row r="1259" spans="1:13" x14ac:dyDescent="0.2">
      <c r="A1259" s="1" t="s">
        <v>10</v>
      </c>
      <c r="B1259" s="1" t="s">
        <v>85</v>
      </c>
      <c r="C1259" s="5">
        <v>0</v>
      </c>
      <c r="D1259" s="5">
        <v>0</v>
      </c>
      <c r="E1259" s="6" t="str">
        <f t="shared" si="80"/>
        <v/>
      </c>
      <c r="F1259" s="5">
        <v>0</v>
      </c>
      <c r="G1259" s="5">
        <v>0</v>
      </c>
      <c r="H1259" s="6" t="str">
        <f t="shared" si="81"/>
        <v/>
      </c>
      <c r="I1259" s="5">
        <v>0</v>
      </c>
      <c r="J1259" s="6" t="str">
        <f t="shared" si="82"/>
        <v/>
      </c>
      <c r="K1259" s="5">
        <v>66.142210000000006</v>
      </c>
      <c r="L1259" s="5">
        <v>0</v>
      </c>
      <c r="M1259" s="6">
        <f t="shared" si="83"/>
        <v>-1</v>
      </c>
    </row>
    <row r="1260" spans="1:13" x14ac:dyDescent="0.2">
      <c r="A1260" s="1" t="s">
        <v>11</v>
      </c>
      <c r="B1260" s="1" t="s">
        <v>85</v>
      </c>
      <c r="C1260" s="5">
        <v>0</v>
      </c>
      <c r="D1260" s="5">
        <v>0</v>
      </c>
      <c r="E1260" s="6" t="str">
        <f t="shared" si="80"/>
        <v/>
      </c>
      <c r="F1260" s="5">
        <v>9.27379</v>
      </c>
      <c r="G1260" s="5">
        <v>34.506869999999999</v>
      </c>
      <c r="H1260" s="6">
        <f t="shared" si="81"/>
        <v>2.7209026730171808</v>
      </c>
      <c r="I1260" s="5">
        <v>10.287699999999999</v>
      </c>
      <c r="J1260" s="6">
        <f t="shared" si="82"/>
        <v>2.3541870388911033</v>
      </c>
      <c r="K1260" s="5">
        <v>272.54077999999998</v>
      </c>
      <c r="L1260" s="5">
        <v>227.62348</v>
      </c>
      <c r="M1260" s="6">
        <f t="shared" si="83"/>
        <v>-0.1648094644772059</v>
      </c>
    </row>
    <row r="1261" spans="1:13" x14ac:dyDescent="0.2">
      <c r="A1261" s="1" t="s">
        <v>12</v>
      </c>
      <c r="B1261" s="1" t="s">
        <v>85</v>
      </c>
      <c r="C1261" s="5">
        <v>0</v>
      </c>
      <c r="D1261" s="5">
        <v>0</v>
      </c>
      <c r="E1261" s="6" t="str">
        <f t="shared" si="80"/>
        <v/>
      </c>
      <c r="F1261" s="5">
        <v>70.896129999999999</v>
      </c>
      <c r="G1261" s="5">
        <v>88.41525</v>
      </c>
      <c r="H1261" s="6">
        <f t="shared" si="81"/>
        <v>0.24710968003472122</v>
      </c>
      <c r="I1261" s="5">
        <v>29.3262</v>
      </c>
      <c r="J1261" s="6">
        <f t="shared" si="82"/>
        <v>2.0148894162898703</v>
      </c>
      <c r="K1261" s="5">
        <v>1144.64498</v>
      </c>
      <c r="L1261" s="5">
        <v>1332.8356100000001</v>
      </c>
      <c r="M1261" s="6">
        <f t="shared" si="83"/>
        <v>0.16440960585001663</v>
      </c>
    </row>
    <row r="1262" spans="1:13" x14ac:dyDescent="0.2">
      <c r="A1262" s="1" t="s">
        <v>13</v>
      </c>
      <c r="B1262" s="1" t="s">
        <v>85</v>
      </c>
      <c r="C1262" s="5">
        <v>0</v>
      </c>
      <c r="D1262" s="5">
        <v>0</v>
      </c>
      <c r="E1262" s="6" t="str">
        <f t="shared" si="80"/>
        <v/>
      </c>
      <c r="F1262" s="5">
        <v>366.33922999999999</v>
      </c>
      <c r="G1262" s="5">
        <v>524.72360000000003</v>
      </c>
      <c r="H1262" s="6">
        <f t="shared" si="81"/>
        <v>0.43234345936688268</v>
      </c>
      <c r="I1262" s="5">
        <v>376.99630999999999</v>
      </c>
      <c r="J1262" s="6">
        <f t="shared" si="82"/>
        <v>0.3918534109790095</v>
      </c>
      <c r="K1262" s="5">
        <v>2228.9188800000002</v>
      </c>
      <c r="L1262" s="5">
        <v>2128.6209600000002</v>
      </c>
      <c r="M1262" s="6">
        <f t="shared" si="83"/>
        <v>-4.4998461316815619E-2</v>
      </c>
    </row>
    <row r="1263" spans="1:13" x14ac:dyDescent="0.2">
      <c r="A1263" s="1" t="s">
        <v>14</v>
      </c>
      <c r="B1263" s="1" t="s">
        <v>85</v>
      </c>
      <c r="C1263" s="5">
        <v>0</v>
      </c>
      <c r="D1263" s="5">
        <v>61.311340000000001</v>
      </c>
      <c r="E1263" s="6" t="str">
        <f t="shared" si="80"/>
        <v/>
      </c>
      <c r="F1263" s="5">
        <v>4814.2034599999997</v>
      </c>
      <c r="G1263" s="5">
        <v>3044.6786299999999</v>
      </c>
      <c r="H1263" s="6">
        <f t="shared" si="81"/>
        <v>-0.36756336633931963</v>
      </c>
      <c r="I1263" s="5">
        <v>4068.7691199999999</v>
      </c>
      <c r="J1263" s="6">
        <f t="shared" si="82"/>
        <v>-0.2516954046289066</v>
      </c>
      <c r="K1263" s="5">
        <v>45223.614119999998</v>
      </c>
      <c r="L1263" s="5">
        <v>47625.646910000003</v>
      </c>
      <c r="M1263" s="6">
        <f t="shared" si="83"/>
        <v>5.3114569384619559E-2</v>
      </c>
    </row>
    <row r="1264" spans="1:13" x14ac:dyDescent="0.2">
      <c r="A1264" s="1" t="s">
        <v>15</v>
      </c>
      <c r="B1264" s="1" t="s">
        <v>85</v>
      </c>
      <c r="C1264" s="5">
        <v>0</v>
      </c>
      <c r="D1264" s="5">
        <v>1908.60283</v>
      </c>
      <c r="E1264" s="6" t="str">
        <f t="shared" si="80"/>
        <v/>
      </c>
      <c r="F1264" s="5">
        <v>38543.202060000003</v>
      </c>
      <c r="G1264" s="5">
        <v>51567.51627</v>
      </c>
      <c r="H1264" s="6">
        <f t="shared" si="81"/>
        <v>0.33791469088959225</v>
      </c>
      <c r="I1264" s="5">
        <v>37410.616909999997</v>
      </c>
      <c r="J1264" s="6">
        <f t="shared" si="82"/>
        <v>0.3784192972293865</v>
      </c>
      <c r="K1264" s="5">
        <v>359563.30187000002</v>
      </c>
      <c r="L1264" s="5">
        <v>444588.27292000002</v>
      </c>
      <c r="M1264" s="6">
        <f t="shared" si="83"/>
        <v>0.23646732190912179</v>
      </c>
    </row>
    <row r="1265" spans="1:13" x14ac:dyDescent="0.2">
      <c r="A1265" s="1" t="s">
        <v>16</v>
      </c>
      <c r="B1265" s="1" t="s">
        <v>85</v>
      </c>
      <c r="C1265" s="5">
        <v>0</v>
      </c>
      <c r="D1265" s="5">
        <v>262.59005999999999</v>
      </c>
      <c r="E1265" s="6" t="str">
        <f t="shared" si="80"/>
        <v/>
      </c>
      <c r="F1265" s="5">
        <v>11299.49293</v>
      </c>
      <c r="G1265" s="5">
        <v>11005.689</v>
      </c>
      <c r="H1265" s="6">
        <f t="shared" si="81"/>
        <v>-2.6001514565308859E-2</v>
      </c>
      <c r="I1265" s="5">
        <v>9621.5168300000005</v>
      </c>
      <c r="J1265" s="6">
        <f t="shared" si="82"/>
        <v>0.14386215754299103</v>
      </c>
      <c r="K1265" s="5">
        <v>108016.1773</v>
      </c>
      <c r="L1265" s="5">
        <v>99393.365189999997</v>
      </c>
      <c r="M1265" s="6">
        <f t="shared" si="83"/>
        <v>-7.982889531492432E-2</v>
      </c>
    </row>
    <row r="1266" spans="1:13" x14ac:dyDescent="0.2">
      <c r="A1266" s="1" t="s">
        <v>17</v>
      </c>
      <c r="B1266" s="1" t="s">
        <v>85</v>
      </c>
      <c r="C1266" s="5">
        <v>0</v>
      </c>
      <c r="D1266" s="5">
        <v>2166.42589</v>
      </c>
      <c r="E1266" s="6" t="str">
        <f t="shared" si="80"/>
        <v/>
      </c>
      <c r="F1266" s="5">
        <v>36958.685230000003</v>
      </c>
      <c r="G1266" s="5">
        <v>39615.685210000003</v>
      </c>
      <c r="H1266" s="6">
        <f t="shared" si="81"/>
        <v>7.1891084963251473E-2</v>
      </c>
      <c r="I1266" s="5">
        <v>16058.033160000001</v>
      </c>
      <c r="J1266" s="6">
        <f t="shared" si="82"/>
        <v>1.4670322208999598</v>
      </c>
      <c r="K1266" s="5">
        <v>197296.84127</v>
      </c>
      <c r="L1266" s="5">
        <v>214308.60928999999</v>
      </c>
      <c r="M1266" s="6">
        <f t="shared" si="83"/>
        <v>8.6224228986613305E-2</v>
      </c>
    </row>
    <row r="1267" spans="1:13" x14ac:dyDescent="0.2">
      <c r="A1267" s="1" t="s">
        <v>18</v>
      </c>
      <c r="B1267" s="1" t="s">
        <v>85</v>
      </c>
      <c r="C1267" s="5">
        <v>0</v>
      </c>
      <c r="D1267" s="5">
        <v>83.16019</v>
      </c>
      <c r="E1267" s="6" t="str">
        <f t="shared" si="80"/>
        <v/>
      </c>
      <c r="F1267" s="5">
        <v>4099.3151799999996</v>
      </c>
      <c r="G1267" s="5">
        <v>3977.2140100000001</v>
      </c>
      <c r="H1267" s="6">
        <f t="shared" si="81"/>
        <v>-2.978574826246938E-2</v>
      </c>
      <c r="I1267" s="5">
        <v>3423.42895</v>
      </c>
      <c r="J1267" s="6">
        <f t="shared" si="82"/>
        <v>0.16176326954295339</v>
      </c>
      <c r="K1267" s="5">
        <v>37491.563679999999</v>
      </c>
      <c r="L1267" s="5">
        <v>34735.445549999997</v>
      </c>
      <c r="M1267" s="6">
        <f t="shared" si="83"/>
        <v>-7.3513021583313187E-2</v>
      </c>
    </row>
    <row r="1268" spans="1:13" x14ac:dyDescent="0.2">
      <c r="A1268" s="1" t="s">
        <v>19</v>
      </c>
      <c r="B1268" s="1" t="s">
        <v>85</v>
      </c>
      <c r="C1268" s="5">
        <v>0</v>
      </c>
      <c r="D1268" s="5">
        <v>382.61241000000001</v>
      </c>
      <c r="E1268" s="6" t="str">
        <f t="shared" si="80"/>
        <v/>
      </c>
      <c r="F1268" s="5">
        <v>4489.1581900000001</v>
      </c>
      <c r="G1268" s="5">
        <v>9974.4569599999995</v>
      </c>
      <c r="H1268" s="6">
        <f t="shared" si="81"/>
        <v>1.2218991930868</v>
      </c>
      <c r="I1268" s="5">
        <v>7373.6742299999996</v>
      </c>
      <c r="J1268" s="6">
        <f t="shared" si="82"/>
        <v>0.35271191116887723</v>
      </c>
      <c r="K1268" s="5">
        <v>45387.018859999996</v>
      </c>
      <c r="L1268" s="5">
        <v>66656.195510000005</v>
      </c>
      <c r="M1268" s="6">
        <f t="shared" si="83"/>
        <v>0.46861805829562275</v>
      </c>
    </row>
    <row r="1269" spans="1:13" x14ac:dyDescent="0.2">
      <c r="A1269" s="1" t="s">
        <v>20</v>
      </c>
      <c r="B1269" s="1" t="s">
        <v>85</v>
      </c>
      <c r="C1269" s="5">
        <v>0</v>
      </c>
      <c r="D1269" s="5">
        <v>415.70429999999999</v>
      </c>
      <c r="E1269" s="6" t="str">
        <f t="shared" si="80"/>
        <v/>
      </c>
      <c r="F1269" s="5">
        <v>12107.84916</v>
      </c>
      <c r="G1269" s="5">
        <v>11183.47719</v>
      </c>
      <c r="H1269" s="6">
        <f t="shared" si="81"/>
        <v>-7.6344853473546248E-2</v>
      </c>
      <c r="I1269" s="5">
        <v>10532.1091</v>
      </c>
      <c r="J1269" s="6">
        <f t="shared" si="82"/>
        <v>6.1845930745248356E-2</v>
      </c>
      <c r="K1269" s="5">
        <v>77608.359339999995</v>
      </c>
      <c r="L1269" s="5">
        <v>72526.809429999994</v>
      </c>
      <c r="M1269" s="6">
        <f t="shared" si="83"/>
        <v>-6.5476837201748794E-2</v>
      </c>
    </row>
    <row r="1270" spans="1:13" x14ac:dyDescent="0.2">
      <c r="A1270" s="1" t="s">
        <v>21</v>
      </c>
      <c r="B1270" s="1" t="s">
        <v>85</v>
      </c>
      <c r="C1270" s="5">
        <v>0</v>
      </c>
      <c r="D1270" s="5">
        <v>94.85342</v>
      </c>
      <c r="E1270" s="6" t="str">
        <f t="shared" si="80"/>
        <v/>
      </c>
      <c r="F1270" s="5">
        <v>3364.6840400000001</v>
      </c>
      <c r="G1270" s="5">
        <v>2928.3945600000002</v>
      </c>
      <c r="H1270" s="6">
        <f t="shared" si="81"/>
        <v>-0.12966729559545798</v>
      </c>
      <c r="I1270" s="5">
        <v>3067.47048</v>
      </c>
      <c r="J1270" s="6">
        <f t="shared" si="82"/>
        <v>-4.5338959545586199E-2</v>
      </c>
      <c r="K1270" s="5">
        <v>27242.1201</v>
      </c>
      <c r="L1270" s="5">
        <v>27653.228429999999</v>
      </c>
      <c r="M1270" s="6">
        <f t="shared" si="83"/>
        <v>1.5090908067760811E-2</v>
      </c>
    </row>
    <row r="1271" spans="1:13" x14ac:dyDescent="0.2">
      <c r="A1271" s="1" t="s">
        <v>23</v>
      </c>
      <c r="B1271" s="1" t="s">
        <v>85</v>
      </c>
      <c r="C1271" s="5">
        <v>0</v>
      </c>
      <c r="D1271" s="5">
        <v>1623.3547599999999</v>
      </c>
      <c r="E1271" s="6" t="str">
        <f t="shared" si="80"/>
        <v/>
      </c>
      <c r="F1271" s="5">
        <v>46222.236149999997</v>
      </c>
      <c r="G1271" s="5">
        <v>43142.692340000001</v>
      </c>
      <c r="H1271" s="6">
        <f t="shared" si="81"/>
        <v>-6.662472581391965E-2</v>
      </c>
      <c r="I1271" s="5">
        <v>37020.142039999999</v>
      </c>
      <c r="J1271" s="6">
        <f t="shared" si="82"/>
        <v>0.16538430061625986</v>
      </c>
      <c r="K1271" s="5">
        <v>380749.83588999999</v>
      </c>
      <c r="L1271" s="5">
        <v>404095.27201000002</v>
      </c>
      <c r="M1271" s="6">
        <f t="shared" si="83"/>
        <v>6.1314369487330822E-2</v>
      </c>
    </row>
    <row r="1272" spans="1:13" x14ac:dyDescent="0.2">
      <c r="A1272" s="1" t="s">
        <v>24</v>
      </c>
      <c r="B1272" s="1" t="s">
        <v>85</v>
      </c>
      <c r="C1272" s="5">
        <v>0</v>
      </c>
      <c r="D1272" s="5">
        <v>72.041799999999995</v>
      </c>
      <c r="E1272" s="6" t="str">
        <f t="shared" si="80"/>
        <v/>
      </c>
      <c r="F1272" s="5">
        <v>4907.2369799999997</v>
      </c>
      <c r="G1272" s="5">
        <v>3941.6693799999998</v>
      </c>
      <c r="H1272" s="6">
        <f t="shared" si="81"/>
        <v>-0.1967640046599094</v>
      </c>
      <c r="I1272" s="5">
        <v>4109.6183000000001</v>
      </c>
      <c r="J1272" s="6">
        <f t="shared" si="82"/>
        <v>-4.0867279571925264E-2</v>
      </c>
      <c r="K1272" s="5">
        <v>34791.58711</v>
      </c>
      <c r="L1272" s="5">
        <v>38075.636330000001</v>
      </c>
      <c r="M1272" s="6">
        <f t="shared" si="83"/>
        <v>9.4392049710663617E-2</v>
      </c>
    </row>
    <row r="1273" spans="1:13" x14ac:dyDescent="0.2">
      <c r="A1273" s="1" t="s">
        <v>25</v>
      </c>
      <c r="B1273" s="1" t="s">
        <v>85</v>
      </c>
      <c r="C1273" s="5">
        <v>0</v>
      </c>
      <c r="D1273" s="5">
        <v>0</v>
      </c>
      <c r="E1273" s="6" t="str">
        <f t="shared" si="80"/>
        <v/>
      </c>
      <c r="F1273" s="5">
        <v>676.82875999999999</v>
      </c>
      <c r="G1273" s="5">
        <v>542.79840999999999</v>
      </c>
      <c r="H1273" s="6">
        <f t="shared" si="81"/>
        <v>-0.19802697213989551</v>
      </c>
      <c r="I1273" s="5">
        <v>606.59767999999997</v>
      </c>
      <c r="J1273" s="6">
        <f t="shared" si="82"/>
        <v>-0.10517559183543201</v>
      </c>
      <c r="K1273" s="5">
        <v>3820.1759400000001</v>
      </c>
      <c r="L1273" s="5">
        <v>2729.6044999999999</v>
      </c>
      <c r="M1273" s="6">
        <f t="shared" si="83"/>
        <v>-0.28547675738725276</v>
      </c>
    </row>
    <row r="1274" spans="1:13" x14ac:dyDescent="0.2">
      <c r="A1274" s="1" t="s">
        <v>26</v>
      </c>
      <c r="B1274" s="1" t="s">
        <v>85</v>
      </c>
      <c r="C1274" s="5">
        <v>0</v>
      </c>
      <c r="D1274" s="5">
        <v>0</v>
      </c>
      <c r="E1274" s="6" t="str">
        <f t="shared" si="80"/>
        <v/>
      </c>
      <c r="F1274" s="5">
        <v>27.04111</v>
      </c>
      <c r="G1274" s="5">
        <v>305.49434000000002</v>
      </c>
      <c r="H1274" s="6">
        <f t="shared" si="81"/>
        <v>10.297403841780165</v>
      </c>
      <c r="I1274" s="5">
        <v>339.39289000000002</v>
      </c>
      <c r="J1274" s="6">
        <f t="shared" si="82"/>
        <v>-9.9879965075284849E-2</v>
      </c>
      <c r="K1274" s="5">
        <v>1073.0476000000001</v>
      </c>
      <c r="L1274" s="5">
        <v>1712.3949600000001</v>
      </c>
      <c r="M1274" s="6">
        <f t="shared" si="83"/>
        <v>0.59582385720819842</v>
      </c>
    </row>
    <row r="1275" spans="1:13" x14ac:dyDescent="0.2">
      <c r="A1275" s="1" t="s">
        <v>27</v>
      </c>
      <c r="B1275" s="1" t="s">
        <v>85</v>
      </c>
      <c r="C1275" s="5">
        <v>0</v>
      </c>
      <c r="D1275" s="5">
        <v>0</v>
      </c>
      <c r="E1275" s="6" t="str">
        <f t="shared" si="80"/>
        <v/>
      </c>
      <c r="F1275" s="5">
        <v>0</v>
      </c>
      <c r="G1275" s="5">
        <v>0.89500999999999997</v>
      </c>
      <c r="H1275" s="6" t="str">
        <f t="shared" si="81"/>
        <v/>
      </c>
      <c r="I1275" s="5">
        <v>2.2623500000000001</v>
      </c>
      <c r="J1275" s="6">
        <f t="shared" si="82"/>
        <v>-0.60438924127566473</v>
      </c>
      <c r="K1275" s="5">
        <v>0</v>
      </c>
      <c r="L1275" s="5">
        <v>86.448440000000005</v>
      </c>
      <c r="M1275" s="6" t="str">
        <f t="shared" si="83"/>
        <v/>
      </c>
    </row>
    <row r="1276" spans="1:13" x14ac:dyDescent="0.2">
      <c r="A1276" s="1" t="s">
        <v>28</v>
      </c>
      <c r="B1276" s="1" t="s">
        <v>85</v>
      </c>
      <c r="C1276" s="5">
        <v>58.859699999999997</v>
      </c>
      <c r="D1276" s="5">
        <v>81.400750000000002</v>
      </c>
      <c r="E1276" s="6">
        <f t="shared" si="80"/>
        <v>0.38296236644087567</v>
      </c>
      <c r="F1276" s="5">
        <v>3268.0451499999999</v>
      </c>
      <c r="G1276" s="5">
        <v>2598.0674300000001</v>
      </c>
      <c r="H1276" s="6">
        <f t="shared" si="81"/>
        <v>-0.20500870987048625</v>
      </c>
      <c r="I1276" s="5">
        <v>1839.5959600000001</v>
      </c>
      <c r="J1276" s="6">
        <f t="shared" si="82"/>
        <v>0.41230329185980596</v>
      </c>
      <c r="K1276" s="5">
        <v>33865.010069999997</v>
      </c>
      <c r="L1276" s="5">
        <v>22127.450700000001</v>
      </c>
      <c r="M1276" s="6">
        <f t="shared" si="83"/>
        <v>-0.34659843141159874</v>
      </c>
    </row>
    <row r="1277" spans="1:13" x14ac:dyDescent="0.2">
      <c r="A1277" s="1" t="s">
        <v>29</v>
      </c>
      <c r="B1277" s="1" t="s">
        <v>85</v>
      </c>
      <c r="C1277" s="5">
        <v>0</v>
      </c>
      <c r="D1277" s="5">
        <v>155.63661999999999</v>
      </c>
      <c r="E1277" s="6" t="str">
        <f t="shared" si="80"/>
        <v/>
      </c>
      <c r="F1277" s="5">
        <v>1612.58833</v>
      </c>
      <c r="G1277" s="5">
        <v>1718.4388300000001</v>
      </c>
      <c r="H1277" s="6">
        <f t="shared" si="81"/>
        <v>6.5640125276114292E-2</v>
      </c>
      <c r="I1277" s="5">
        <v>1303.0165099999999</v>
      </c>
      <c r="J1277" s="6">
        <f t="shared" si="82"/>
        <v>0.31881585291655301</v>
      </c>
      <c r="K1277" s="5">
        <v>14935.11311</v>
      </c>
      <c r="L1277" s="5">
        <v>19251.44846</v>
      </c>
      <c r="M1277" s="6">
        <f t="shared" si="83"/>
        <v>0.28900586947078022</v>
      </c>
    </row>
    <row r="1278" spans="1:13" x14ac:dyDescent="0.2">
      <c r="A1278" s="2" t="s">
        <v>30</v>
      </c>
      <c r="B1278" s="2" t="s">
        <v>85</v>
      </c>
      <c r="C1278" s="7">
        <v>58.859699999999997</v>
      </c>
      <c r="D1278" s="7">
        <v>21146.921050000001</v>
      </c>
      <c r="E1278" s="8">
        <f t="shared" si="80"/>
        <v>358.27673858344508</v>
      </c>
      <c r="F1278" s="7">
        <v>405913.66337000002</v>
      </c>
      <c r="G1278" s="7">
        <v>403027.75196000002</v>
      </c>
      <c r="H1278" s="8">
        <f t="shared" si="81"/>
        <v>-7.1096680659635814E-3</v>
      </c>
      <c r="I1278" s="7">
        <v>312265.96003000002</v>
      </c>
      <c r="J1278" s="8">
        <f t="shared" si="82"/>
        <v>0.29065541412608775</v>
      </c>
      <c r="K1278" s="7">
        <v>3106677.6760399998</v>
      </c>
      <c r="L1278" s="7">
        <v>3165792.92087</v>
      </c>
      <c r="M1278" s="8">
        <f t="shared" si="83"/>
        <v>1.9028444851527881E-2</v>
      </c>
    </row>
    <row r="1279" spans="1:13" x14ac:dyDescent="0.2">
      <c r="A1279" s="1" t="s">
        <v>3</v>
      </c>
      <c r="B1279" s="1" t="s">
        <v>86</v>
      </c>
      <c r="C1279" s="5">
        <v>0</v>
      </c>
      <c r="D1279" s="5">
        <v>229.26889</v>
      </c>
      <c r="E1279" s="6" t="str">
        <f t="shared" si="80"/>
        <v/>
      </c>
      <c r="F1279" s="5">
        <v>2427.1610300000002</v>
      </c>
      <c r="G1279" s="5">
        <v>3160.8468800000001</v>
      </c>
      <c r="H1279" s="6">
        <f t="shared" si="81"/>
        <v>0.30228148892123552</v>
      </c>
      <c r="I1279" s="5">
        <v>1848.75621</v>
      </c>
      <c r="J1279" s="6">
        <f t="shared" si="82"/>
        <v>0.70971535506025418</v>
      </c>
      <c r="K1279" s="5">
        <v>27725.99913</v>
      </c>
      <c r="L1279" s="5">
        <v>20437.735840000001</v>
      </c>
      <c r="M1279" s="6">
        <f t="shared" si="83"/>
        <v>-0.26286747164014646</v>
      </c>
    </row>
    <row r="1280" spans="1:13" x14ac:dyDescent="0.2">
      <c r="A1280" s="1" t="s">
        <v>5</v>
      </c>
      <c r="B1280" s="1" t="s">
        <v>86</v>
      </c>
      <c r="C1280" s="5">
        <v>0</v>
      </c>
      <c r="D1280" s="5">
        <v>9.4824000000000002</v>
      </c>
      <c r="E1280" s="6" t="str">
        <f t="shared" si="80"/>
        <v/>
      </c>
      <c r="F1280" s="5">
        <v>687.34523000000002</v>
      </c>
      <c r="G1280" s="5">
        <v>771.98508000000004</v>
      </c>
      <c r="H1280" s="6">
        <f t="shared" si="81"/>
        <v>0.12314023041958122</v>
      </c>
      <c r="I1280" s="5">
        <v>704.06308999999999</v>
      </c>
      <c r="J1280" s="6">
        <f t="shared" si="82"/>
        <v>9.6471453999953383E-2</v>
      </c>
      <c r="K1280" s="5">
        <v>7810.2091300000002</v>
      </c>
      <c r="L1280" s="5">
        <v>9059.1427100000001</v>
      </c>
      <c r="M1280" s="6">
        <f t="shared" si="83"/>
        <v>0.15991038898083887</v>
      </c>
    </row>
    <row r="1281" spans="1:13" x14ac:dyDescent="0.2">
      <c r="A1281" s="1" t="s">
        <v>6</v>
      </c>
      <c r="B1281" s="1" t="s">
        <v>86</v>
      </c>
      <c r="C1281" s="5">
        <v>0</v>
      </c>
      <c r="D1281" s="5">
        <v>5.8196700000000003</v>
      </c>
      <c r="E1281" s="6" t="str">
        <f t="shared" si="80"/>
        <v/>
      </c>
      <c r="F1281" s="5">
        <v>395.31806</v>
      </c>
      <c r="G1281" s="5">
        <v>416.62101999999999</v>
      </c>
      <c r="H1281" s="6">
        <f t="shared" si="81"/>
        <v>5.3888152744653306E-2</v>
      </c>
      <c r="I1281" s="5">
        <v>315.73219</v>
      </c>
      <c r="J1281" s="6">
        <f t="shared" si="82"/>
        <v>0.31953925888899692</v>
      </c>
      <c r="K1281" s="5">
        <v>2496.6430799999998</v>
      </c>
      <c r="L1281" s="5">
        <v>3645.4854700000001</v>
      </c>
      <c r="M1281" s="6">
        <f t="shared" si="83"/>
        <v>0.46015483719042471</v>
      </c>
    </row>
    <row r="1282" spans="1:13" x14ac:dyDescent="0.2">
      <c r="A1282" s="1" t="s">
        <v>7</v>
      </c>
      <c r="B1282" s="1" t="s">
        <v>86</v>
      </c>
      <c r="C1282" s="5">
        <v>0</v>
      </c>
      <c r="D1282" s="5">
        <v>27.57977</v>
      </c>
      <c r="E1282" s="6" t="str">
        <f t="shared" si="80"/>
        <v/>
      </c>
      <c r="F1282" s="5">
        <v>527.24843999999996</v>
      </c>
      <c r="G1282" s="5">
        <v>576.17163000000005</v>
      </c>
      <c r="H1282" s="6">
        <f t="shared" si="81"/>
        <v>9.2789634427367984E-2</v>
      </c>
      <c r="I1282" s="5">
        <v>403.11354</v>
      </c>
      <c r="J1282" s="6">
        <f t="shared" si="82"/>
        <v>0.42930359024904008</v>
      </c>
      <c r="K1282" s="5">
        <v>7293.9294</v>
      </c>
      <c r="L1282" s="5">
        <v>6469.8208400000003</v>
      </c>
      <c r="M1282" s="6">
        <f t="shared" si="83"/>
        <v>-0.11298554109942438</v>
      </c>
    </row>
    <row r="1283" spans="1:13" x14ac:dyDescent="0.2">
      <c r="A1283" s="1" t="s">
        <v>8</v>
      </c>
      <c r="B1283" s="1" t="s">
        <v>86</v>
      </c>
      <c r="C1283" s="5">
        <v>0</v>
      </c>
      <c r="D1283" s="5">
        <v>0.22353000000000001</v>
      </c>
      <c r="E1283" s="6" t="str">
        <f t="shared" si="80"/>
        <v/>
      </c>
      <c r="F1283" s="5">
        <v>11.49474</v>
      </c>
      <c r="G1283" s="5">
        <v>33.44896</v>
      </c>
      <c r="H1283" s="6">
        <f t="shared" si="81"/>
        <v>1.909936196903975</v>
      </c>
      <c r="I1283" s="5">
        <v>4.9022500000000004</v>
      </c>
      <c r="J1283" s="6">
        <f t="shared" si="82"/>
        <v>5.8231852720689474</v>
      </c>
      <c r="K1283" s="5">
        <v>72.522930000000002</v>
      </c>
      <c r="L1283" s="5">
        <v>122.13078</v>
      </c>
      <c r="M1283" s="6">
        <f t="shared" si="83"/>
        <v>0.68402986476139338</v>
      </c>
    </row>
    <row r="1284" spans="1:13" x14ac:dyDescent="0.2">
      <c r="A1284" s="1" t="s">
        <v>9</v>
      </c>
      <c r="B1284" s="1" t="s">
        <v>86</v>
      </c>
      <c r="C1284" s="5">
        <v>0</v>
      </c>
      <c r="D1284" s="5">
        <v>16.38204</v>
      </c>
      <c r="E1284" s="6" t="str">
        <f t="shared" si="80"/>
        <v/>
      </c>
      <c r="F1284" s="5">
        <v>794.22789999999998</v>
      </c>
      <c r="G1284" s="5">
        <v>1772.2027</v>
      </c>
      <c r="H1284" s="6">
        <f t="shared" si="81"/>
        <v>1.2313528648389211</v>
      </c>
      <c r="I1284" s="5">
        <v>1765.3576399999999</v>
      </c>
      <c r="J1284" s="6">
        <f t="shared" si="82"/>
        <v>3.8774352827453118E-3</v>
      </c>
      <c r="K1284" s="5">
        <v>19280.766650000001</v>
      </c>
      <c r="L1284" s="5">
        <v>14063.918680000001</v>
      </c>
      <c r="M1284" s="6">
        <f t="shared" si="83"/>
        <v>-0.27057264188195551</v>
      </c>
    </row>
    <row r="1285" spans="1:13" x14ac:dyDescent="0.2">
      <c r="A1285" s="1" t="s">
        <v>10</v>
      </c>
      <c r="B1285" s="1" t="s">
        <v>86</v>
      </c>
      <c r="C1285" s="5">
        <v>0</v>
      </c>
      <c r="D1285" s="5">
        <v>0</v>
      </c>
      <c r="E1285" s="6" t="str">
        <f t="shared" si="80"/>
        <v/>
      </c>
      <c r="F1285" s="5">
        <v>201.60409000000001</v>
      </c>
      <c r="G1285" s="5">
        <v>1.18666</v>
      </c>
      <c r="H1285" s="6">
        <f t="shared" si="81"/>
        <v>-0.99411390909777675</v>
      </c>
      <c r="I1285" s="5">
        <v>0</v>
      </c>
      <c r="J1285" s="6" t="str">
        <f t="shared" si="82"/>
        <v/>
      </c>
      <c r="K1285" s="5">
        <v>203.63306</v>
      </c>
      <c r="L1285" s="5">
        <v>38.783369999999998</v>
      </c>
      <c r="M1285" s="6">
        <f t="shared" si="83"/>
        <v>-0.80954286106587992</v>
      </c>
    </row>
    <row r="1286" spans="1:13" x14ac:dyDescent="0.2">
      <c r="A1286" s="1" t="s">
        <v>11</v>
      </c>
      <c r="B1286" s="1" t="s">
        <v>86</v>
      </c>
      <c r="C1286" s="5">
        <v>0</v>
      </c>
      <c r="D1286" s="5">
        <v>0</v>
      </c>
      <c r="E1286" s="6" t="str">
        <f t="shared" si="80"/>
        <v/>
      </c>
      <c r="F1286" s="5">
        <v>0</v>
      </c>
      <c r="G1286" s="5">
        <v>0</v>
      </c>
      <c r="H1286" s="6" t="str">
        <f t="shared" si="81"/>
        <v/>
      </c>
      <c r="I1286" s="5">
        <v>0.11840000000000001</v>
      </c>
      <c r="J1286" s="6">
        <f t="shared" si="82"/>
        <v>-1</v>
      </c>
      <c r="K1286" s="5">
        <v>13.718680000000001</v>
      </c>
      <c r="L1286" s="5">
        <v>9.4475800000000003</v>
      </c>
      <c r="M1286" s="6">
        <f t="shared" si="83"/>
        <v>-0.31133461819941866</v>
      </c>
    </row>
    <row r="1287" spans="1:13" x14ac:dyDescent="0.2">
      <c r="A1287" s="1" t="s">
        <v>12</v>
      </c>
      <c r="B1287" s="1" t="s">
        <v>86</v>
      </c>
      <c r="C1287" s="5">
        <v>0</v>
      </c>
      <c r="D1287" s="5">
        <v>69.780259999999998</v>
      </c>
      <c r="E1287" s="6" t="str">
        <f t="shared" si="80"/>
        <v/>
      </c>
      <c r="F1287" s="5">
        <v>462.94085999999999</v>
      </c>
      <c r="G1287" s="5">
        <v>1049.68254</v>
      </c>
      <c r="H1287" s="6">
        <f t="shared" si="81"/>
        <v>1.2674225385938067</v>
      </c>
      <c r="I1287" s="5">
        <v>419.02204</v>
      </c>
      <c r="J1287" s="6">
        <f t="shared" si="82"/>
        <v>1.505077155368725</v>
      </c>
      <c r="K1287" s="5">
        <v>1510.84627</v>
      </c>
      <c r="L1287" s="5">
        <v>4709.8509599999998</v>
      </c>
      <c r="M1287" s="6">
        <f t="shared" si="83"/>
        <v>2.1173594915119986</v>
      </c>
    </row>
    <row r="1288" spans="1:13" x14ac:dyDescent="0.2">
      <c r="A1288" s="1" t="s">
        <v>13</v>
      </c>
      <c r="B1288" s="1" t="s">
        <v>86</v>
      </c>
      <c r="C1288" s="5">
        <v>0</v>
      </c>
      <c r="D1288" s="5">
        <v>907.74857999999995</v>
      </c>
      <c r="E1288" s="6" t="str">
        <f t="shared" si="80"/>
        <v/>
      </c>
      <c r="F1288" s="5">
        <v>9506.6215499999998</v>
      </c>
      <c r="G1288" s="5">
        <v>13791.023370000001</v>
      </c>
      <c r="H1288" s="6">
        <f t="shared" si="81"/>
        <v>0.45067554203838078</v>
      </c>
      <c r="I1288" s="5">
        <v>8070.2507699999996</v>
      </c>
      <c r="J1288" s="6">
        <f t="shared" si="82"/>
        <v>0.70887172691908829</v>
      </c>
      <c r="K1288" s="5">
        <v>91956.449569999997</v>
      </c>
      <c r="L1288" s="5">
        <v>106908.77688999999</v>
      </c>
      <c r="M1288" s="6">
        <f t="shared" si="83"/>
        <v>0.16260226868173988</v>
      </c>
    </row>
    <row r="1289" spans="1:13" x14ac:dyDescent="0.2">
      <c r="A1289" s="1" t="s">
        <v>14</v>
      </c>
      <c r="B1289" s="1" t="s">
        <v>86</v>
      </c>
      <c r="C1289" s="5">
        <v>0</v>
      </c>
      <c r="D1289" s="5">
        <v>2588.8110000000001</v>
      </c>
      <c r="E1289" s="6" t="str">
        <f t="shared" si="80"/>
        <v/>
      </c>
      <c r="F1289" s="5">
        <v>35169.688479999997</v>
      </c>
      <c r="G1289" s="5">
        <v>38754.486799999999</v>
      </c>
      <c r="H1289" s="6">
        <f t="shared" si="81"/>
        <v>0.1019286344273016</v>
      </c>
      <c r="I1289" s="5">
        <v>32927.230620000002</v>
      </c>
      <c r="J1289" s="6">
        <f t="shared" si="82"/>
        <v>0.17697377126093694</v>
      </c>
      <c r="K1289" s="5">
        <v>371501.19896000001</v>
      </c>
      <c r="L1289" s="5">
        <v>268424.32621000003</v>
      </c>
      <c r="M1289" s="6">
        <f t="shared" si="83"/>
        <v>-0.27746040400019922</v>
      </c>
    </row>
    <row r="1290" spans="1:13" x14ac:dyDescent="0.2">
      <c r="A1290" s="1" t="s">
        <v>15</v>
      </c>
      <c r="B1290" s="1" t="s">
        <v>86</v>
      </c>
      <c r="C1290" s="5">
        <v>0</v>
      </c>
      <c r="D1290" s="5">
        <v>6.1745700000000001</v>
      </c>
      <c r="E1290" s="6" t="str">
        <f t="shared" si="80"/>
        <v/>
      </c>
      <c r="F1290" s="5">
        <v>151.14041</v>
      </c>
      <c r="G1290" s="5">
        <v>198.08579</v>
      </c>
      <c r="H1290" s="6">
        <f t="shared" si="81"/>
        <v>0.31060773224050409</v>
      </c>
      <c r="I1290" s="5">
        <v>226.59083999999999</v>
      </c>
      <c r="J1290" s="6">
        <f t="shared" si="82"/>
        <v>-0.12579965721473996</v>
      </c>
      <c r="K1290" s="5">
        <v>2540.9775100000002</v>
      </c>
      <c r="L1290" s="5">
        <v>2198.5261700000001</v>
      </c>
      <c r="M1290" s="6">
        <f t="shared" si="83"/>
        <v>-0.13477149587207482</v>
      </c>
    </row>
    <row r="1291" spans="1:13" x14ac:dyDescent="0.2">
      <c r="A1291" s="1" t="s">
        <v>16</v>
      </c>
      <c r="B1291" s="1" t="s">
        <v>86</v>
      </c>
      <c r="C1291" s="5">
        <v>0</v>
      </c>
      <c r="D1291" s="5">
        <v>131.75514999999999</v>
      </c>
      <c r="E1291" s="6" t="str">
        <f t="shared" si="80"/>
        <v/>
      </c>
      <c r="F1291" s="5">
        <v>3907.3115200000002</v>
      </c>
      <c r="G1291" s="5">
        <v>5244.5704500000002</v>
      </c>
      <c r="H1291" s="6">
        <f t="shared" si="81"/>
        <v>0.34224528122600262</v>
      </c>
      <c r="I1291" s="5">
        <v>3842.3398499999998</v>
      </c>
      <c r="J1291" s="6">
        <f t="shared" si="82"/>
        <v>0.36494184656778872</v>
      </c>
      <c r="K1291" s="5">
        <v>46419.218110000002</v>
      </c>
      <c r="L1291" s="5">
        <v>36573.400600000001</v>
      </c>
      <c r="M1291" s="6">
        <f t="shared" si="83"/>
        <v>-0.21210649189885722</v>
      </c>
    </row>
    <row r="1292" spans="1:13" x14ac:dyDescent="0.2">
      <c r="A1292" s="1" t="s">
        <v>17</v>
      </c>
      <c r="B1292" s="1" t="s">
        <v>86</v>
      </c>
      <c r="C1292" s="5">
        <v>0</v>
      </c>
      <c r="D1292" s="5">
        <v>0</v>
      </c>
      <c r="E1292" s="6" t="str">
        <f t="shared" si="80"/>
        <v/>
      </c>
      <c r="F1292" s="5">
        <v>161.38093000000001</v>
      </c>
      <c r="G1292" s="5">
        <v>415.34507000000002</v>
      </c>
      <c r="H1292" s="6">
        <f t="shared" si="81"/>
        <v>1.5736936204296259</v>
      </c>
      <c r="I1292" s="5">
        <v>188.28210999999999</v>
      </c>
      <c r="J1292" s="6">
        <f t="shared" si="82"/>
        <v>1.2059720384480506</v>
      </c>
      <c r="K1292" s="5">
        <v>1072.55648</v>
      </c>
      <c r="L1292" s="5">
        <v>1803.6560099999999</v>
      </c>
      <c r="M1292" s="6">
        <f t="shared" si="83"/>
        <v>0.68164198681639587</v>
      </c>
    </row>
    <row r="1293" spans="1:13" x14ac:dyDescent="0.2">
      <c r="A1293" s="1" t="s">
        <v>18</v>
      </c>
      <c r="B1293" s="1" t="s">
        <v>86</v>
      </c>
      <c r="C1293" s="5">
        <v>0</v>
      </c>
      <c r="D1293" s="5">
        <v>54.122839999999997</v>
      </c>
      <c r="E1293" s="6" t="str">
        <f t="shared" si="80"/>
        <v/>
      </c>
      <c r="F1293" s="5">
        <v>409.99441000000002</v>
      </c>
      <c r="G1293" s="5">
        <v>416.25918999999999</v>
      </c>
      <c r="H1293" s="6">
        <f t="shared" si="81"/>
        <v>1.5280159551443573E-2</v>
      </c>
      <c r="I1293" s="5">
        <v>260.25328000000002</v>
      </c>
      <c r="J1293" s="6">
        <f t="shared" si="82"/>
        <v>0.59943878517112248</v>
      </c>
      <c r="K1293" s="5">
        <v>2987.8407499999998</v>
      </c>
      <c r="L1293" s="5">
        <v>2994.6896200000001</v>
      </c>
      <c r="M1293" s="6">
        <f t="shared" si="83"/>
        <v>2.2922473361406404E-3</v>
      </c>
    </row>
    <row r="1294" spans="1:13" x14ac:dyDescent="0.2">
      <c r="A1294" s="1" t="s">
        <v>19</v>
      </c>
      <c r="B1294" s="1" t="s">
        <v>86</v>
      </c>
      <c r="C1294" s="5">
        <v>0</v>
      </c>
      <c r="D1294" s="5">
        <v>101.38539</v>
      </c>
      <c r="E1294" s="6" t="str">
        <f t="shared" si="80"/>
        <v/>
      </c>
      <c r="F1294" s="5">
        <v>1012.30268</v>
      </c>
      <c r="G1294" s="5">
        <v>1122.20505</v>
      </c>
      <c r="H1294" s="6">
        <f t="shared" si="81"/>
        <v>0.10856670852634709</v>
      </c>
      <c r="I1294" s="5">
        <v>1171.6540399999999</v>
      </c>
      <c r="J1294" s="6">
        <f t="shared" si="82"/>
        <v>-4.2204429218713591E-2</v>
      </c>
      <c r="K1294" s="5">
        <v>4935.2998399999997</v>
      </c>
      <c r="L1294" s="5">
        <v>8210.6648600000008</v>
      </c>
      <c r="M1294" s="6">
        <f t="shared" si="83"/>
        <v>0.6636607959365648</v>
      </c>
    </row>
    <row r="1295" spans="1:13" x14ac:dyDescent="0.2">
      <c r="A1295" s="1" t="s">
        <v>20</v>
      </c>
      <c r="B1295" s="1" t="s">
        <v>86</v>
      </c>
      <c r="C1295" s="5">
        <v>0</v>
      </c>
      <c r="D1295" s="5">
        <v>0</v>
      </c>
      <c r="E1295" s="6" t="str">
        <f t="shared" si="80"/>
        <v/>
      </c>
      <c r="F1295" s="5">
        <v>127.90266</v>
      </c>
      <c r="G1295" s="5">
        <v>438.12578000000002</v>
      </c>
      <c r="H1295" s="6">
        <f t="shared" si="81"/>
        <v>2.4254626135218769</v>
      </c>
      <c r="I1295" s="5">
        <v>515.85967000000005</v>
      </c>
      <c r="J1295" s="6">
        <f t="shared" si="82"/>
        <v>-0.15068805436951493</v>
      </c>
      <c r="K1295" s="5">
        <v>754.41224</v>
      </c>
      <c r="L1295" s="5">
        <v>2432.7939500000002</v>
      </c>
      <c r="M1295" s="6">
        <f t="shared" si="83"/>
        <v>2.2247540814024971</v>
      </c>
    </row>
    <row r="1296" spans="1:13" x14ac:dyDescent="0.2">
      <c r="A1296" s="1" t="s">
        <v>21</v>
      </c>
      <c r="B1296" s="1" t="s">
        <v>86</v>
      </c>
      <c r="C1296" s="5">
        <v>0</v>
      </c>
      <c r="D1296" s="5">
        <v>170.94400999999999</v>
      </c>
      <c r="E1296" s="6" t="str">
        <f t="shared" si="80"/>
        <v/>
      </c>
      <c r="F1296" s="5">
        <v>3593.1731300000001</v>
      </c>
      <c r="G1296" s="5">
        <v>3844.3988100000001</v>
      </c>
      <c r="H1296" s="6">
        <f t="shared" si="81"/>
        <v>6.9917499355228729E-2</v>
      </c>
      <c r="I1296" s="5">
        <v>2999.6291799999999</v>
      </c>
      <c r="J1296" s="6">
        <f t="shared" si="82"/>
        <v>0.28162468735552171</v>
      </c>
      <c r="K1296" s="5">
        <v>34896.909849999996</v>
      </c>
      <c r="L1296" s="5">
        <v>37991.637360000001</v>
      </c>
      <c r="M1296" s="6">
        <f t="shared" si="83"/>
        <v>8.8681992855593972E-2</v>
      </c>
    </row>
    <row r="1297" spans="1:13" x14ac:dyDescent="0.2">
      <c r="A1297" s="1" t="s">
        <v>22</v>
      </c>
      <c r="B1297" s="1" t="s">
        <v>86</v>
      </c>
      <c r="C1297" s="5">
        <v>0</v>
      </c>
      <c r="D1297" s="5">
        <v>0.30029</v>
      </c>
      <c r="E1297" s="6" t="str">
        <f t="shared" si="80"/>
        <v/>
      </c>
      <c r="F1297" s="5">
        <v>7.6905000000000001</v>
      </c>
      <c r="G1297" s="5">
        <v>18.114159999999998</v>
      </c>
      <c r="H1297" s="6">
        <f t="shared" si="81"/>
        <v>1.355394317664651</v>
      </c>
      <c r="I1297" s="5">
        <v>10.7875</v>
      </c>
      <c r="J1297" s="6">
        <f t="shared" si="82"/>
        <v>0.67918053302433368</v>
      </c>
      <c r="K1297" s="5">
        <v>153.11055999999999</v>
      </c>
      <c r="L1297" s="5">
        <v>217.13667000000001</v>
      </c>
      <c r="M1297" s="6">
        <f t="shared" si="83"/>
        <v>0.41816913216175311</v>
      </c>
    </row>
    <row r="1298" spans="1:13" x14ac:dyDescent="0.2">
      <c r="A1298" s="1" t="s">
        <v>23</v>
      </c>
      <c r="B1298" s="1" t="s">
        <v>86</v>
      </c>
      <c r="C1298" s="5">
        <v>0</v>
      </c>
      <c r="D1298" s="5">
        <v>679.87804000000006</v>
      </c>
      <c r="E1298" s="6" t="str">
        <f t="shared" si="80"/>
        <v/>
      </c>
      <c r="F1298" s="5">
        <v>481.83013999999997</v>
      </c>
      <c r="G1298" s="5">
        <v>12267.45696</v>
      </c>
      <c r="H1298" s="6">
        <f t="shared" si="81"/>
        <v>24.460127836751766</v>
      </c>
      <c r="I1298" s="5">
        <v>6376.7952800000003</v>
      </c>
      <c r="J1298" s="6">
        <f t="shared" si="82"/>
        <v>0.92376521769097764</v>
      </c>
      <c r="K1298" s="5">
        <v>3557.8545100000001</v>
      </c>
      <c r="L1298" s="5">
        <v>29143.901109999999</v>
      </c>
      <c r="M1298" s="6">
        <f t="shared" si="83"/>
        <v>7.1914257674353301</v>
      </c>
    </row>
    <row r="1299" spans="1:13" x14ac:dyDescent="0.2">
      <c r="A1299" s="1" t="s">
        <v>24</v>
      </c>
      <c r="B1299" s="1" t="s">
        <v>86</v>
      </c>
      <c r="C1299" s="5">
        <v>0</v>
      </c>
      <c r="D1299" s="5">
        <v>0</v>
      </c>
      <c r="E1299" s="6" t="str">
        <f t="shared" si="80"/>
        <v/>
      </c>
      <c r="F1299" s="5">
        <v>21.0059</v>
      </c>
      <c r="G1299" s="5">
        <v>134.33608000000001</v>
      </c>
      <c r="H1299" s="6">
        <f t="shared" si="81"/>
        <v>5.3951594552006821</v>
      </c>
      <c r="I1299" s="5">
        <v>70.239570000000001</v>
      </c>
      <c r="J1299" s="6">
        <f t="shared" si="82"/>
        <v>0.91254132108155006</v>
      </c>
      <c r="K1299" s="5">
        <v>635.46897999999999</v>
      </c>
      <c r="L1299" s="5">
        <v>487.24740000000003</v>
      </c>
      <c r="M1299" s="6">
        <f t="shared" si="83"/>
        <v>-0.23324754577320195</v>
      </c>
    </row>
    <row r="1300" spans="1:13" x14ac:dyDescent="0.2">
      <c r="A1300" s="1" t="s">
        <v>25</v>
      </c>
      <c r="B1300" s="1" t="s">
        <v>86</v>
      </c>
      <c r="C1300" s="5">
        <v>0</v>
      </c>
      <c r="D1300" s="5">
        <v>0</v>
      </c>
      <c r="E1300" s="6" t="str">
        <f t="shared" si="80"/>
        <v/>
      </c>
      <c r="F1300" s="5">
        <v>0</v>
      </c>
      <c r="G1300" s="5">
        <v>0</v>
      </c>
      <c r="H1300" s="6" t="str">
        <f t="shared" si="81"/>
        <v/>
      </c>
      <c r="I1300" s="5">
        <v>0</v>
      </c>
      <c r="J1300" s="6" t="str">
        <f t="shared" si="82"/>
        <v/>
      </c>
      <c r="K1300" s="5">
        <v>12.545859999999999</v>
      </c>
      <c r="L1300" s="5">
        <v>0</v>
      </c>
      <c r="M1300" s="6">
        <f t="shared" si="83"/>
        <v>-1</v>
      </c>
    </row>
    <row r="1301" spans="1:13" x14ac:dyDescent="0.2">
      <c r="A1301" s="1" t="s">
        <v>26</v>
      </c>
      <c r="B1301" s="1" t="s">
        <v>86</v>
      </c>
      <c r="C1301" s="5">
        <v>0</v>
      </c>
      <c r="D1301" s="5">
        <v>36.15972</v>
      </c>
      <c r="E1301" s="6" t="str">
        <f t="shared" si="80"/>
        <v/>
      </c>
      <c r="F1301" s="5">
        <v>709.45249999999999</v>
      </c>
      <c r="G1301" s="5">
        <v>990.50973999999997</v>
      </c>
      <c r="H1301" s="6">
        <f t="shared" si="81"/>
        <v>0.39616075776743331</v>
      </c>
      <c r="I1301" s="5">
        <v>735.51495</v>
      </c>
      <c r="J1301" s="6">
        <f t="shared" si="82"/>
        <v>0.3466887926615223</v>
      </c>
      <c r="K1301" s="5">
        <v>5850.8844499999996</v>
      </c>
      <c r="L1301" s="5">
        <v>8651.0124199999991</v>
      </c>
      <c r="M1301" s="6">
        <f t="shared" si="83"/>
        <v>0.47858199797468215</v>
      </c>
    </row>
    <row r="1302" spans="1:13" x14ac:dyDescent="0.2">
      <c r="A1302" s="1" t="s">
        <v>28</v>
      </c>
      <c r="B1302" s="1" t="s">
        <v>86</v>
      </c>
      <c r="C1302" s="5">
        <v>0</v>
      </c>
      <c r="D1302" s="5">
        <v>0</v>
      </c>
      <c r="E1302" s="6" t="str">
        <f t="shared" si="80"/>
        <v/>
      </c>
      <c r="F1302" s="5">
        <v>1106.95992</v>
      </c>
      <c r="G1302" s="5">
        <v>15.77678</v>
      </c>
      <c r="H1302" s="6">
        <f t="shared" si="81"/>
        <v>-0.98574765019495914</v>
      </c>
      <c r="I1302" s="5">
        <v>4.7426599999999999</v>
      </c>
      <c r="J1302" s="6">
        <f t="shared" si="82"/>
        <v>2.326567791070834</v>
      </c>
      <c r="K1302" s="5">
        <v>12073.052949999999</v>
      </c>
      <c r="L1302" s="5">
        <v>2190.85896</v>
      </c>
      <c r="M1302" s="6">
        <f t="shared" si="83"/>
        <v>-0.81853314409591815</v>
      </c>
    </row>
    <row r="1303" spans="1:13" x14ac:dyDescent="0.2">
      <c r="A1303" s="1" t="s">
        <v>29</v>
      </c>
      <c r="B1303" s="1" t="s">
        <v>86</v>
      </c>
      <c r="C1303" s="5">
        <v>0</v>
      </c>
      <c r="D1303" s="5">
        <v>0</v>
      </c>
      <c r="E1303" s="6" t="str">
        <f t="shared" si="80"/>
        <v/>
      </c>
      <c r="F1303" s="5">
        <v>56.509189999999997</v>
      </c>
      <c r="G1303" s="5">
        <v>92.995440000000002</v>
      </c>
      <c r="H1303" s="6">
        <f t="shared" si="81"/>
        <v>0.64566931502645875</v>
      </c>
      <c r="I1303" s="5">
        <v>48.916519999999998</v>
      </c>
      <c r="J1303" s="6">
        <f t="shared" si="82"/>
        <v>0.90110498457371868</v>
      </c>
      <c r="K1303" s="5">
        <v>229.39311000000001</v>
      </c>
      <c r="L1303" s="5">
        <v>597.74064999999996</v>
      </c>
      <c r="M1303" s="6">
        <f t="shared" si="83"/>
        <v>1.6057480540718942</v>
      </c>
    </row>
    <row r="1304" spans="1:13" x14ac:dyDescent="0.2">
      <c r="A1304" s="2" t="s">
        <v>30</v>
      </c>
      <c r="B1304" s="2" t="s">
        <v>86</v>
      </c>
      <c r="C1304" s="7">
        <v>0</v>
      </c>
      <c r="D1304" s="7">
        <v>5035.8161499999997</v>
      </c>
      <c r="E1304" s="8" t="str">
        <f t="shared" si="80"/>
        <v/>
      </c>
      <c r="F1304" s="7">
        <v>61931.518069999998</v>
      </c>
      <c r="G1304" s="7">
        <v>85525.834940000001</v>
      </c>
      <c r="H1304" s="8">
        <f t="shared" si="81"/>
        <v>0.38097430202391935</v>
      </c>
      <c r="I1304" s="7">
        <v>62910.152199999997</v>
      </c>
      <c r="J1304" s="8">
        <f t="shared" si="82"/>
        <v>0.35949178231363432</v>
      </c>
      <c r="K1304" s="7">
        <v>646023.41792000004</v>
      </c>
      <c r="L1304" s="7">
        <v>567383.27957999997</v>
      </c>
      <c r="M1304" s="8">
        <f t="shared" si="83"/>
        <v>-0.12172954750339782</v>
      </c>
    </row>
    <row r="1305" spans="1:13" x14ac:dyDescent="0.2">
      <c r="A1305" s="1" t="s">
        <v>3</v>
      </c>
      <c r="B1305" s="1" t="s">
        <v>87</v>
      </c>
      <c r="C1305" s="5">
        <v>0</v>
      </c>
      <c r="D1305" s="5">
        <v>204.35795999999999</v>
      </c>
      <c r="E1305" s="6" t="str">
        <f t="shared" si="80"/>
        <v/>
      </c>
      <c r="F1305" s="5">
        <v>6436.0531000000001</v>
      </c>
      <c r="G1305" s="5">
        <v>7756.3755799999999</v>
      </c>
      <c r="H1305" s="6">
        <f t="shared" si="81"/>
        <v>0.20514474624207191</v>
      </c>
      <c r="I1305" s="5">
        <v>7254.9194799999996</v>
      </c>
      <c r="J1305" s="6">
        <f t="shared" si="82"/>
        <v>6.9119457684180929E-2</v>
      </c>
      <c r="K1305" s="5">
        <v>64384.187469999997</v>
      </c>
      <c r="L1305" s="5">
        <v>58893.497609999999</v>
      </c>
      <c r="M1305" s="6">
        <f t="shared" si="83"/>
        <v>-8.5280098666437376E-2</v>
      </c>
    </row>
    <row r="1306" spans="1:13" x14ac:dyDescent="0.2">
      <c r="A1306" s="1" t="s">
        <v>5</v>
      </c>
      <c r="B1306" s="1" t="s">
        <v>87</v>
      </c>
      <c r="C1306" s="5">
        <v>0</v>
      </c>
      <c r="D1306" s="5">
        <v>6.49871</v>
      </c>
      <c r="E1306" s="6" t="str">
        <f t="shared" ref="E1306:E1366" si="84">IF(C1306=0,"",(D1306/C1306-1))</f>
        <v/>
      </c>
      <c r="F1306" s="5">
        <v>1431.61394</v>
      </c>
      <c r="G1306" s="5">
        <v>847.65926999999999</v>
      </c>
      <c r="H1306" s="6">
        <f t="shared" ref="H1306:H1366" si="85">IF(F1306=0,"",(G1306/F1306-1))</f>
        <v>-0.40789954168789389</v>
      </c>
      <c r="I1306" s="5">
        <v>560.08775000000003</v>
      </c>
      <c r="J1306" s="6">
        <f t="shared" ref="J1306:J1366" si="86">IF(I1306=0,"",(G1306/I1306-1))</f>
        <v>0.51344011719592153</v>
      </c>
      <c r="K1306" s="5">
        <v>7034.6868299999996</v>
      </c>
      <c r="L1306" s="5">
        <v>7829.5168999999996</v>
      </c>
      <c r="M1306" s="6">
        <f t="shared" ref="M1306:M1366" si="87">IF(K1306=0,"",(L1306/K1306-1))</f>
        <v>0.11298727138930786</v>
      </c>
    </row>
    <row r="1307" spans="1:13" x14ac:dyDescent="0.2">
      <c r="A1307" s="1" t="s">
        <v>6</v>
      </c>
      <c r="B1307" s="1" t="s">
        <v>87</v>
      </c>
      <c r="C1307" s="5">
        <v>0</v>
      </c>
      <c r="D1307" s="5">
        <v>17.611920000000001</v>
      </c>
      <c r="E1307" s="6" t="str">
        <f t="shared" si="84"/>
        <v/>
      </c>
      <c r="F1307" s="5">
        <v>1675.5870399999999</v>
      </c>
      <c r="G1307" s="5">
        <v>1608.6064699999999</v>
      </c>
      <c r="H1307" s="6">
        <f t="shared" si="85"/>
        <v>-3.9974390109868585E-2</v>
      </c>
      <c r="I1307" s="5">
        <v>2191.1241300000002</v>
      </c>
      <c r="J1307" s="6">
        <f t="shared" si="86"/>
        <v>-0.26585333620510132</v>
      </c>
      <c r="K1307" s="5">
        <v>18902.912960000001</v>
      </c>
      <c r="L1307" s="5">
        <v>23770.122220000001</v>
      </c>
      <c r="M1307" s="6">
        <f t="shared" si="87"/>
        <v>0.2574846146887193</v>
      </c>
    </row>
    <row r="1308" spans="1:13" x14ac:dyDescent="0.2">
      <c r="A1308" s="1" t="s">
        <v>7</v>
      </c>
      <c r="B1308" s="1" t="s">
        <v>87</v>
      </c>
      <c r="C1308" s="5">
        <v>0</v>
      </c>
      <c r="D1308" s="5">
        <v>7.1992399999999996</v>
      </c>
      <c r="E1308" s="6" t="str">
        <f t="shared" si="84"/>
        <v/>
      </c>
      <c r="F1308" s="5">
        <v>182.69593</v>
      </c>
      <c r="G1308" s="5">
        <v>122.18669</v>
      </c>
      <c r="H1308" s="6">
        <f t="shared" si="85"/>
        <v>-0.33120190471676081</v>
      </c>
      <c r="I1308" s="5">
        <v>65.471530000000001</v>
      </c>
      <c r="J1308" s="6">
        <f t="shared" si="86"/>
        <v>0.866256829495202</v>
      </c>
      <c r="K1308" s="5">
        <v>1730.2519299999999</v>
      </c>
      <c r="L1308" s="5">
        <v>2220.2215900000001</v>
      </c>
      <c r="M1308" s="6">
        <f t="shared" si="87"/>
        <v>0.28317821902386209</v>
      </c>
    </row>
    <row r="1309" spans="1:13" x14ac:dyDescent="0.2">
      <c r="A1309" s="1" t="s">
        <v>8</v>
      </c>
      <c r="B1309" s="1" t="s">
        <v>87</v>
      </c>
      <c r="C1309" s="5">
        <v>0</v>
      </c>
      <c r="D1309" s="5">
        <v>5.7709999999999997E-2</v>
      </c>
      <c r="E1309" s="6" t="str">
        <f t="shared" si="84"/>
        <v/>
      </c>
      <c r="F1309" s="5">
        <v>38.248820000000002</v>
      </c>
      <c r="G1309" s="5">
        <v>68.542860000000005</v>
      </c>
      <c r="H1309" s="6">
        <f t="shared" si="85"/>
        <v>0.79202547947884416</v>
      </c>
      <c r="I1309" s="5">
        <v>17.075389999999999</v>
      </c>
      <c r="J1309" s="6">
        <f t="shared" si="86"/>
        <v>3.0141314488278166</v>
      </c>
      <c r="K1309" s="5">
        <v>296.94391000000002</v>
      </c>
      <c r="L1309" s="5">
        <v>291.14294999999998</v>
      </c>
      <c r="M1309" s="6">
        <f t="shared" si="87"/>
        <v>-1.9535541240768395E-2</v>
      </c>
    </row>
    <row r="1310" spans="1:13" x14ac:dyDescent="0.2">
      <c r="A1310" s="1" t="s">
        <v>9</v>
      </c>
      <c r="B1310" s="1" t="s">
        <v>87</v>
      </c>
      <c r="C1310" s="5">
        <v>0</v>
      </c>
      <c r="D1310" s="5">
        <v>35.049750000000003</v>
      </c>
      <c r="E1310" s="6" t="str">
        <f t="shared" si="84"/>
        <v/>
      </c>
      <c r="F1310" s="5">
        <v>965.55841999999996</v>
      </c>
      <c r="G1310" s="5">
        <v>702.42592999999999</v>
      </c>
      <c r="H1310" s="6">
        <f t="shared" si="85"/>
        <v>-0.27251845621107007</v>
      </c>
      <c r="I1310" s="5">
        <v>948.83561999999995</v>
      </c>
      <c r="J1310" s="6">
        <f t="shared" si="86"/>
        <v>-0.25969692200214822</v>
      </c>
      <c r="K1310" s="5">
        <v>5508.4183000000003</v>
      </c>
      <c r="L1310" s="5">
        <v>4834.20777</v>
      </c>
      <c r="M1310" s="6">
        <f t="shared" si="87"/>
        <v>-0.12239639280844017</v>
      </c>
    </row>
    <row r="1311" spans="1:13" x14ac:dyDescent="0.2">
      <c r="A1311" s="1" t="s">
        <v>10</v>
      </c>
      <c r="B1311" s="1" t="s">
        <v>87</v>
      </c>
      <c r="C1311" s="5">
        <v>0</v>
      </c>
      <c r="D1311" s="5">
        <v>286.6875</v>
      </c>
      <c r="E1311" s="6" t="str">
        <f t="shared" si="84"/>
        <v/>
      </c>
      <c r="F1311" s="5">
        <v>2040.5500099999999</v>
      </c>
      <c r="G1311" s="5">
        <v>3243.0347000000002</v>
      </c>
      <c r="H1311" s="6">
        <f t="shared" si="85"/>
        <v>0.58929439813141382</v>
      </c>
      <c r="I1311" s="5">
        <v>263.15589</v>
      </c>
      <c r="J1311" s="6">
        <f t="shared" si="86"/>
        <v>11.323625741380898</v>
      </c>
      <c r="K1311" s="5">
        <v>15252.15927</v>
      </c>
      <c r="L1311" s="5">
        <v>15623.443600000001</v>
      </c>
      <c r="M1311" s="6">
        <f t="shared" si="87"/>
        <v>2.4343066671896896E-2</v>
      </c>
    </row>
    <row r="1312" spans="1:13" x14ac:dyDescent="0.2">
      <c r="A1312" s="1" t="s">
        <v>11</v>
      </c>
      <c r="B1312" s="1" t="s">
        <v>87</v>
      </c>
      <c r="C1312" s="5">
        <v>0</v>
      </c>
      <c r="D1312" s="5">
        <v>0</v>
      </c>
      <c r="E1312" s="6" t="str">
        <f t="shared" si="84"/>
        <v/>
      </c>
      <c r="F1312" s="5">
        <v>0</v>
      </c>
      <c r="G1312" s="5">
        <v>2.08474</v>
      </c>
      <c r="H1312" s="6" t="str">
        <f t="shared" si="85"/>
        <v/>
      </c>
      <c r="I1312" s="5">
        <v>0</v>
      </c>
      <c r="J1312" s="6" t="str">
        <f t="shared" si="86"/>
        <v/>
      </c>
      <c r="K1312" s="5">
        <v>5038.27117</v>
      </c>
      <c r="L1312" s="5">
        <v>41.328090000000003</v>
      </c>
      <c r="M1312" s="6">
        <f t="shared" si="87"/>
        <v>-0.99179716839258569</v>
      </c>
    </row>
    <row r="1313" spans="1:13" x14ac:dyDescent="0.2">
      <c r="A1313" s="1" t="s">
        <v>12</v>
      </c>
      <c r="B1313" s="1" t="s">
        <v>87</v>
      </c>
      <c r="C1313" s="5">
        <v>0</v>
      </c>
      <c r="D1313" s="5">
        <v>0</v>
      </c>
      <c r="E1313" s="6" t="str">
        <f t="shared" si="84"/>
        <v/>
      </c>
      <c r="F1313" s="5">
        <v>539.58855000000005</v>
      </c>
      <c r="G1313" s="5">
        <v>927.30520000000001</v>
      </c>
      <c r="H1313" s="6">
        <f t="shared" si="85"/>
        <v>0.71854128483638124</v>
      </c>
      <c r="I1313" s="5">
        <v>450.40633000000003</v>
      </c>
      <c r="J1313" s="6">
        <f t="shared" si="86"/>
        <v>1.0588191999877088</v>
      </c>
      <c r="K1313" s="5">
        <v>2409.0975199999998</v>
      </c>
      <c r="L1313" s="5">
        <v>3861.9134199999999</v>
      </c>
      <c r="M1313" s="6">
        <f t="shared" si="87"/>
        <v>0.60305400173256585</v>
      </c>
    </row>
    <row r="1314" spans="1:13" x14ac:dyDescent="0.2">
      <c r="A1314" s="1" t="s">
        <v>13</v>
      </c>
      <c r="B1314" s="1" t="s">
        <v>87</v>
      </c>
      <c r="C1314" s="5">
        <v>0</v>
      </c>
      <c r="D1314" s="5">
        <v>154.62564</v>
      </c>
      <c r="E1314" s="6" t="str">
        <f t="shared" si="84"/>
        <v/>
      </c>
      <c r="F1314" s="5">
        <v>2528.4502699999998</v>
      </c>
      <c r="G1314" s="5">
        <v>3377.2881000000002</v>
      </c>
      <c r="H1314" s="6">
        <f t="shared" si="85"/>
        <v>0.33571466287925067</v>
      </c>
      <c r="I1314" s="5">
        <v>1580.71432</v>
      </c>
      <c r="J1314" s="6">
        <f t="shared" si="86"/>
        <v>1.1365581732694117</v>
      </c>
      <c r="K1314" s="5">
        <v>23650.47366</v>
      </c>
      <c r="L1314" s="5">
        <v>25714.349269999999</v>
      </c>
      <c r="M1314" s="6">
        <f t="shared" si="87"/>
        <v>8.7265719903556471E-2</v>
      </c>
    </row>
    <row r="1315" spans="1:13" x14ac:dyDescent="0.2">
      <c r="A1315" s="1" t="s">
        <v>14</v>
      </c>
      <c r="B1315" s="1" t="s">
        <v>87</v>
      </c>
      <c r="C1315" s="5">
        <v>0</v>
      </c>
      <c r="D1315" s="5">
        <v>2020.5413599999999</v>
      </c>
      <c r="E1315" s="6" t="str">
        <f t="shared" si="84"/>
        <v/>
      </c>
      <c r="F1315" s="5">
        <v>44619.660060000002</v>
      </c>
      <c r="G1315" s="5">
        <v>33762.349199999997</v>
      </c>
      <c r="H1315" s="6">
        <f t="shared" si="85"/>
        <v>-0.24333020120279247</v>
      </c>
      <c r="I1315" s="5">
        <v>27614.534589999999</v>
      </c>
      <c r="J1315" s="6">
        <f t="shared" si="86"/>
        <v>0.22262966590884692</v>
      </c>
      <c r="K1315" s="5">
        <v>315772.65792999999</v>
      </c>
      <c r="L1315" s="5">
        <v>287154.45130000002</v>
      </c>
      <c r="M1315" s="6">
        <f t="shared" si="87"/>
        <v>-9.0629146986956677E-2</v>
      </c>
    </row>
    <row r="1316" spans="1:13" x14ac:dyDescent="0.2">
      <c r="A1316" s="1" t="s">
        <v>15</v>
      </c>
      <c r="B1316" s="1" t="s">
        <v>87</v>
      </c>
      <c r="C1316" s="5">
        <v>0</v>
      </c>
      <c r="D1316" s="5">
        <v>100.61100999999999</v>
      </c>
      <c r="E1316" s="6" t="str">
        <f t="shared" si="84"/>
        <v/>
      </c>
      <c r="F1316" s="5">
        <v>3734.25902</v>
      </c>
      <c r="G1316" s="5">
        <v>1945.3007299999999</v>
      </c>
      <c r="H1316" s="6">
        <f t="shared" si="85"/>
        <v>-0.47906647086307363</v>
      </c>
      <c r="I1316" s="5">
        <v>1509.6021599999999</v>
      </c>
      <c r="J1316" s="6">
        <f t="shared" si="86"/>
        <v>0.28861814161686161</v>
      </c>
      <c r="K1316" s="5">
        <v>15698.850700000001</v>
      </c>
      <c r="L1316" s="5">
        <v>13897.88723</v>
      </c>
      <c r="M1316" s="6">
        <f t="shared" si="87"/>
        <v>-0.11471944694652081</v>
      </c>
    </row>
    <row r="1317" spans="1:13" x14ac:dyDescent="0.2">
      <c r="A1317" s="1" t="s">
        <v>16</v>
      </c>
      <c r="B1317" s="1" t="s">
        <v>87</v>
      </c>
      <c r="C1317" s="5">
        <v>0</v>
      </c>
      <c r="D1317" s="5">
        <v>327.28818000000001</v>
      </c>
      <c r="E1317" s="6" t="str">
        <f t="shared" si="84"/>
        <v/>
      </c>
      <c r="F1317" s="5">
        <v>11283.50806</v>
      </c>
      <c r="G1317" s="5">
        <v>13181.20175</v>
      </c>
      <c r="H1317" s="6">
        <f t="shared" si="85"/>
        <v>0.16818295160592101</v>
      </c>
      <c r="I1317" s="5">
        <v>11101.72633</v>
      </c>
      <c r="J1317" s="6">
        <f t="shared" si="86"/>
        <v>0.18731099634303461</v>
      </c>
      <c r="K1317" s="5">
        <v>86992.257129999998</v>
      </c>
      <c r="L1317" s="5">
        <v>100458.47168</v>
      </c>
      <c r="M1317" s="6">
        <f t="shared" si="87"/>
        <v>0.15479785206488295</v>
      </c>
    </row>
    <row r="1318" spans="1:13" x14ac:dyDescent="0.2">
      <c r="A1318" s="1" t="s">
        <v>17</v>
      </c>
      <c r="B1318" s="1" t="s">
        <v>87</v>
      </c>
      <c r="C1318" s="5">
        <v>0</v>
      </c>
      <c r="D1318" s="5">
        <v>5.74</v>
      </c>
      <c r="E1318" s="6" t="str">
        <f t="shared" si="84"/>
        <v/>
      </c>
      <c r="F1318" s="5">
        <v>1795.5992100000001</v>
      </c>
      <c r="G1318" s="5">
        <v>2150.8401699999999</v>
      </c>
      <c r="H1318" s="6">
        <f t="shared" si="85"/>
        <v>0.19783978407965552</v>
      </c>
      <c r="I1318" s="5">
        <v>874.66332</v>
      </c>
      <c r="J1318" s="6">
        <f t="shared" si="86"/>
        <v>1.4590492373682711</v>
      </c>
      <c r="K1318" s="5">
        <v>13535.5188</v>
      </c>
      <c r="L1318" s="5">
        <v>17066.064770000001</v>
      </c>
      <c r="M1318" s="6">
        <f t="shared" si="87"/>
        <v>0.26083565928776964</v>
      </c>
    </row>
    <row r="1319" spans="1:13" x14ac:dyDescent="0.2">
      <c r="A1319" s="1" t="s">
        <v>18</v>
      </c>
      <c r="B1319" s="1" t="s">
        <v>87</v>
      </c>
      <c r="C1319" s="5">
        <v>0</v>
      </c>
      <c r="D1319" s="5">
        <v>135.75642999999999</v>
      </c>
      <c r="E1319" s="6" t="str">
        <f t="shared" si="84"/>
        <v/>
      </c>
      <c r="F1319" s="5">
        <v>2190.24739</v>
      </c>
      <c r="G1319" s="5">
        <v>3078.0055000000002</v>
      </c>
      <c r="H1319" s="6">
        <f t="shared" si="85"/>
        <v>0.40532321328322651</v>
      </c>
      <c r="I1319" s="5">
        <v>3600.81459</v>
      </c>
      <c r="J1319" s="6">
        <f t="shared" si="86"/>
        <v>-0.14519189392642395</v>
      </c>
      <c r="K1319" s="5">
        <v>27967.964220000002</v>
      </c>
      <c r="L1319" s="5">
        <v>29372.208920000001</v>
      </c>
      <c r="M1319" s="6">
        <f t="shared" si="87"/>
        <v>5.0209042351242017E-2</v>
      </c>
    </row>
    <row r="1320" spans="1:13" x14ac:dyDescent="0.2">
      <c r="A1320" s="1" t="s">
        <v>19</v>
      </c>
      <c r="B1320" s="1" t="s">
        <v>87</v>
      </c>
      <c r="C1320" s="5">
        <v>0</v>
      </c>
      <c r="D1320" s="5">
        <v>289.30068</v>
      </c>
      <c r="E1320" s="6" t="str">
        <f t="shared" si="84"/>
        <v/>
      </c>
      <c r="F1320" s="5">
        <v>16276.170410000001</v>
      </c>
      <c r="G1320" s="5">
        <v>9016.5138399999996</v>
      </c>
      <c r="H1320" s="6">
        <f t="shared" si="85"/>
        <v>-0.44602977156958878</v>
      </c>
      <c r="I1320" s="5">
        <v>7953.5664200000001</v>
      </c>
      <c r="J1320" s="6">
        <f t="shared" si="86"/>
        <v>0.13364412439268958</v>
      </c>
      <c r="K1320" s="5">
        <v>83570.635689999996</v>
      </c>
      <c r="L1320" s="5">
        <v>86556.340670000005</v>
      </c>
      <c r="M1320" s="6">
        <f t="shared" si="87"/>
        <v>3.5726723332287325E-2</v>
      </c>
    </row>
    <row r="1321" spans="1:13" x14ac:dyDescent="0.2">
      <c r="A1321" s="1" t="s">
        <v>20</v>
      </c>
      <c r="B1321" s="1" t="s">
        <v>87</v>
      </c>
      <c r="C1321" s="5">
        <v>0</v>
      </c>
      <c r="D1321" s="5">
        <v>170.34542999999999</v>
      </c>
      <c r="E1321" s="6" t="str">
        <f t="shared" si="84"/>
        <v/>
      </c>
      <c r="F1321" s="5">
        <v>2038.8987400000001</v>
      </c>
      <c r="G1321" s="5">
        <v>2602.7640900000001</v>
      </c>
      <c r="H1321" s="6">
        <f t="shared" si="85"/>
        <v>0.276553876334241</v>
      </c>
      <c r="I1321" s="5">
        <v>3074.1038400000002</v>
      </c>
      <c r="J1321" s="6">
        <f t="shared" si="86"/>
        <v>-0.153325903916115</v>
      </c>
      <c r="K1321" s="5">
        <v>20535.434730000001</v>
      </c>
      <c r="L1321" s="5">
        <v>23671.6626</v>
      </c>
      <c r="M1321" s="6">
        <f t="shared" si="87"/>
        <v>0.15272274053289547</v>
      </c>
    </row>
    <row r="1322" spans="1:13" x14ac:dyDescent="0.2">
      <c r="A1322" s="1" t="s">
        <v>21</v>
      </c>
      <c r="B1322" s="1" t="s">
        <v>87</v>
      </c>
      <c r="C1322" s="5">
        <v>0</v>
      </c>
      <c r="D1322" s="5">
        <v>140.95851999999999</v>
      </c>
      <c r="E1322" s="6" t="str">
        <f t="shared" si="84"/>
        <v/>
      </c>
      <c r="F1322" s="5">
        <v>4367.5954199999996</v>
      </c>
      <c r="G1322" s="5">
        <v>3775.0275099999999</v>
      </c>
      <c r="H1322" s="6">
        <f t="shared" si="85"/>
        <v>-0.135673718148555</v>
      </c>
      <c r="I1322" s="5">
        <v>4702.3503799999999</v>
      </c>
      <c r="J1322" s="6">
        <f t="shared" si="86"/>
        <v>-0.1972041202935626</v>
      </c>
      <c r="K1322" s="5">
        <v>40203.61563</v>
      </c>
      <c r="L1322" s="5">
        <v>46865.556759999999</v>
      </c>
      <c r="M1322" s="6">
        <f t="shared" si="87"/>
        <v>0.16570502492389894</v>
      </c>
    </row>
    <row r="1323" spans="1:13" x14ac:dyDescent="0.2">
      <c r="A1323" s="1" t="s">
        <v>22</v>
      </c>
      <c r="B1323" s="1" t="s">
        <v>87</v>
      </c>
      <c r="C1323" s="5">
        <v>0</v>
      </c>
      <c r="D1323" s="5">
        <v>1.0655399999999999</v>
      </c>
      <c r="E1323" s="6" t="str">
        <f t="shared" si="84"/>
        <v/>
      </c>
      <c r="F1323" s="5">
        <v>0.39860000000000001</v>
      </c>
      <c r="G1323" s="5">
        <v>2.5919699999999999</v>
      </c>
      <c r="H1323" s="6">
        <f t="shared" si="85"/>
        <v>5.5026843953838434</v>
      </c>
      <c r="I1323" s="5">
        <v>0.55078000000000005</v>
      </c>
      <c r="J1323" s="6">
        <f t="shared" si="86"/>
        <v>3.7059987653872684</v>
      </c>
      <c r="K1323" s="5">
        <v>4.3573399999999998</v>
      </c>
      <c r="L1323" s="5">
        <v>10.5007</v>
      </c>
      <c r="M1323" s="6">
        <f t="shared" si="87"/>
        <v>1.409887683770374</v>
      </c>
    </row>
    <row r="1324" spans="1:13" x14ac:dyDescent="0.2">
      <c r="A1324" s="1" t="s">
        <v>23</v>
      </c>
      <c r="B1324" s="1" t="s">
        <v>87</v>
      </c>
      <c r="C1324" s="5">
        <v>0</v>
      </c>
      <c r="D1324" s="5">
        <v>7.7225299999999999</v>
      </c>
      <c r="E1324" s="6" t="str">
        <f t="shared" si="84"/>
        <v/>
      </c>
      <c r="F1324" s="5">
        <v>4712.2830700000004</v>
      </c>
      <c r="G1324" s="5">
        <v>4661.7153900000003</v>
      </c>
      <c r="H1324" s="6">
        <f t="shared" si="85"/>
        <v>-1.0731036155686602E-2</v>
      </c>
      <c r="I1324" s="5">
        <v>5907.8445000000002</v>
      </c>
      <c r="J1324" s="6">
        <f t="shared" si="86"/>
        <v>-0.21092787902592902</v>
      </c>
      <c r="K1324" s="5">
        <v>27463.5383</v>
      </c>
      <c r="L1324" s="5">
        <v>47602.151100000003</v>
      </c>
      <c r="M1324" s="6">
        <f t="shared" si="87"/>
        <v>0.73328544122808825</v>
      </c>
    </row>
    <row r="1325" spans="1:13" x14ac:dyDescent="0.2">
      <c r="A1325" s="1" t="s">
        <v>24</v>
      </c>
      <c r="B1325" s="1" t="s">
        <v>87</v>
      </c>
      <c r="C1325" s="5">
        <v>3.02996</v>
      </c>
      <c r="D1325" s="5">
        <v>95.081879999999998</v>
      </c>
      <c r="E1325" s="6">
        <f t="shared" si="84"/>
        <v>30.38057268082747</v>
      </c>
      <c r="F1325" s="5">
        <v>10426.72846</v>
      </c>
      <c r="G1325" s="5">
        <v>6724.2172600000004</v>
      </c>
      <c r="H1325" s="6">
        <f t="shared" si="85"/>
        <v>-0.35509807454983822</v>
      </c>
      <c r="I1325" s="5">
        <v>5503.0318399999996</v>
      </c>
      <c r="J1325" s="6">
        <f t="shared" si="86"/>
        <v>0.22191138548818579</v>
      </c>
      <c r="K1325" s="5">
        <v>51784.220209999999</v>
      </c>
      <c r="L1325" s="5">
        <v>67956.191579999999</v>
      </c>
      <c r="M1325" s="6">
        <f t="shared" si="87"/>
        <v>0.31229535376641726</v>
      </c>
    </row>
    <row r="1326" spans="1:13" x14ac:dyDescent="0.2">
      <c r="A1326" s="1" t="s">
        <v>25</v>
      </c>
      <c r="B1326" s="1" t="s">
        <v>87</v>
      </c>
      <c r="C1326" s="5">
        <v>0</v>
      </c>
      <c r="D1326" s="5">
        <v>0</v>
      </c>
      <c r="E1326" s="6" t="str">
        <f t="shared" si="84"/>
        <v/>
      </c>
      <c r="F1326" s="5">
        <v>122.3361</v>
      </c>
      <c r="G1326" s="5">
        <v>215.32832999999999</v>
      </c>
      <c r="H1326" s="6">
        <f t="shared" si="85"/>
        <v>0.76013727754930871</v>
      </c>
      <c r="I1326" s="5">
        <v>7.6278800000000002</v>
      </c>
      <c r="J1326" s="6">
        <f t="shared" si="86"/>
        <v>27.229118706639326</v>
      </c>
      <c r="K1326" s="5">
        <v>1449.5176100000001</v>
      </c>
      <c r="L1326" s="5">
        <v>682.86670000000004</v>
      </c>
      <c r="M1326" s="6">
        <f t="shared" si="87"/>
        <v>-0.52890072166836255</v>
      </c>
    </row>
    <row r="1327" spans="1:13" x14ac:dyDescent="0.2">
      <c r="A1327" s="1" t="s">
        <v>26</v>
      </c>
      <c r="B1327" s="1" t="s">
        <v>87</v>
      </c>
      <c r="C1327" s="5">
        <v>0</v>
      </c>
      <c r="D1327" s="5">
        <v>2.2029000000000001</v>
      </c>
      <c r="E1327" s="6" t="str">
        <f t="shared" si="84"/>
        <v/>
      </c>
      <c r="F1327" s="5">
        <v>1323.2063599999999</v>
      </c>
      <c r="G1327" s="5">
        <v>1911.87781</v>
      </c>
      <c r="H1327" s="6">
        <f t="shared" si="85"/>
        <v>0.44488257296465838</v>
      </c>
      <c r="I1327" s="5">
        <v>1893.9902400000001</v>
      </c>
      <c r="J1327" s="6">
        <f t="shared" si="86"/>
        <v>9.444383409282997E-3</v>
      </c>
      <c r="K1327" s="5">
        <v>14098.604859999999</v>
      </c>
      <c r="L1327" s="5">
        <v>17274.42078</v>
      </c>
      <c r="M1327" s="6">
        <f t="shared" si="87"/>
        <v>0.22525745997820668</v>
      </c>
    </row>
    <row r="1328" spans="1:13" x14ac:dyDescent="0.2">
      <c r="A1328" s="1" t="s">
        <v>27</v>
      </c>
      <c r="B1328" s="1" t="s">
        <v>87</v>
      </c>
      <c r="C1328" s="5">
        <v>0</v>
      </c>
      <c r="D1328" s="5">
        <v>0</v>
      </c>
      <c r="E1328" s="6" t="str">
        <f t="shared" si="84"/>
        <v/>
      </c>
      <c r="F1328" s="5">
        <v>2022.17091</v>
      </c>
      <c r="G1328" s="5">
        <v>175.29934</v>
      </c>
      <c r="H1328" s="6">
        <f t="shared" si="85"/>
        <v>-0.91331131353284079</v>
      </c>
      <c r="I1328" s="5">
        <v>2007.5707600000001</v>
      </c>
      <c r="J1328" s="6">
        <f t="shared" si="86"/>
        <v>-0.91268086610307075</v>
      </c>
      <c r="K1328" s="5">
        <v>6928.4732800000002</v>
      </c>
      <c r="L1328" s="5">
        <v>9118.1073799999995</v>
      </c>
      <c r="M1328" s="6">
        <f t="shared" si="87"/>
        <v>0.31603414078548608</v>
      </c>
    </row>
    <row r="1329" spans="1:13" x14ac:dyDescent="0.2">
      <c r="A1329" s="1" t="s">
        <v>28</v>
      </c>
      <c r="B1329" s="1" t="s">
        <v>87</v>
      </c>
      <c r="C1329" s="5">
        <v>212.42562000000001</v>
      </c>
      <c r="D1329" s="5">
        <v>1455.75919</v>
      </c>
      <c r="E1329" s="6">
        <f t="shared" si="84"/>
        <v>5.8530302041721702</v>
      </c>
      <c r="F1329" s="5">
        <v>39481.427629999998</v>
      </c>
      <c r="G1329" s="5">
        <v>30741.86649</v>
      </c>
      <c r="H1329" s="6">
        <f t="shared" si="85"/>
        <v>-0.2213587923390905</v>
      </c>
      <c r="I1329" s="5">
        <v>16465.041809999999</v>
      </c>
      <c r="J1329" s="6">
        <f t="shared" si="86"/>
        <v>0.86709920598737922</v>
      </c>
      <c r="K1329" s="5">
        <v>335860.88832000003</v>
      </c>
      <c r="L1329" s="5">
        <v>290163.70189999999</v>
      </c>
      <c r="M1329" s="6">
        <f t="shared" si="87"/>
        <v>-0.13605986290508731</v>
      </c>
    </row>
    <row r="1330" spans="1:13" x14ac:dyDescent="0.2">
      <c r="A1330" s="1" t="s">
        <v>29</v>
      </c>
      <c r="B1330" s="1" t="s">
        <v>87</v>
      </c>
      <c r="C1330" s="5">
        <v>0</v>
      </c>
      <c r="D1330" s="5">
        <v>0</v>
      </c>
      <c r="E1330" s="6" t="str">
        <f t="shared" si="84"/>
        <v/>
      </c>
      <c r="F1330" s="5">
        <v>495.99644000000001</v>
      </c>
      <c r="G1330" s="5">
        <v>324.54050000000001</v>
      </c>
      <c r="H1330" s="6">
        <f t="shared" si="85"/>
        <v>-0.3456797794758365</v>
      </c>
      <c r="I1330" s="5">
        <v>400.58280000000002</v>
      </c>
      <c r="J1330" s="6">
        <f t="shared" si="86"/>
        <v>-0.18982916890091139</v>
      </c>
      <c r="K1330" s="5">
        <v>4637.3222800000003</v>
      </c>
      <c r="L1330" s="5">
        <v>3917.0448200000001</v>
      </c>
      <c r="M1330" s="6">
        <f t="shared" si="87"/>
        <v>-0.15532184664120441</v>
      </c>
    </row>
    <row r="1331" spans="1:13" x14ac:dyDescent="0.2">
      <c r="A1331" s="2" t="s">
        <v>30</v>
      </c>
      <c r="B1331" s="2" t="s">
        <v>87</v>
      </c>
      <c r="C1331" s="7">
        <v>215.45558</v>
      </c>
      <c r="D1331" s="7">
        <v>5464.4620800000002</v>
      </c>
      <c r="E1331" s="8">
        <f t="shared" si="84"/>
        <v>24.362360445712291</v>
      </c>
      <c r="F1331" s="7">
        <v>160945.45903</v>
      </c>
      <c r="G1331" s="7">
        <v>132928.15839999999</v>
      </c>
      <c r="H1331" s="8">
        <f t="shared" si="85"/>
        <v>-0.17407947262915713</v>
      </c>
      <c r="I1331" s="7">
        <v>105953.13765999999</v>
      </c>
      <c r="J1331" s="8">
        <f t="shared" si="86"/>
        <v>0.25459388306707731</v>
      </c>
      <c r="K1331" s="7">
        <v>1191077.4395699999</v>
      </c>
      <c r="L1331" s="7">
        <v>1185233.8177499999</v>
      </c>
      <c r="M1331" s="8">
        <f t="shared" si="87"/>
        <v>-4.9061644741669186E-3</v>
      </c>
    </row>
    <row r="1332" spans="1:13" x14ac:dyDescent="0.2">
      <c r="A1332" s="1" t="s">
        <v>3</v>
      </c>
      <c r="B1332" s="1" t="s">
        <v>88</v>
      </c>
      <c r="C1332" s="5">
        <v>0</v>
      </c>
      <c r="D1332" s="5">
        <v>0</v>
      </c>
      <c r="E1332" s="6" t="str">
        <f t="shared" si="84"/>
        <v/>
      </c>
      <c r="F1332" s="5">
        <v>64.364940000000004</v>
      </c>
      <c r="G1332" s="5">
        <v>61.822310000000002</v>
      </c>
      <c r="H1332" s="6">
        <f t="shared" si="85"/>
        <v>-3.9503338308091385E-2</v>
      </c>
      <c r="I1332" s="5">
        <v>20.708670000000001</v>
      </c>
      <c r="J1332" s="6">
        <f t="shared" si="86"/>
        <v>1.985334644861307</v>
      </c>
      <c r="K1332" s="5">
        <v>688.62919999999997</v>
      </c>
      <c r="L1332" s="5">
        <v>999.62026000000003</v>
      </c>
      <c r="M1332" s="6">
        <f t="shared" si="87"/>
        <v>0.45160887746264611</v>
      </c>
    </row>
    <row r="1333" spans="1:13" x14ac:dyDescent="0.2">
      <c r="A1333" s="1" t="s">
        <v>5</v>
      </c>
      <c r="B1333" s="1" t="s">
        <v>88</v>
      </c>
      <c r="C1333" s="5">
        <v>0</v>
      </c>
      <c r="D1333" s="5">
        <v>0</v>
      </c>
      <c r="E1333" s="6" t="str">
        <f t="shared" si="84"/>
        <v/>
      </c>
      <c r="F1333" s="5">
        <v>71.331289999999996</v>
      </c>
      <c r="G1333" s="5">
        <v>1759.5728099999999</v>
      </c>
      <c r="H1333" s="6">
        <f t="shared" si="85"/>
        <v>23.667615151779813</v>
      </c>
      <c r="I1333" s="5">
        <v>3686.0144599999999</v>
      </c>
      <c r="J1333" s="6">
        <f t="shared" si="86"/>
        <v>-0.52263540224961569</v>
      </c>
      <c r="K1333" s="5">
        <v>425.46212000000003</v>
      </c>
      <c r="L1333" s="5">
        <v>22764.007379999999</v>
      </c>
      <c r="M1333" s="6">
        <f t="shared" si="87"/>
        <v>52.504192993726441</v>
      </c>
    </row>
    <row r="1334" spans="1:13" x14ac:dyDescent="0.2">
      <c r="A1334" s="1" t="s">
        <v>6</v>
      </c>
      <c r="B1334" s="1" t="s">
        <v>88</v>
      </c>
      <c r="C1334" s="5">
        <v>0</v>
      </c>
      <c r="D1334" s="5">
        <v>0</v>
      </c>
      <c r="E1334" s="6" t="str">
        <f t="shared" si="84"/>
        <v/>
      </c>
      <c r="F1334" s="5">
        <v>3.3134100000000002</v>
      </c>
      <c r="G1334" s="5">
        <v>14.134840000000001</v>
      </c>
      <c r="H1334" s="6">
        <f t="shared" si="85"/>
        <v>3.2659495806435057</v>
      </c>
      <c r="I1334" s="5">
        <v>19.890180000000001</v>
      </c>
      <c r="J1334" s="6">
        <f t="shared" si="86"/>
        <v>-0.28935585298876132</v>
      </c>
      <c r="K1334" s="5">
        <v>302.04896000000002</v>
      </c>
      <c r="L1334" s="5">
        <v>587.55741</v>
      </c>
      <c r="M1334" s="6">
        <f t="shared" si="87"/>
        <v>0.94523897715125371</v>
      </c>
    </row>
    <row r="1335" spans="1:13" x14ac:dyDescent="0.2">
      <c r="A1335" s="1" t="s">
        <v>7</v>
      </c>
      <c r="B1335" s="1" t="s">
        <v>88</v>
      </c>
      <c r="C1335" s="5">
        <v>0</v>
      </c>
      <c r="D1335" s="5">
        <v>0</v>
      </c>
      <c r="E1335" s="6" t="str">
        <f t="shared" si="84"/>
        <v/>
      </c>
      <c r="F1335" s="5">
        <v>8.7738800000000001</v>
      </c>
      <c r="G1335" s="5">
        <v>0.57469999999999999</v>
      </c>
      <c r="H1335" s="6">
        <f t="shared" si="85"/>
        <v>-0.93449876223517991</v>
      </c>
      <c r="I1335" s="5">
        <v>8.5951900000000006</v>
      </c>
      <c r="J1335" s="6">
        <f t="shared" si="86"/>
        <v>-0.93313702198555237</v>
      </c>
      <c r="K1335" s="5">
        <v>88.909139999999994</v>
      </c>
      <c r="L1335" s="5">
        <v>204.24386999999999</v>
      </c>
      <c r="M1335" s="6">
        <f t="shared" si="87"/>
        <v>1.297220173314015</v>
      </c>
    </row>
    <row r="1336" spans="1:13" x14ac:dyDescent="0.2">
      <c r="A1336" s="1" t="s">
        <v>8</v>
      </c>
      <c r="B1336" s="1" t="s">
        <v>88</v>
      </c>
      <c r="C1336" s="5">
        <v>0</v>
      </c>
      <c r="D1336" s="5">
        <v>0</v>
      </c>
      <c r="E1336" s="6" t="str">
        <f t="shared" si="84"/>
        <v/>
      </c>
      <c r="F1336" s="5">
        <v>51.690019999999997</v>
      </c>
      <c r="G1336" s="5">
        <v>114.24563999999999</v>
      </c>
      <c r="H1336" s="6">
        <f t="shared" si="85"/>
        <v>1.2102069219551472</v>
      </c>
      <c r="I1336" s="5">
        <v>108.94237</v>
      </c>
      <c r="J1336" s="6">
        <f t="shared" si="86"/>
        <v>4.8679590869925127E-2</v>
      </c>
      <c r="K1336" s="5">
        <v>903.29237999999998</v>
      </c>
      <c r="L1336" s="5">
        <v>834.35004000000004</v>
      </c>
      <c r="M1336" s="6">
        <f t="shared" si="87"/>
        <v>-7.6323393760943659E-2</v>
      </c>
    </row>
    <row r="1337" spans="1:13" x14ac:dyDescent="0.2">
      <c r="A1337" s="1" t="s">
        <v>9</v>
      </c>
      <c r="B1337" s="1" t="s">
        <v>88</v>
      </c>
      <c r="C1337" s="5">
        <v>0</v>
      </c>
      <c r="D1337" s="5">
        <v>0</v>
      </c>
      <c r="E1337" s="6" t="str">
        <f t="shared" si="84"/>
        <v/>
      </c>
      <c r="F1337" s="5">
        <v>9.7438500000000001</v>
      </c>
      <c r="G1337" s="5">
        <v>15.07954</v>
      </c>
      <c r="H1337" s="6">
        <f t="shared" si="85"/>
        <v>0.5475956629053198</v>
      </c>
      <c r="I1337" s="5">
        <v>7.3971600000000004</v>
      </c>
      <c r="J1337" s="6">
        <f t="shared" si="86"/>
        <v>1.0385580411941877</v>
      </c>
      <c r="K1337" s="5">
        <v>321.06808000000001</v>
      </c>
      <c r="L1337" s="5">
        <v>308.19312000000002</v>
      </c>
      <c r="M1337" s="6">
        <f t="shared" si="87"/>
        <v>-4.0100404873632978E-2</v>
      </c>
    </row>
    <row r="1338" spans="1:13" x14ac:dyDescent="0.2">
      <c r="A1338" s="1" t="s">
        <v>10</v>
      </c>
      <c r="B1338" s="1" t="s">
        <v>88</v>
      </c>
      <c r="C1338" s="5">
        <v>0</v>
      </c>
      <c r="D1338" s="5">
        <v>0</v>
      </c>
      <c r="E1338" s="6" t="str">
        <f t="shared" si="84"/>
        <v/>
      </c>
      <c r="F1338" s="5">
        <v>0</v>
      </c>
      <c r="G1338" s="5">
        <v>0</v>
      </c>
      <c r="H1338" s="6" t="str">
        <f t="shared" si="85"/>
        <v/>
      </c>
      <c r="I1338" s="5">
        <v>0</v>
      </c>
      <c r="J1338" s="6" t="str">
        <f t="shared" si="86"/>
        <v/>
      </c>
      <c r="K1338" s="5">
        <v>0</v>
      </c>
      <c r="L1338" s="5">
        <v>0</v>
      </c>
      <c r="M1338" s="6" t="str">
        <f t="shared" si="87"/>
        <v/>
      </c>
    </row>
    <row r="1339" spans="1:13" x14ac:dyDescent="0.2">
      <c r="A1339" s="1" t="s">
        <v>11</v>
      </c>
      <c r="B1339" s="1" t="s">
        <v>88</v>
      </c>
      <c r="C1339" s="5">
        <v>0</v>
      </c>
      <c r="D1339" s="5">
        <v>82.716070000000002</v>
      </c>
      <c r="E1339" s="6" t="str">
        <f t="shared" si="84"/>
        <v/>
      </c>
      <c r="F1339" s="5">
        <v>336.37997999999999</v>
      </c>
      <c r="G1339" s="5">
        <v>1375.46235</v>
      </c>
      <c r="H1339" s="6">
        <f t="shared" si="85"/>
        <v>3.0890137100311383</v>
      </c>
      <c r="I1339" s="5">
        <v>2001.5607299999999</v>
      </c>
      <c r="J1339" s="6">
        <f t="shared" si="86"/>
        <v>-0.31280508785761396</v>
      </c>
      <c r="K1339" s="5">
        <v>22226.096750000001</v>
      </c>
      <c r="L1339" s="5">
        <v>9927.0168599999997</v>
      </c>
      <c r="M1339" s="6">
        <f t="shared" si="87"/>
        <v>-0.55336211429026561</v>
      </c>
    </row>
    <row r="1340" spans="1:13" x14ac:dyDescent="0.2">
      <c r="A1340" s="1" t="s">
        <v>12</v>
      </c>
      <c r="B1340" s="1" t="s">
        <v>88</v>
      </c>
      <c r="C1340" s="5">
        <v>0</v>
      </c>
      <c r="D1340" s="5">
        <v>0</v>
      </c>
      <c r="E1340" s="6" t="str">
        <f t="shared" si="84"/>
        <v/>
      </c>
      <c r="F1340" s="5">
        <v>1.77247</v>
      </c>
      <c r="G1340" s="5">
        <v>12.373340000000001</v>
      </c>
      <c r="H1340" s="6">
        <f t="shared" si="85"/>
        <v>5.9808459381541015</v>
      </c>
      <c r="I1340" s="5">
        <v>6.3689999999999998</v>
      </c>
      <c r="J1340" s="6">
        <f t="shared" si="86"/>
        <v>0.9427445438844404</v>
      </c>
      <c r="K1340" s="5">
        <v>14.027659999999999</v>
      </c>
      <c r="L1340" s="5">
        <v>46.55977</v>
      </c>
      <c r="M1340" s="6">
        <f t="shared" si="87"/>
        <v>2.3191401844641231</v>
      </c>
    </row>
    <row r="1341" spans="1:13" x14ac:dyDescent="0.2">
      <c r="A1341" s="1" t="s">
        <v>13</v>
      </c>
      <c r="B1341" s="1" t="s">
        <v>88</v>
      </c>
      <c r="C1341" s="5">
        <v>0</v>
      </c>
      <c r="D1341" s="5">
        <v>9.2987300000000008</v>
      </c>
      <c r="E1341" s="6" t="str">
        <f t="shared" si="84"/>
        <v/>
      </c>
      <c r="F1341" s="5">
        <v>279.92464000000001</v>
      </c>
      <c r="G1341" s="5">
        <v>264.86387000000002</v>
      </c>
      <c r="H1341" s="6">
        <f t="shared" si="85"/>
        <v>-5.3802944964044586E-2</v>
      </c>
      <c r="I1341" s="5">
        <v>229.25057000000001</v>
      </c>
      <c r="J1341" s="6">
        <f t="shared" si="86"/>
        <v>0.15534661484156831</v>
      </c>
      <c r="K1341" s="5">
        <v>3156.6451900000002</v>
      </c>
      <c r="L1341" s="5">
        <v>2689.4617800000001</v>
      </c>
      <c r="M1341" s="6">
        <f t="shared" si="87"/>
        <v>-0.14799997525220754</v>
      </c>
    </row>
    <row r="1342" spans="1:13" x14ac:dyDescent="0.2">
      <c r="A1342" s="1" t="s">
        <v>14</v>
      </c>
      <c r="B1342" s="1" t="s">
        <v>88</v>
      </c>
      <c r="C1342" s="5">
        <v>0</v>
      </c>
      <c r="D1342" s="5">
        <v>0</v>
      </c>
      <c r="E1342" s="6" t="str">
        <f t="shared" si="84"/>
        <v/>
      </c>
      <c r="F1342" s="5">
        <v>889.85033999999996</v>
      </c>
      <c r="G1342" s="5">
        <v>505.53172999999998</v>
      </c>
      <c r="H1342" s="6">
        <f t="shared" si="85"/>
        <v>-0.43189128859578796</v>
      </c>
      <c r="I1342" s="5">
        <v>472.49901</v>
      </c>
      <c r="J1342" s="6">
        <f t="shared" si="86"/>
        <v>6.9910664998007022E-2</v>
      </c>
      <c r="K1342" s="5">
        <v>5447.77052</v>
      </c>
      <c r="L1342" s="5">
        <v>4890.5596999999998</v>
      </c>
      <c r="M1342" s="6">
        <f t="shared" si="87"/>
        <v>-0.10228235898600224</v>
      </c>
    </row>
    <row r="1343" spans="1:13" x14ac:dyDescent="0.2">
      <c r="A1343" s="1" t="s">
        <v>15</v>
      </c>
      <c r="B1343" s="1" t="s">
        <v>88</v>
      </c>
      <c r="C1343" s="5">
        <v>0</v>
      </c>
      <c r="D1343" s="5">
        <v>0</v>
      </c>
      <c r="E1343" s="6" t="str">
        <f t="shared" si="84"/>
        <v/>
      </c>
      <c r="F1343" s="5">
        <v>85.630279999999999</v>
      </c>
      <c r="G1343" s="5">
        <v>11.122310000000001</v>
      </c>
      <c r="H1343" s="6">
        <f t="shared" si="85"/>
        <v>-0.87011241817730833</v>
      </c>
      <c r="I1343" s="5">
        <v>12.77122</v>
      </c>
      <c r="J1343" s="6">
        <f t="shared" si="86"/>
        <v>-0.12911139264690441</v>
      </c>
      <c r="K1343" s="5">
        <v>676.28778</v>
      </c>
      <c r="L1343" s="5">
        <v>593.44791999999995</v>
      </c>
      <c r="M1343" s="6">
        <f t="shared" si="87"/>
        <v>-0.12249202551020522</v>
      </c>
    </row>
    <row r="1344" spans="1:13" x14ac:dyDescent="0.2">
      <c r="A1344" s="1" t="s">
        <v>16</v>
      </c>
      <c r="B1344" s="1" t="s">
        <v>88</v>
      </c>
      <c r="C1344" s="5">
        <v>0</v>
      </c>
      <c r="D1344" s="5">
        <v>0</v>
      </c>
      <c r="E1344" s="6" t="str">
        <f t="shared" si="84"/>
        <v/>
      </c>
      <c r="F1344" s="5">
        <v>81.706710000000001</v>
      </c>
      <c r="G1344" s="5">
        <v>60.32452</v>
      </c>
      <c r="H1344" s="6">
        <f t="shared" si="85"/>
        <v>-0.2616944189773398</v>
      </c>
      <c r="I1344" s="5">
        <v>103.5279</v>
      </c>
      <c r="J1344" s="6">
        <f t="shared" si="86"/>
        <v>-0.4173114686958781</v>
      </c>
      <c r="K1344" s="5">
        <v>506.73126999999999</v>
      </c>
      <c r="L1344" s="5">
        <v>601.99000999999998</v>
      </c>
      <c r="M1344" s="6">
        <f t="shared" si="87"/>
        <v>0.18798670151143426</v>
      </c>
    </row>
    <row r="1345" spans="1:13" x14ac:dyDescent="0.2">
      <c r="A1345" s="1" t="s">
        <v>17</v>
      </c>
      <c r="B1345" s="1" t="s">
        <v>88</v>
      </c>
      <c r="C1345" s="5">
        <v>0</v>
      </c>
      <c r="D1345" s="5">
        <v>0</v>
      </c>
      <c r="E1345" s="6" t="str">
        <f t="shared" si="84"/>
        <v/>
      </c>
      <c r="F1345" s="5">
        <v>60.668349999999997</v>
      </c>
      <c r="G1345" s="5">
        <v>0</v>
      </c>
      <c r="H1345" s="6">
        <f t="shared" si="85"/>
        <v>-1</v>
      </c>
      <c r="I1345" s="5">
        <v>0</v>
      </c>
      <c r="J1345" s="6" t="str">
        <f t="shared" si="86"/>
        <v/>
      </c>
      <c r="K1345" s="5">
        <v>62.384079999999997</v>
      </c>
      <c r="L1345" s="5">
        <v>26.53895</v>
      </c>
      <c r="M1345" s="6">
        <f t="shared" si="87"/>
        <v>-0.57458777944629458</v>
      </c>
    </row>
    <row r="1346" spans="1:13" x14ac:dyDescent="0.2">
      <c r="A1346" s="1" t="s">
        <v>18</v>
      </c>
      <c r="B1346" s="1" t="s">
        <v>88</v>
      </c>
      <c r="C1346" s="5">
        <v>0</v>
      </c>
      <c r="D1346" s="5">
        <v>260.90773000000002</v>
      </c>
      <c r="E1346" s="6" t="str">
        <f t="shared" si="84"/>
        <v/>
      </c>
      <c r="F1346" s="5">
        <v>5277.4070700000002</v>
      </c>
      <c r="G1346" s="5">
        <v>5604.4849100000001</v>
      </c>
      <c r="H1346" s="6">
        <f t="shared" si="85"/>
        <v>6.1976996593518408E-2</v>
      </c>
      <c r="I1346" s="5">
        <v>5020.4043300000003</v>
      </c>
      <c r="J1346" s="6">
        <f t="shared" si="86"/>
        <v>0.11634134257070872</v>
      </c>
      <c r="K1346" s="5">
        <v>43169.034050000002</v>
      </c>
      <c r="L1346" s="5">
        <v>50071.38463</v>
      </c>
      <c r="M1346" s="6">
        <f t="shared" si="87"/>
        <v>0.15989124454361048</v>
      </c>
    </row>
    <row r="1347" spans="1:13" x14ac:dyDescent="0.2">
      <c r="A1347" s="1" t="s">
        <v>19</v>
      </c>
      <c r="B1347" s="1" t="s">
        <v>88</v>
      </c>
      <c r="C1347" s="5">
        <v>0</v>
      </c>
      <c r="D1347" s="5">
        <v>0</v>
      </c>
      <c r="E1347" s="6" t="str">
        <f t="shared" si="84"/>
        <v/>
      </c>
      <c r="F1347" s="5">
        <v>397.33303000000001</v>
      </c>
      <c r="G1347" s="5">
        <v>286.24070999999998</v>
      </c>
      <c r="H1347" s="6">
        <f t="shared" si="85"/>
        <v>-0.27959497854985782</v>
      </c>
      <c r="I1347" s="5">
        <v>195.80933999999999</v>
      </c>
      <c r="J1347" s="6">
        <f t="shared" si="86"/>
        <v>0.46183379199378338</v>
      </c>
      <c r="K1347" s="5">
        <v>4467.3149800000001</v>
      </c>
      <c r="L1347" s="5">
        <v>5478.8960200000001</v>
      </c>
      <c r="M1347" s="6">
        <f t="shared" si="87"/>
        <v>0.22644050050842846</v>
      </c>
    </row>
    <row r="1348" spans="1:13" x14ac:dyDescent="0.2">
      <c r="A1348" s="1" t="s">
        <v>20</v>
      </c>
      <c r="B1348" s="1" t="s">
        <v>88</v>
      </c>
      <c r="C1348" s="5">
        <v>0</v>
      </c>
      <c r="D1348" s="5">
        <v>0</v>
      </c>
      <c r="E1348" s="6" t="str">
        <f t="shared" si="84"/>
        <v/>
      </c>
      <c r="F1348" s="5">
        <v>417.32468999999998</v>
      </c>
      <c r="G1348" s="5">
        <v>627.44099000000006</v>
      </c>
      <c r="H1348" s="6">
        <f t="shared" si="85"/>
        <v>0.50348398988806564</v>
      </c>
      <c r="I1348" s="5">
        <v>477.97082</v>
      </c>
      <c r="J1348" s="6">
        <f t="shared" si="86"/>
        <v>0.31271819062092554</v>
      </c>
      <c r="K1348" s="5">
        <v>2569.8501799999999</v>
      </c>
      <c r="L1348" s="5">
        <v>2868.74352</v>
      </c>
      <c r="M1348" s="6">
        <f t="shared" si="87"/>
        <v>0.11630769074639202</v>
      </c>
    </row>
    <row r="1349" spans="1:13" x14ac:dyDescent="0.2">
      <c r="A1349" s="1" t="s">
        <v>21</v>
      </c>
      <c r="B1349" s="1" t="s">
        <v>88</v>
      </c>
      <c r="C1349" s="5">
        <v>0</v>
      </c>
      <c r="D1349" s="5">
        <v>0</v>
      </c>
      <c r="E1349" s="6" t="str">
        <f t="shared" si="84"/>
        <v/>
      </c>
      <c r="F1349" s="5">
        <v>503.98421999999999</v>
      </c>
      <c r="G1349" s="5">
        <v>403.34962999999999</v>
      </c>
      <c r="H1349" s="6">
        <f t="shared" si="85"/>
        <v>-0.1996780573804473</v>
      </c>
      <c r="I1349" s="5">
        <v>507.64182</v>
      </c>
      <c r="J1349" s="6">
        <f t="shared" si="86"/>
        <v>-0.20544444112189186</v>
      </c>
      <c r="K1349" s="5">
        <v>3364.4657200000001</v>
      </c>
      <c r="L1349" s="5">
        <v>3614.0522299999998</v>
      </c>
      <c r="M1349" s="6">
        <f t="shared" si="87"/>
        <v>7.418310387778293E-2</v>
      </c>
    </row>
    <row r="1350" spans="1:13" x14ac:dyDescent="0.2">
      <c r="A1350" s="1" t="s">
        <v>22</v>
      </c>
      <c r="B1350" s="1" t="s">
        <v>88</v>
      </c>
      <c r="C1350" s="5">
        <v>0</v>
      </c>
      <c r="D1350" s="5">
        <v>0</v>
      </c>
      <c r="E1350" s="6" t="str">
        <f t="shared" si="84"/>
        <v/>
      </c>
      <c r="F1350" s="5">
        <v>34.171999999999997</v>
      </c>
      <c r="G1350" s="5">
        <v>86.4953</v>
      </c>
      <c r="H1350" s="6">
        <f t="shared" si="85"/>
        <v>1.5311746459089317</v>
      </c>
      <c r="I1350" s="5">
        <v>118.4136</v>
      </c>
      <c r="J1350" s="6">
        <f t="shared" si="86"/>
        <v>-0.26954927474546841</v>
      </c>
      <c r="K1350" s="5">
        <v>1522.6871900000001</v>
      </c>
      <c r="L1350" s="5">
        <v>2404.9223999999999</v>
      </c>
      <c r="M1350" s="6">
        <f t="shared" si="87"/>
        <v>0.57939359823471026</v>
      </c>
    </row>
    <row r="1351" spans="1:13" x14ac:dyDescent="0.2">
      <c r="A1351" s="1" t="s">
        <v>23</v>
      </c>
      <c r="B1351" s="1" t="s">
        <v>88</v>
      </c>
      <c r="C1351" s="5">
        <v>0</v>
      </c>
      <c r="D1351" s="5">
        <v>0</v>
      </c>
      <c r="E1351" s="6" t="str">
        <f t="shared" si="84"/>
        <v/>
      </c>
      <c r="F1351" s="5">
        <v>2.0291399999999999</v>
      </c>
      <c r="G1351" s="5">
        <v>22.228159999999999</v>
      </c>
      <c r="H1351" s="6">
        <f t="shared" si="85"/>
        <v>9.954473323674069</v>
      </c>
      <c r="I1351" s="5">
        <v>0</v>
      </c>
      <c r="J1351" s="6" t="str">
        <f t="shared" si="86"/>
        <v/>
      </c>
      <c r="K1351" s="5">
        <v>772.54913999999997</v>
      </c>
      <c r="L1351" s="5">
        <v>2944.64113</v>
      </c>
      <c r="M1351" s="6">
        <f t="shared" si="87"/>
        <v>2.8115907164170815</v>
      </c>
    </row>
    <row r="1352" spans="1:13" x14ac:dyDescent="0.2">
      <c r="A1352" s="1" t="s">
        <v>24</v>
      </c>
      <c r="B1352" s="1" t="s">
        <v>88</v>
      </c>
      <c r="C1352" s="5">
        <v>0</v>
      </c>
      <c r="D1352" s="5">
        <v>527.73419000000001</v>
      </c>
      <c r="E1352" s="6" t="str">
        <f t="shared" si="84"/>
        <v/>
      </c>
      <c r="F1352" s="5">
        <v>25462.396710000001</v>
      </c>
      <c r="G1352" s="5">
        <v>29887.46891</v>
      </c>
      <c r="H1352" s="6">
        <f t="shared" si="85"/>
        <v>0.17378851843362075</v>
      </c>
      <c r="I1352" s="5">
        <v>29895.444329999998</v>
      </c>
      <c r="J1352" s="6">
        <f t="shared" si="86"/>
        <v>-2.6677710195444071E-4</v>
      </c>
      <c r="K1352" s="5">
        <v>244382.49160000001</v>
      </c>
      <c r="L1352" s="5">
        <v>270115.15886999998</v>
      </c>
      <c r="M1352" s="6">
        <f t="shared" si="87"/>
        <v>0.10529668922485103</v>
      </c>
    </row>
    <row r="1353" spans="1:13" x14ac:dyDescent="0.2">
      <c r="A1353" s="1" t="s">
        <v>25</v>
      </c>
      <c r="B1353" s="1" t="s">
        <v>88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0</v>
      </c>
      <c r="H1353" s="6" t="str">
        <f t="shared" si="85"/>
        <v/>
      </c>
      <c r="I1353" s="5">
        <v>62.192390000000003</v>
      </c>
      <c r="J1353" s="6">
        <f t="shared" si="86"/>
        <v>-1</v>
      </c>
      <c r="K1353" s="5">
        <v>105.48204</v>
      </c>
      <c r="L1353" s="5">
        <v>112.94812</v>
      </c>
      <c r="M1353" s="6">
        <f t="shared" si="87"/>
        <v>7.078058027698364E-2</v>
      </c>
    </row>
    <row r="1354" spans="1:13" x14ac:dyDescent="0.2">
      <c r="A1354" s="1" t="s">
        <v>26</v>
      </c>
      <c r="B1354" s="1" t="s">
        <v>88</v>
      </c>
      <c r="C1354" s="5">
        <v>0</v>
      </c>
      <c r="D1354" s="5">
        <v>0</v>
      </c>
      <c r="E1354" s="6" t="str">
        <f t="shared" si="84"/>
        <v/>
      </c>
      <c r="F1354" s="5">
        <v>99.463160000000002</v>
      </c>
      <c r="G1354" s="5">
        <v>49.938479999999998</v>
      </c>
      <c r="H1354" s="6">
        <f t="shared" si="85"/>
        <v>-0.49791983283056762</v>
      </c>
      <c r="I1354" s="5">
        <v>26.254079999999998</v>
      </c>
      <c r="J1354" s="6">
        <f t="shared" si="86"/>
        <v>0.90212264150943411</v>
      </c>
      <c r="K1354" s="5">
        <v>564.73548000000005</v>
      </c>
      <c r="L1354" s="5">
        <v>384.69331</v>
      </c>
      <c r="M1354" s="6">
        <f t="shared" si="87"/>
        <v>-0.31880796651912158</v>
      </c>
    </row>
    <row r="1355" spans="1:13" x14ac:dyDescent="0.2">
      <c r="A1355" s="1" t="s">
        <v>28</v>
      </c>
      <c r="B1355" s="1" t="s">
        <v>88</v>
      </c>
      <c r="C1355" s="5">
        <v>16.44632</v>
      </c>
      <c r="D1355" s="5">
        <v>106.24995</v>
      </c>
      <c r="E1355" s="6">
        <f t="shared" si="84"/>
        <v>5.4604087722967813</v>
      </c>
      <c r="F1355" s="5">
        <v>1170.3549800000001</v>
      </c>
      <c r="G1355" s="5">
        <v>1295.6454200000001</v>
      </c>
      <c r="H1355" s="6">
        <f t="shared" si="85"/>
        <v>0.10705336597961068</v>
      </c>
      <c r="I1355" s="5">
        <v>1219.3417300000001</v>
      </c>
      <c r="J1355" s="6">
        <f t="shared" si="86"/>
        <v>6.2577773008720028E-2</v>
      </c>
      <c r="K1355" s="5">
        <v>17580.922689999999</v>
      </c>
      <c r="L1355" s="5">
        <v>20310.972030000001</v>
      </c>
      <c r="M1355" s="6">
        <f t="shared" si="87"/>
        <v>0.15528475883423631</v>
      </c>
    </row>
    <row r="1356" spans="1:13" x14ac:dyDescent="0.2">
      <c r="A1356" s="1" t="s">
        <v>29</v>
      </c>
      <c r="B1356" s="1" t="s">
        <v>88</v>
      </c>
      <c r="C1356" s="5">
        <v>0</v>
      </c>
      <c r="D1356" s="5">
        <v>0</v>
      </c>
      <c r="E1356" s="6" t="str">
        <f t="shared" si="84"/>
        <v/>
      </c>
      <c r="F1356" s="5">
        <v>59.358310000000003</v>
      </c>
      <c r="G1356" s="5">
        <v>9.7575500000000002</v>
      </c>
      <c r="H1356" s="6">
        <f t="shared" si="85"/>
        <v>-0.83561610834270716</v>
      </c>
      <c r="I1356" s="5">
        <v>26.809270000000001</v>
      </c>
      <c r="J1356" s="6">
        <f t="shared" si="86"/>
        <v>-0.63603820618763585</v>
      </c>
      <c r="K1356" s="5">
        <v>142.61019999999999</v>
      </c>
      <c r="L1356" s="5">
        <v>443.75103999999999</v>
      </c>
      <c r="M1356" s="6">
        <f t="shared" si="87"/>
        <v>2.1116360540830881</v>
      </c>
    </row>
    <row r="1357" spans="1:13" x14ac:dyDescent="0.2">
      <c r="A1357" s="2" t="s">
        <v>30</v>
      </c>
      <c r="B1357" s="2" t="s">
        <v>88</v>
      </c>
      <c r="C1357" s="7">
        <v>16.44632</v>
      </c>
      <c r="D1357" s="7">
        <v>986.90666999999996</v>
      </c>
      <c r="E1357" s="8">
        <f t="shared" si="84"/>
        <v>59.007750670058712</v>
      </c>
      <c r="F1357" s="7">
        <v>35372.49843</v>
      </c>
      <c r="G1357" s="7">
        <v>42469.40423</v>
      </c>
      <c r="H1357" s="8">
        <f t="shared" si="85"/>
        <v>0.20063343317533366</v>
      </c>
      <c r="I1357" s="7">
        <v>44228.252460000003</v>
      </c>
      <c r="J1357" s="8">
        <f t="shared" si="86"/>
        <v>-3.9767527138692693E-2</v>
      </c>
      <c r="K1357" s="7">
        <v>353475.50550000003</v>
      </c>
      <c r="L1357" s="7">
        <v>403237.46798000002</v>
      </c>
      <c r="M1357" s="8">
        <f t="shared" si="87"/>
        <v>0.14077909701157498</v>
      </c>
    </row>
    <row r="1358" spans="1:13" x14ac:dyDescent="0.2">
      <c r="A1358" s="1" t="s">
        <v>5</v>
      </c>
      <c r="B1358" s="1" t="s">
        <v>89</v>
      </c>
      <c r="C1358" s="5">
        <v>0</v>
      </c>
      <c r="D1358" s="5">
        <v>0</v>
      </c>
      <c r="E1358" s="6" t="str">
        <f t="shared" si="84"/>
        <v/>
      </c>
      <c r="F1358" s="5">
        <v>10.68505</v>
      </c>
      <c r="G1358" s="5">
        <v>0</v>
      </c>
      <c r="H1358" s="6">
        <f t="shared" si="85"/>
        <v>-1</v>
      </c>
      <c r="I1358" s="5">
        <v>0</v>
      </c>
      <c r="J1358" s="6" t="str">
        <f t="shared" si="86"/>
        <v/>
      </c>
      <c r="K1358" s="5">
        <v>10.68505</v>
      </c>
      <c r="L1358" s="5">
        <v>6.7476000000000003</v>
      </c>
      <c r="M1358" s="6">
        <f t="shared" si="87"/>
        <v>-0.36850084931750438</v>
      </c>
    </row>
    <row r="1359" spans="1:13" x14ac:dyDescent="0.2">
      <c r="A1359" s="1" t="s">
        <v>13</v>
      </c>
      <c r="B1359" s="1" t="s">
        <v>89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0</v>
      </c>
      <c r="L1359" s="5">
        <v>10.265779999999999</v>
      </c>
      <c r="M1359" s="6" t="str">
        <f t="shared" si="87"/>
        <v/>
      </c>
    </row>
    <row r="1360" spans="1:13" x14ac:dyDescent="0.2">
      <c r="A1360" s="1" t="s">
        <v>16</v>
      </c>
      <c r="B1360" s="1" t="s">
        <v>89</v>
      </c>
      <c r="C1360" s="5">
        <v>0</v>
      </c>
      <c r="D1360" s="5">
        <v>0</v>
      </c>
      <c r="E1360" s="6" t="str">
        <f t="shared" si="84"/>
        <v/>
      </c>
      <c r="F1360" s="5">
        <v>14.76258</v>
      </c>
      <c r="G1360" s="5">
        <v>0</v>
      </c>
      <c r="H1360" s="6">
        <f t="shared" si="85"/>
        <v>-1</v>
      </c>
      <c r="I1360" s="5">
        <v>0</v>
      </c>
      <c r="J1360" s="6" t="str">
        <f t="shared" si="86"/>
        <v/>
      </c>
      <c r="K1360" s="5">
        <v>14.851889999999999</v>
      </c>
      <c r="L1360" s="5">
        <v>0</v>
      </c>
      <c r="M1360" s="6">
        <f t="shared" si="87"/>
        <v>-1</v>
      </c>
    </row>
    <row r="1361" spans="1:13" x14ac:dyDescent="0.2">
      <c r="A1361" s="1" t="s">
        <v>17</v>
      </c>
      <c r="B1361" s="1" t="s">
        <v>89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0</v>
      </c>
      <c r="J1361" s="6" t="str">
        <f t="shared" si="86"/>
        <v/>
      </c>
      <c r="K1361" s="5">
        <v>0</v>
      </c>
      <c r="L1361" s="5">
        <v>0</v>
      </c>
      <c r="M1361" s="6" t="str">
        <f t="shared" si="87"/>
        <v/>
      </c>
    </row>
    <row r="1362" spans="1:13" x14ac:dyDescent="0.2">
      <c r="A1362" s="1" t="s">
        <v>18</v>
      </c>
      <c r="B1362" s="1" t="s">
        <v>89</v>
      </c>
      <c r="C1362" s="5">
        <v>0</v>
      </c>
      <c r="D1362" s="5">
        <v>0</v>
      </c>
      <c r="E1362" s="6" t="str">
        <f t="shared" si="84"/>
        <v/>
      </c>
      <c r="F1362" s="5">
        <v>696.22500000000002</v>
      </c>
      <c r="G1362" s="5">
        <v>598</v>
      </c>
      <c r="H1362" s="6">
        <f t="shared" si="85"/>
        <v>-0.14108226507235455</v>
      </c>
      <c r="I1362" s="5">
        <v>664.61595</v>
      </c>
      <c r="J1362" s="6">
        <f t="shared" si="86"/>
        <v>-0.10023224690891031</v>
      </c>
      <c r="K1362" s="5">
        <v>3917.38967</v>
      </c>
      <c r="L1362" s="5">
        <v>3429.3820099999998</v>
      </c>
      <c r="M1362" s="6">
        <f t="shared" si="87"/>
        <v>-0.12457470435919138</v>
      </c>
    </row>
    <row r="1363" spans="1:13" x14ac:dyDescent="0.2">
      <c r="A1363" s="1" t="s">
        <v>19</v>
      </c>
      <c r="B1363" s="1" t="s">
        <v>89</v>
      </c>
      <c r="C1363" s="5">
        <v>0</v>
      </c>
      <c r="D1363" s="5">
        <v>0</v>
      </c>
      <c r="E1363" s="6" t="str">
        <f t="shared" si="84"/>
        <v/>
      </c>
      <c r="F1363" s="5">
        <v>26.8</v>
      </c>
      <c r="G1363" s="5">
        <v>0</v>
      </c>
      <c r="H1363" s="6">
        <f t="shared" si="85"/>
        <v>-1</v>
      </c>
      <c r="I1363" s="5">
        <v>0</v>
      </c>
      <c r="J1363" s="6" t="str">
        <f t="shared" si="86"/>
        <v/>
      </c>
      <c r="K1363" s="5">
        <v>30.59</v>
      </c>
      <c r="L1363" s="5">
        <v>70.643299999999996</v>
      </c>
      <c r="M1363" s="6">
        <f t="shared" si="87"/>
        <v>1.3093592677345538</v>
      </c>
    </row>
    <row r="1364" spans="1:13" x14ac:dyDescent="0.2">
      <c r="A1364" s="1" t="s">
        <v>21</v>
      </c>
      <c r="B1364" s="1" t="s">
        <v>89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0</v>
      </c>
      <c r="J1364" s="6" t="str">
        <f t="shared" si="86"/>
        <v/>
      </c>
      <c r="K1364" s="5">
        <v>61.863109999999999</v>
      </c>
      <c r="L1364" s="5">
        <v>51.990459999999999</v>
      </c>
      <c r="M1364" s="6">
        <f t="shared" si="87"/>
        <v>-0.15958864661023342</v>
      </c>
    </row>
    <row r="1365" spans="1:13" x14ac:dyDescent="0.2">
      <c r="A1365" s="1" t="s">
        <v>23</v>
      </c>
      <c r="B1365" s="1" t="s">
        <v>89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0</v>
      </c>
      <c r="L1365" s="5">
        <v>706.30277000000001</v>
      </c>
      <c r="M1365" s="6" t="str">
        <f t="shared" si="87"/>
        <v/>
      </c>
    </row>
    <row r="1366" spans="1:13" x14ac:dyDescent="0.2">
      <c r="A1366" s="2" t="s">
        <v>30</v>
      </c>
      <c r="B1366" s="2" t="s">
        <v>89</v>
      </c>
      <c r="C1366" s="7">
        <v>0</v>
      </c>
      <c r="D1366" s="7">
        <v>0</v>
      </c>
      <c r="E1366" s="8" t="str">
        <f t="shared" si="84"/>
        <v/>
      </c>
      <c r="F1366" s="7">
        <v>748.47262999999998</v>
      </c>
      <c r="G1366" s="7">
        <v>598</v>
      </c>
      <c r="H1366" s="8">
        <f t="shared" si="85"/>
        <v>-0.20103958911630471</v>
      </c>
      <c r="I1366" s="7">
        <v>664.61595</v>
      </c>
      <c r="J1366" s="8">
        <f t="shared" si="86"/>
        <v>-0.10023224690891031</v>
      </c>
      <c r="K1366" s="7">
        <v>4035.3797199999999</v>
      </c>
      <c r="L1366" s="7">
        <v>4486.8146399999996</v>
      </c>
      <c r="M1366" s="8">
        <f t="shared" si="87"/>
        <v>0.11186925427676964</v>
      </c>
    </row>
    <row r="1367" spans="1:13" x14ac:dyDescent="0.2">
      <c r="A1367" s="1" t="s">
        <v>3</v>
      </c>
      <c r="B1367" s="1" t="s">
        <v>90</v>
      </c>
      <c r="C1367" s="5">
        <v>0</v>
      </c>
      <c r="D1367" s="5">
        <v>27.511389999999999</v>
      </c>
      <c r="E1367" s="6" t="str">
        <f t="shared" ref="E1367:E1428" si="88">IF(C1367=0,"",(D1367/C1367-1))</f>
        <v/>
      </c>
      <c r="F1367" s="5">
        <v>875.57306000000005</v>
      </c>
      <c r="G1367" s="5">
        <v>1275.58572</v>
      </c>
      <c r="H1367" s="6">
        <f t="shared" ref="H1367:H1428" si="89">IF(F1367=0,"",(G1367/F1367-1))</f>
        <v>0.45685811758529882</v>
      </c>
      <c r="I1367" s="5">
        <v>1498.19253</v>
      </c>
      <c r="J1367" s="6">
        <f t="shared" ref="J1367:J1428" si="90">IF(I1367=0,"",(G1367/I1367-1))</f>
        <v>-0.14858358024252061</v>
      </c>
      <c r="K1367" s="5">
        <v>4296.6911300000002</v>
      </c>
      <c r="L1367" s="5">
        <v>9674.51901</v>
      </c>
      <c r="M1367" s="6">
        <f t="shared" ref="M1367:M1428" si="91">IF(K1367=0,"",(L1367/K1367-1))</f>
        <v>1.2516207745191124</v>
      </c>
    </row>
    <row r="1368" spans="1:13" x14ac:dyDescent="0.2">
      <c r="A1368" s="1" t="s">
        <v>5</v>
      </c>
      <c r="B1368" s="1" t="s">
        <v>90</v>
      </c>
      <c r="C1368" s="5">
        <v>0</v>
      </c>
      <c r="D1368" s="5">
        <v>0</v>
      </c>
      <c r="E1368" s="6" t="str">
        <f t="shared" si="88"/>
        <v/>
      </c>
      <c r="F1368" s="5">
        <v>44.373069999999998</v>
      </c>
      <c r="G1368" s="5">
        <v>27.006</v>
      </c>
      <c r="H1368" s="6">
        <f t="shared" si="89"/>
        <v>-0.39138761415426071</v>
      </c>
      <c r="I1368" s="5">
        <v>8.9629499999999993</v>
      </c>
      <c r="J1368" s="6">
        <f t="shared" si="90"/>
        <v>2.0130704734490319</v>
      </c>
      <c r="K1368" s="5">
        <v>257.82810000000001</v>
      </c>
      <c r="L1368" s="5">
        <v>232.58645000000001</v>
      </c>
      <c r="M1368" s="6">
        <f t="shared" si="91"/>
        <v>-9.7901082155125829E-2</v>
      </c>
    </row>
    <row r="1369" spans="1:13" x14ac:dyDescent="0.2">
      <c r="A1369" s="1" t="s">
        <v>6</v>
      </c>
      <c r="B1369" s="1" t="s">
        <v>90</v>
      </c>
      <c r="C1369" s="5">
        <v>0</v>
      </c>
      <c r="D1369" s="5">
        <v>0</v>
      </c>
      <c r="E1369" s="6" t="str">
        <f t="shared" si="88"/>
        <v/>
      </c>
      <c r="F1369" s="5">
        <v>18.193809999999999</v>
      </c>
      <c r="G1369" s="5">
        <v>112.89892</v>
      </c>
      <c r="H1369" s="6">
        <f t="shared" si="89"/>
        <v>5.2053478628170797</v>
      </c>
      <c r="I1369" s="5">
        <v>117.08037</v>
      </c>
      <c r="J1369" s="6">
        <f t="shared" si="90"/>
        <v>-3.5714355873661785E-2</v>
      </c>
      <c r="K1369" s="5">
        <v>154.34511000000001</v>
      </c>
      <c r="L1369" s="5">
        <v>546.19394999999997</v>
      </c>
      <c r="M1369" s="6">
        <f t="shared" si="91"/>
        <v>2.5387836388208216</v>
      </c>
    </row>
    <row r="1370" spans="1:13" x14ac:dyDescent="0.2">
      <c r="A1370" s="1" t="s">
        <v>7</v>
      </c>
      <c r="B1370" s="1" t="s">
        <v>90</v>
      </c>
      <c r="C1370" s="5">
        <v>0</v>
      </c>
      <c r="D1370" s="5">
        <v>0</v>
      </c>
      <c r="E1370" s="6" t="str">
        <f t="shared" si="88"/>
        <v/>
      </c>
      <c r="F1370" s="5">
        <v>0.18299000000000001</v>
      </c>
      <c r="G1370" s="5">
        <v>0</v>
      </c>
      <c r="H1370" s="6">
        <f t="shared" si="89"/>
        <v>-1</v>
      </c>
      <c r="I1370" s="5">
        <v>0</v>
      </c>
      <c r="J1370" s="6" t="str">
        <f t="shared" si="90"/>
        <v/>
      </c>
      <c r="K1370" s="5">
        <v>25.783799999999999</v>
      </c>
      <c r="L1370" s="5">
        <v>18.160139999999998</v>
      </c>
      <c r="M1370" s="6">
        <f t="shared" si="91"/>
        <v>-0.29567635492053157</v>
      </c>
    </row>
    <row r="1371" spans="1:13" x14ac:dyDescent="0.2">
      <c r="A1371" s="1" t="s">
        <v>8</v>
      </c>
      <c r="B1371" s="1" t="s">
        <v>90</v>
      </c>
      <c r="C1371" s="5">
        <v>0</v>
      </c>
      <c r="D1371" s="5">
        <v>0</v>
      </c>
      <c r="E1371" s="6" t="str">
        <f t="shared" si="88"/>
        <v/>
      </c>
      <c r="F1371" s="5">
        <v>0</v>
      </c>
      <c r="G1371" s="5">
        <v>0</v>
      </c>
      <c r="H1371" s="6" t="str">
        <f t="shared" si="89"/>
        <v/>
      </c>
      <c r="I1371" s="5">
        <v>0</v>
      </c>
      <c r="J1371" s="6" t="str">
        <f t="shared" si="90"/>
        <v/>
      </c>
      <c r="K1371" s="5">
        <v>0.36613000000000001</v>
      </c>
      <c r="L1371" s="5">
        <v>3.5091000000000001</v>
      </c>
      <c r="M1371" s="6">
        <f t="shared" si="91"/>
        <v>8.5843006582361454</v>
      </c>
    </row>
    <row r="1372" spans="1:13" x14ac:dyDescent="0.2">
      <c r="A1372" s="1" t="s">
        <v>9</v>
      </c>
      <c r="B1372" s="1" t="s">
        <v>90</v>
      </c>
      <c r="C1372" s="5">
        <v>0</v>
      </c>
      <c r="D1372" s="5">
        <v>20.996849999999998</v>
      </c>
      <c r="E1372" s="6" t="str">
        <f t="shared" si="88"/>
        <v/>
      </c>
      <c r="F1372" s="5">
        <v>112.188</v>
      </c>
      <c r="G1372" s="5">
        <v>268.95594999999997</v>
      </c>
      <c r="H1372" s="6">
        <f t="shared" si="89"/>
        <v>1.3973682568545653</v>
      </c>
      <c r="I1372" s="5">
        <v>110.096</v>
      </c>
      <c r="J1372" s="6">
        <f t="shared" si="90"/>
        <v>1.4429220861793342</v>
      </c>
      <c r="K1372" s="5">
        <v>912.35041000000001</v>
      </c>
      <c r="L1372" s="5">
        <v>1323.4115300000001</v>
      </c>
      <c r="M1372" s="6">
        <f t="shared" si="91"/>
        <v>0.45055180059600142</v>
      </c>
    </row>
    <row r="1373" spans="1:13" x14ac:dyDescent="0.2">
      <c r="A1373" s="1" t="s">
        <v>10</v>
      </c>
      <c r="B1373" s="1" t="s">
        <v>90</v>
      </c>
      <c r="C1373" s="5">
        <v>0</v>
      </c>
      <c r="D1373" s="5">
        <v>0</v>
      </c>
      <c r="E1373" s="6" t="str">
        <f t="shared" si="88"/>
        <v/>
      </c>
      <c r="F1373" s="5">
        <v>5.8</v>
      </c>
      <c r="G1373" s="5">
        <v>0</v>
      </c>
      <c r="H1373" s="6">
        <f t="shared" si="89"/>
        <v>-1</v>
      </c>
      <c r="I1373" s="5">
        <v>0</v>
      </c>
      <c r="J1373" s="6" t="str">
        <f t="shared" si="90"/>
        <v/>
      </c>
      <c r="K1373" s="5">
        <v>39.143140000000002</v>
      </c>
      <c r="L1373" s="5">
        <v>0</v>
      </c>
      <c r="M1373" s="6">
        <f t="shared" si="91"/>
        <v>-1</v>
      </c>
    </row>
    <row r="1374" spans="1:13" x14ac:dyDescent="0.2">
      <c r="A1374" s="1" t="s">
        <v>12</v>
      </c>
      <c r="B1374" s="1" t="s">
        <v>90</v>
      </c>
      <c r="C1374" s="5">
        <v>0</v>
      </c>
      <c r="D1374" s="5">
        <v>0</v>
      </c>
      <c r="E1374" s="6" t="str">
        <f t="shared" si="88"/>
        <v/>
      </c>
      <c r="F1374" s="5">
        <v>109.86018</v>
      </c>
      <c r="G1374" s="5">
        <v>80.819140000000004</v>
      </c>
      <c r="H1374" s="6">
        <f t="shared" si="89"/>
        <v>-0.26434546165862827</v>
      </c>
      <c r="I1374" s="5">
        <v>207.87651</v>
      </c>
      <c r="J1374" s="6">
        <f t="shared" si="90"/>
        <v>-0.61121562027378662</v>
      </c>
      <c r="K1374" s="5">
        <v>1726.2979600000001</v>
      </c>
      <c r="L1374" s="5">
        <v>1251.39103</v>
      </c>
      <c r="M1374" s="6">
        <f t="shared" si="91"/>
        <v>-0.27510136778473637</v>
      </c>
    </row>
    <row r="1375" spans="1:13" x14ac:dyDescent="0.2">
      <c r="A1375" s="1" t="s">
        <v>13</v>
      </c>
      <c r="B1375" s="1" t="s">
        <v>90</v>
      </c>
      <c r="C1375" s="5">
        <v>0</v>
      </c>
      <c r="D1375" s="5">
        <v>0</v>
      </c>
      <c r="E1375" s="6" t="str">
        <f t="shared" si="88"/>
        <v/>
      </c>
      <c r="F1375" s="5">
        <v>274.28008999999997</v>
      </c>
      <c r="G1375" s="5">
        <v>235.35290000000001</v>
      </c>
      <c r="H1375" s="6">
        <f t="shared" si="89"/>
        <v>-0.14192495707581243</v>
      </c>
      <c r="I1375" s="5">
        <v>485.13700999999998</v>
      </c>
      <c r="J1375" s="6">
        <f t="shared" si="90"/>
        <v>-0.51487333444216099</v>
      </c>
      <c r="K1375" s="5">
        <v>2926.7842700000001</v>
      </c>
      <c r="L1375" s="5">
        <v>2623.30917</v>
      </c>
      <c r="M1375" s="6">
        <f t="shared" si="91"/>
        <v>-0.10368891998999297</v>
      </c>
    </row>
    <row r="1376" spans="1:13" x14ac:dyDescent="0.2">
      <c r="A1376" s="1" t="s">
        <v>14</v>
      </c>
      <c r="B1376" s="1" t="s">
        <v>90</v>
      </c>
      <c r="C1376" s="5">
        <v>0</v>
      </c>
      <c r="D1376" s="5">
        <v>6.6222599999999998</v>
      </c>
      <c r="E1376" s="6" t="str">
        <f t="shared" si="88"/>
        <v/>
      </c>
      <c r="F1376" s="5">
        <v>197.15360999999999</v>
      </c>
      <c r="G1376" s="5">
        <v>148.68534</v>
      </c>
      <c r="H1376" s="6">
        <f t="shared" si="89"/>
        <v>-0.24584013450222897</v>
      </c>
      <c r="I1376" s="5">
        <v>61.945889999999999</v>
      </c>
      <c r="J1376" s="6">
        <f t="shared" si="90"/>
        <v>1.400245440012243</v>
      </c>
      <c r="K1376" s="5">
        <v>4429.0315499999997</v>
      </c>
      <c r="L1376" s="5">
        <v>3568.7415900000001</v>
      </c>
      <c r="M1376" s="6">
        <f t="shared" si="91"/>
        <v>-0.19423884212339826</v>
      </c>
    </row>
    <row r="1377" spans="1:13" x14ac:dyDescent="0.2">
      <c r="A1377" s="1" t="s">
        <v>15</v>
      </c>
      <c r="B1377" s="1" t="s">
        <v>90</v>
      </c>
      <c r="C1377" s="5">
        <v>0</v>
      </c>
      <c r="D1377" s="5">
        <v>0.17022999999999999</v>
      </c>
      <c r="E1377" s="6" t="str">
        <f t="shared" si="88"/>
        <v/>
      </c>
      <c r="F1377" s="5">
        <v>275.14899000000003</v>
      </c>
      <c r="G1377" s="5">
        <v>292.85070999999999</v>
      </c>
      <c r="H1377" s="6">
        <f t="shared" si="89"/>
        <v>6.4335035356662518E-2</v>
      </c>
      <c r="I1377" s="5">
        <v>214.22782000000001</v>
      </c>
      <c r="J1377" s="6">
        <f t="shared" si="90"/>
        <v>0.36700597522768041</v>
      </c>
      <c r="K1377" s="5">
        <v>2375.7709300000001</v>
      </c>
      <c r="L1377" s="5">
        <v>2048.4080399999998</v>
      </c>
      <c r="M1377" s="6">
        <f t="shared" si="91"/>
        <v>-0.13779227865205013</v>
      </c>
    </row>
    <row r="1378" spans="1:13" x14ac:dyDescent="0.2">
      <c r="A1378" s="1" t="s">
        <v>16</v>
      </c>
      <c r="B1378" s="1" t="s">
        <v>90</v>
      </c>
      <c r="C1378" s="5">
        <v>0</v>
      </c>
      <c r="D1378" s="5">
        <v>28.678519999999999</v>
      </c>
      <c r="E1378" s="6" t="str">
        <f t="shared" si="88"/>
        <v/>
      </c>
      <c r="F1378" s="5">
        <v>847.05835999999999</v>
      </c>
      <c r="G1378" s="5">
        <v>351.49489999999997</v>
      </c>
      <c r="H1378" s="6">
        <f t="shared" si="89"/>
        <v>-0.58504051598050455</v>
      </c>
      <c r="I1378" s="5">
        <v>177.62775999999999</v>
      </c>
      <c r="J1378" s="6">
        <f t="shared" si="90"/>
        <v>0.97882864705381634</v>
      </c>
      <c r="K1378" s="5">
        <v>21169.642899999999</v>
      </c>
      <c r="L1378" s="5">
        <v>3145.4274999999998</v>
      </c>
      <c r="M1378" s="6">
        <f t="shared" si="91"/>
        <v>-0.85141801801484329</v>
      </c>
    </row>
    <row r="1379" spans="1:13" x14ac:dyDescent="0.2">
      <c r="A1379" s="1" t="s">
        <v>17</v>
      </c>
      <c r="B1379" s="1" t="s">
        <v>90</v>
      </c>
      <c r="C1379" s="5">
        <v>0</v>
      </c>
      <c r="D1379" s="5">
        <v>0</v>
      </c>
      <c r="E1379" s="6" t="str">
        <f t="shared" si="88"/>
        <v/>
      </c>
      <c r="F1379" s="5">
        <v>93.478290000000001</v>
      </c>
      <c r="G1379" s="5">
        <v>43.445549999999997</v>
      </c>
      <c r="H1379" s="6">
        <f t="shared" si="89"/>
        <v>-0.53523379599691012</v>
      </c>
      <c r="I1379" s="5">
        <v>2.7504599999999999</v>
      </c>
      <c r="J1379" s="6">
        <f t="shared" si="90"/>
        <v>14.795739621736001</v>
      </c>
      <c r="K1379" s="5">
        <v>232.92292</v>
      </c>
      <c r="L1379" s="5">
        <v>133.98465999999999</v>
      </c>
      <c r="M1379" s="6">
        <f t="shared" si="91"/>
        <v>-0.42476824522035017</v>
      </c>
    </row>
    <row r="1380" spans="1:13" x14ac:dyDescent="0.2">
      <c r="A1380" s="1" t="s">
        <v>18</v>
      </c>
      <c r="B1380" s="1" t="s">
        <v>90</v>
      </c>
      <c r="C1380" s="5">
        <v>0</v>
      </c>
      <c r="D1380" s="5">
        <v>0</v>
      </c>
      <c r="E1380" s="6" t="str">
        <f t="shared" si="88"/>
        <v/>
      </c>
      <c r="F1380" s="5">
        <v>1445.4019699999999</v>
      </c>
      <c r="G1380" s="5">
        <v>343.64155</v>
      </c>
      <c r="H1380" s="6">
        <f t="shared" si="89"/>
        <v>-0.76225191529246361</v>
      </c>
      <c r="I1380" s="5">
        <v>997.08630000000005</v>
      </c>
      <c r="J1380" s="6">
        <f t="shared" si="90"/>
        <v>-0.65535425569481798</v>
      </c>
      <c r="K1380" s="5">
        <v>11656.564249999999</v>
      </c>
      <c r="L1380" s="5">
        <v>6184.6039600000004</v>
      </c>
      <c r="M1380" s="6">
        <f t="shared" si="91"/>
        <v>-0.46943165864675773</v>
      </c>
    </row>
    <row r="1381" spans="1:13" x14ac:dyDescent="0.2">
      <c r="A1381" s="1" t="s">
        <v>19</v>
      </c>
      <c r="B1381" s="1" t="s">
        <v>90</v>
      </c>
      <c r="C1381" s="5">
        <v>0</v>
      </c>
      <c r="D1381" s="5">
        <v>0</v>
      </c>
      <c r="E1381" s="6" t="str">
        <f t="shared" si="88"/>
        <v/>
      </c>
      <c r="F1381" s="5">
        <v>886.38403000000005</v>
      </c>
      <c r="G1381" s="5">
        <v>984.54823999999996</v>
      </c>
      <c r="H1381" s="6">
        <f t="shared" si="89"/>
        <v>0.11074681704272127</v>
      </c>
      <c r="I1381" s="5">
        <v>770.75050999999996</v>
      </c>
      <c r="J1381" s="6">
        <f t="shared" si="90"/>
        <v>0.27738902177307678</v>
      </c>
      <c r="K1381" s="5">
        <v>8270.5028000000002</v>
      </c>
      <c r="L1381" s="5">
        <v>8216.1478599999991</v>
      </c>
      <c r="M1381" s="6">
        <f t="shared" si="91"/>
        <v>-6.5721445617551444E-3</v>
      </c>
    </row>
    <row r="1382" spans="1:13" x14ac:dyDescent="0.2">
      <c r="A1382" s="1" t="s">
        <v>20</v>
      </c>
      <c r="B1382" s="1" t="s">
        <v>90</v>
      </c>
      <c r="C1382" s="5">
        <v>0</v>
      </c>
      <c r="D1382" s="5">
        <v>0</v>
      </c>
      <c r="E1382" s="6" t="str">
        <f t="shared" si="88"/>
        <v/>
      </c>
      <c r="F1382" s="5">
        <v>340.2765</v>
      </c>
      <c r="G1382" s="5">
        <v>383.37063000000001</v>
      </c>
      <c r="H1382" s="6">
        <f t="shared" si="89"/>
        <v>0.12664444944038156</v>
      </c>
      <c r="I1382" s="5">
        <v>481.01384000000002</v>
      </c>
      <c r="J1382" s="6">
        <f t="shared" si="90"/>
        <v>-0.20299459574801426</v>
      </c>
      <c r="K1382" s="5">
        <v>2071.5449600000002</v>
      </c>
      <c r="L1382" s="5">
        <v>3168.5332899999999</v>
      </c>
      <c r="M1382" s="6">
        <f t="shared" si="91"/>
        <v>0.52955081892115907</v>
      </c>
    </row>
    <row r="1383" spans="1:13" x14ac:dyDescent="0.2">
      <c r="A1383" s="1" t="s">
        <v>21</v>
      </c>
      <c r="B1383" s="1" t="s">
        <v>90</v>
      </c>
      <c r="C1383" s="5">
        <v>0</v>
      </c>
      <c r="D1383" s="5">
        <v>2.2002600000000001</v>
      </c>
      <c r="E1383" s="6" t="str">
        <f t="shared" si="88"/>
        <v/>
      </c>
      <c r="F1383" s="5">
        <v>15.171189999999999</v>
      </c>
      <c r="G1383" s="5">
        <v>23.60473</v>
      </c>
      <c r="H1383" s="6">
        <f t="shared" si="89"/>
        <v>0.5558917922720632</v>
      </c>
      <c r="I1383" s="5">
        <v>11.60793</v>
      </c>
      <c r="J1383" s="6">
        <f t="shared" si="90"/>
        <v>1.0335003743130775</v>
      </c>
      <c r="K1383" s="5">
        <v>214.36365000000001</v>
      </c>
      <c r="L1383" s="5">
        <v>189.95038</v>
      </c>
      <c r="M1383" s="6">
        <f t="shared" si="91"/>
        <v>-0.1138871725686702</v>
      </c>
    </row>
    <row r="1384" spans="1:13" x14ac:dyDescent="0.2">
      <c r="A1384" s="1" t="s">
        <v>22</v>
      </c>
      <c r="B1384" s="1" t="s">
        <v>90</v>
      </c>
      <c r="C1384" s="5">
        <v>0</v>
      </c>
      <c r="D1384" s="5">
        <v>0</v>
      </c>
      <c r="E1384" s="6" t="str">
        <f t="shared" si="88"/>
        <v/>
      </c>
      <c r="F1384" s="5">
        <v>0</v>
      </c>
      <c r="G1384" s="5">
        <v>0</v>
      </c>
      <c r="H1384" s="6" t="str">
        <f t="shared" si="89"/>
        <v/>
      </c>
      <c r="I1384" s="5">
        <v>1.7101999999999999</v>
      </c>
      <c r="J1384" s="6">
        <f t="shared" si="90"/>
        <v>-1</v>
      </c>
      <c r="K1384" s="5">
        <v>5.4078999999999997</v>
      </c>
      <c r="L1384" s="5">
        <v>3.0642399999999999</v>
      </c>
      <c r="M1384" s="6">
        <f t="shared" si="91"/>
        <v>-0.43337709646997913</v>
      </c>
    </row>
    <row r="1385" spans="1:13" x14ac:dyDescent="0.2">
      <c r="A1385" s="1" t="s">
        <v>23</v>
      </c>
      <c r="B1385" s="1" t="s">
        <v>90</v>
      </c>
      <c r="C1385" s="5">
        <v>0</v>
      </c>
      <c r="D1385" s="5">
        <v>0</v>
      </c>
      <c r="E1385" s="6" t="str">
        <f t="shared" si="88"/>
        <v/>
      </c>
      <c r="F1385" s="5">
        <v>114.14100000000001</v>
      </c>
      <c r="G1385" s="5">
        <v>78.108230000000006</v>
      </c>
      <c r="H1385" s="6">
        <f t="shared" si="89"/>
        <v>-0.31568647549960138</v>
      </c>
      <c r="I1385" s="5">
        <v>189.78602000000001</v>
      </c>
      <c r="J1385" s="6">
        <f t="shared" si="90"/>
        <v>-0.58844055004683693</v>
      </c>
      <c r="K1385" s="5">
        <v>900.68415000000005</v>
      </c>
      <c r="L1385" s="5">
        <v>1399.8155099999999</v>
      </c>
      <c r="M1385" s="6">
        <f t="shared" si="91"/>
        <v>0.55416913909276611</v>
      </c>
    </row>
    <row r="1386" spans="1:13" x14ac:dyDescent="0.2">
      <c r="A1386" s="1" t="s">
        <v>24</v>
      </c>
      <c r="B1386" s="1" t="s">
        <v>90</v>
      </c>
      <c r="C1386" s="5">
        <v>0</v>
      </c>
      <c r="D1386" s="5">
        <v>0</v>
      </c>
      <c r="E1386" s="6" t="str">
        <f t="shared" si="88"/>
        <v/>
      </c>
      <c r="F1386" s="5">
        <v>267.68432999999999</v>
      </c>
      <c r="G1386" s="5">
        <v>73.226420000000005</v>
      </c>
      <c r="H1386" s="6">
        <f t="shared" si="89"/>
        <v>-0.72644487632129984</v>
      </c>
      <c r="I1386" s="5">
        <v>151.77632</v>
      </c>
      <c r="J1386" s="6">
        <f t="shared" si="90"/>
        <v>-0.51753725482341384</v>
      </c>
      <c r="K1386" s="5">
        <v>2211.5655099999999</v>
      </c>
      <c r="L1386" s="5">
        <v>1457.2701999999999</v>
      </c>
      <c r="M1386" s="6">
        <f t="shared" si="91"/>
        <v>-0.34106849043779852</v>
      </c>
    </row>
    <row r="1387" spans="1:13" x14ac:dyDescent="0.2">
      <c r="A1387" s="1" t="s">
        <v>25</v>
      </c>
      <c r="B1387" s="1" t="s">
        <v>90</v>
      </c>
      <c r="C1387" s="5">
        <v>0</v>
      </c>
      <c r="D1387" s="5">
        <v>0</v>
      </c>
      <c r="E1387" s="6" t="str">
        <f t="shared" si="88"/>
        <v/>
      </c>
      <c r="F1387" s="5">
        <v>0</v>
      </c>
      <c r="G1387" s="5">
        <v>5.3501599999999998</v>
      </c>
      <c r="H1387" s="6" t="str">
        <f t="shared" si="89"/>
        <v/>
      </c>
      <c r="I1387" s="5">
        <v>0</v>
      </c>
      <c r="J1387" s="6" t="str">
        <f t="shared" si="90"/>
        <v/>
      </c>
      <c r="K1387" s="5">
        <v>0</v>
      </c>
      <c r="L1387" s="5">
        <v>5.3501599999999998</v>
      </c>
      <c r="M1387" s="6" t="str">
        <f t="shared" si="91"/>
        <v/>
      </c>
    </row>
    <row r="1388" spans="1:13" x14ac:dyDescent="0.2">
      <c r="A1388" s="1" t="s">
        <v>26</v>
      </c>
      <c r="B1388" s="1" t="s">
        <v>90</v>
      </c>
      <c r="C1388" s="5">
        <v>0</v>
      </c>
      <c r="D1388" s="5">
        <v>0</v>
      </c>
      <c r="E1388" s="6" t="str">
        <f t="shared" si="88"/>
        <v/>
      </c>
      <c r="F1388" s="5">
        <v>0</v>
      </c>
      <c r="G1388" s="5">
        <v>0.1376</v>
      </c>
      <c r="H1388" s="6" t="str">
        <f t="shared" si="89"/>
        <v/>
      </c>
      <c r="I1388" s="5">
        <v>0.83555000000000001</v>
      </c>
      <c r="J1388" s="6">
        <f t="shared" si="90"/>
        <v>-0.83531805397642267</v>
      </c>
      <c r="K1388" s="5">
        <v>40.529559999999996</v>
      </c>
      <c r="L1388" s="5">
        <v>45.85857</v>
      </c>
      <c r="M1388" s="6">
        <f t="shared" si="91"/>
        <v>0.13148452635557861</v>
      </c>
    </row>
    <row r="1389" spans="1:13" x14ac:dyDescent="0.2">
      <c r="A1389" s="1" t="s">
        <v>28</v>
      </c>
      <c r="B1389" s="1" t="s">
        <v>90</v>
      </c>
      <c r="C1389" s="5">
        <v>0</v>
      </c>
      <c r="D1389" s="5">
        <v>4.1521999999999997</v>
      </c>
      <c r="E1389" s="6" t="str">
        <f t="shared" si="88"/>
        <v/>
      </c>
      <c r="F1389" s="5">
        <v>40.943100000000001</v>
      </c>
      <c r="G1389" s="5">
        <v>10.1022</v>
      </c>
      <c r="H1389" s="6">
        <f t="shared" si="89"/>
        <v>-0.75326245447950935</v>
      </c>
      <c r="I1389" s="5">
        <v>0</v>
      </c>
      <c r="J1389" s="6" t="str">
        <f t="shared" si="90"/>
        <v/>
      </c>
      <c r="K1389" s="5">
        <v>1266.22912</v>
      </c>
      <c r="L1389" s="5">
        <v>270.77717000000001</v>
      </c>
      <c r="M1389" s="6">
        <f t="shared" si="91"/>
        <v>-0.7861546810738328</v>
      </c>
    </row>
    <row r="1390" spans="1:13" x14ac:dyDescent="0.2">
      <c r="A1390" s="1" t="s">
        <v>29</v>
      </c>
      <c r="B1390" s="1" t="s">
        <v>90</v>
      </c>
      <c r="C1390" s="5">
        <v>0</v>
      </c>
      <c r="D1390" s="5">
        <v>0</v>
      </c>
      <c r="E1390" s="6" t="str">
        <f t="shared" si="88"/>
        <v/>
      </c>
      <c r="F1390" s="5">
        <v>2.6364100000000001</v>
      </c>
      <c r="G1390" s="5">
        <v>2.7239</v>
      </c>
      <c r="H1390" s="6">
        <f t="shared" si="89"/>
        <v>3.3185278465792445E-2</v>
      </c>
      <c r="I1390" s="5">
        <v>4.1860299999999997</v>
      </c>
      <c r="J1390" s="6">
        <f t="shared" si="90"/>
        <v>-0.34928798885817824</v>
      </c>
      <c r="K1390" s="5">
        <v>61.93056</v>
      </c>
      <c r="L1390" s="5">
        <v>30.858689999999999</v>
      </c>
      <c r="M1390" s="6">
        <f t="shared" si="91"/>
        <v>-0.5017211212041357</v>
      </c>
    </row>
    <row r="1391" spans="1:13" x14ac:dyDescent="0.2">
      <c r="A1391" s="2" t="s">
        <v>30</v>
      </c>
      <c r="B1391" s="2" t="s">
        <v>90</v>
      </c>
      <c r="C1391" s="7">
        <v>0</v>
      </c>
      <c r="D1391" s="7">
        <v>90.331710000000001</v>
      </c>
      <c r="E1391" s="8" t="str">
        <f t="shared" si="88"/>
        <v/>
      </c>
      <c r="F1391" s="7">
        <v>5965.9289799999997</v>
      </c>
      <c r="G1391" s="7">
        <v>4741.9087900000004</v>
      </c>
      <c r="H1391" s="8">
        <f t="shared" si="89"/>
        <v>-0.20516841452577927</v>
      </c>
      <c r="I1391" s="7">
        <v>5492.65</v>
      </c>
      <c r="J1391" s="8">
        <f t="shared" si="90"/>
        <v>-0.13668105741308822</v>
      </c>
      <c r="K1391" s="7">
        <v>65272.280809999997</v>
      </c>
      <c r="L1391" s="7">
        <v>45541.872199999998</v>
      </c>
      <c r="M1391" s="8">
        <f t="shared" si="91"/>
        <v>-0.30227852260031973</v>
      </c>
    </row>
    <row r="1392" spans="1:13" x14ac:dyDescent="0.2">
      <c r="A1392" s="1" t="s">
        <v>3</v>
      </c>
      <c r="B1392" s="1" t="s">
        <v>91</v>
      </c>
      <c r="C1392" s="5">
        <v>0</v>
      </c>
      <c r="D1392" s="5">
        <v>0</v>
      </c>
      <c r="E1392" s="6" t="str">
        <f t="shared" si="88"/>
        <v/>
      </c>
      <c r="F1392" s="5">
        <v>5.1692600000000004</v>
      </c>
      <c r="G1392" s="5">
        <v>47.162559999999999</v>
      </c>
      <c r="H1392" s="6">
        <f t="shared" si="89"/>
        <v>8.1236579316962185</v>
      </c>
      <c r="I1392" s="5">
        <v>15.7073</v>
      </c>
      <c r="J1392" s="6">
        <f t="shared" si="90"/>
        <v>2.0025886052981736</v>
      </c>
      <c r="K1392" s="5">
        <v>68.848550000000003</v>
      </c>
      <c r="L1392" s="5">
        <v>134.1463</v>
      </c>
      <c r="M1392" s="6">
        <f t="shared" si="91"/>
        <v>0.94842592908637857</v>
      </c>
    </row>
    <row r="1393" spans="1:13" x14ac:dyDescent="0.2">
      <c r="A1393" s="1" t="s">
        <v>5</v>
      </c>
      <c r="B1393" s="1" t="s">
        <v>91</v>
      </c>
      <c r="C1393" s="5">
        <v>0</v>
      </c>
      <c r="D1393" s="5">
        <v>0</v>
      </c>
      <c r="E1393" s="6" t="str">
        <f t="shared" si="88"/>
        <v/>
      </c>
      <c r="F1393" s="5">
        <v>16.937850000000001</v>
      </c>
      <c r="G1393" s="5">
        <v>37.22</v>
      </c>
      <c r="H1393" s="6">
        <f t="shared" si="89"/>
        <v>1.1974453664426119</v>
      </c>
      <c r="I1393" s="5">
        <v>243.33645999999999</v>
      </c>
      <c r="J1393" s="6">
        <f t="shared" si="90"/>
        <v>-0.84704306128230844</v>
      </c>
      <c r="K1393" s="5">
        <v>279.17493999999999</v>
      </c>
      <c r="L1393" s="5">
        <v>1120.7664400000001</v>
      </c>
      <c r="M1393" s="6">
        <f t="shared" si="91"/>
        <v>3.0145667802418084</v>
      </c>
    </row>
    <row r="1394" spans="1:13" x14ac:dyDescent="0.2">
      <c r="A1394" s="1" t="s">
        <v>6</v>
      </c>
      <c r="B1394" s="1" t="s">
        <v>91</v>
      </c>
      <c r="C1394" s="5">
        <v>0</v>
      </c>
      <c r="D1394" s="5">
        <v>0</v>
      </c>
      <c r="E1394" s="6" t="str">
        <f t="shared" si="88"/>
        <v/>
      </c>
      <c r="F1394" s="5">
        <v>0</v>
      </c>
      <c r="G1394" s="5">
        <v>35.981520000000003</v>
      </c>
      <c r="H1394" s="6" t="str">
        <f t="shared" si="89"/>
        <v/>
      </c>
      <c r="I1394" s="5">
        <v>1.9575</v>
      </c>
      <c r="J1394" s="6">
        <f t="shared" si="90"/>
        <v>17.38136398467433</v>
      </c>
      <c r="K1394" s="5">
        <v>34.150320000000001</v>
      </c>
      <c r="L1394" s="5">
        <v>53.67859</v>
      </c>
      <c r="M1394" s="6">
        <f t="shared" si="91"/>
        <v>0.57183270903464445</v>
      </c>
    </row>
    <row r="1395" spans="1:13" x14ac:dyDescent="0.2">
      <c r="A1395" s="1" t="s">
        <v>7</v>
      </c>
      <c r="B1395" s="1" t="s">
        <v>91</v>
      </c>
      <c r="C1395" s="5">
        <v>0</v>
      </c>
      <c r="D1395" s="5">
        <v>0</v>
      </c>
      <c r="E1395" s="6" t="str">
        <f t="shared" si="88"/>
        <v/>
      </c>
      <c r="F1395" s="5">
        <v>25.453579999999999</v>
      </c>
      <c r="G1395" s="5">
        <v>0</v>
      </c>
      <c r="H1395" s="6">
        <f t="shared" si="89"/>
        <v>-1</v>
      </c>
      <c r="I1395" s="5">
        <v>18.182790000000001</v>
      </c>
      <c r="J1395" s="6">
        <f t="shared" si="90"/>
        <v>-1</v>
      </c>
      <c r="K1395" s="5">
        <v>725.35550000000001</v>
      </c>
      <c r="L1395" s="5">
        <v>129.36089999999999</v>
      </c>
      <c r="M1395" s="6">
        <f t="shared" si="91"/>
        <v>-0.82165862118643895</v>
      </c>
    </row>
    <row r="1396" spans="1:13" x14ac:dyDescent="0.2">
      <c r="A1396" s="1" t="s">
        <v>9</v>
      </c>
      <c r="B1396" s="1" t="s">
        <v>91</v>
      </c>
      <c r="C1396" s="5">
        <v>0</v>
      </c>
      <c r="D1396" s="5">
        <v>0</v>
      </c>
      <c r="E1396" s="6" t="str">
        <f t="shared" si="88"/>
        <v/>
      </c>
      <c r="F1396" s="5">
        <v>0</v>
      </c>
      <c r="G1396" s="5">
        <v>0</v>
      </c>
      <c r="H1396" s="6" t="str">
        <f t="shared" si="89"/>
        <v/>
      </c>
      <c r="I1396" s="5">
        <v>0</v>
      </c>
      <c r="J1396" s="6" t="str">
        <f t="shared" si="90"/>
        <v/>
      </c>
      <c r="K1396" s="5">
        <v>16.808240000000001</v>
      </c>
      <c r="L1396" s="5">
        <v>0</v>
      </c>
      <c r="M1396" s="6">
        <f t="shared" si="91"/>
        <v>-1</v>
      </c>
    </row>
    <row r="1397" spans="1:13" x14ac:dyDescent="0.2">
      <c r="A1397" s="1" t="s">
        <v>12</v>
      </c>
      <c r="B1397" s="1" t="s">
        <v>91</v>
      </c>
      <c r="C1397" s="5">
        <v>0</v>
      </c>
      <c r="D1397" s="5">
        <v>0</v>
      </c>
      <c r="E1397" s="6" t="str">
        <f t="shared" si="88"/>
        <v/>
      </c>
      <c r="F1397" s="5">
        <v>0</v>
      </c>
      <c r="G1397" s="5">
        <v>0</v>
      </c>
      <c r="H1397" s="6" t="str">
        <f t="shared" si="89"/>
        <v/>
      </c>
      <c r="I1397" s="5">
        <v>0</v>
      </c>
      <c r="J1397" s="6" t="str">
        <f t="shared" si="90"/>
        <v/>
      </c>
      <c r="K1397" s="5">
        <v>40.673969999999997</v>
      </c>
      <c r="L1397" s="5">
        <v>13.28736</v>
      </c>
      <c r="M1397" s="6">
        <f t="shared" si="91"/>
        <v>-0.67332030780373786</v>
      </c>
    </row>
    <row r="1398" spans="1:13" x14ac:dyDescent="0.2">
      <c r="A1398" s="1" t="s">
        <v>13</v>
      </c>
      <c r="B1398" s="1" t="s">
        <v>91</v>
      </c>
      <c r="C1398" s="5">
        <v>0</v>
      </c>
      <c r="D1398" s="5">
        <v>0</v>
      </c>
      <c r="E1398" s="6" t="str">
        <f t="shared" si="88"/>
        <v/>
      </c>
      <c r="F1398" s="5">
        <v>0</v>
      </c>
      <c r="G1398" s="5">
        <v>0</v>
      </c>
      <c r="H1398" s="6" t="str">
        <f t="shared" si="89"/>
        <v/>
      </c>
      <c r="I1398" s="5">
        <v>0</v>
      </c>
      <c r="J1398" s="6" t="str">
        <f t="shared" si="90"/>
        <v/>
      </c>
      <c r="K1398" s="5">
        <v>4.2753399999999999</v>
      </c>
      <c r="L1398" s="5">
        <v>1.84527</v>
      </c>
      <c r="M1398" s="6">
        <f t="shared" si="91"/>
        <v>-0.56839222143735935</v>
      </c>
    </row>
    <row r="1399" spans="1:13" x14ac:dyDescent="0.2">
      <c r="A1399" s="1" t="s">
        <v>14</v>
      </c>
      <c r="B1399" s="1" t="s">
        <v>91</v>
      </c>
      <c r="C1399" s="5">
        <v>0</v>
      </c>
      <c r="D1399" s="5">
        <v>0</v>
      </c>
      <c r="E1399" s="6" t="str">
        <f t="shared" si="88"/>
        <v/>
      </c>
      <c r="F1399" s="5">
        <v>40.418999999999997</v>
      </c>
      <c r="G1399" s="5">
        <v>0</v>
      </c>
      <c r="H1399" s="6">
        <f t="shared" si="89"/>
        <v>-1</v>
      </c>
      <c r="I1399" s="5">
        <v>0</v>
      </c>
      <c r="J1399" s="6" t="str">
        <f t="shared" si="90"/>
        <v/>
      </c>
      <c r="K1399" s="5">
        <v>151.73779999999999</v>
      </c>
      <c r="L1399" s="5">
        <v>24.025220000000001</v>
      </c>
      <c r="M1399" s="6">
        <f t="shared" si="91"/>
        <v>-0.84166621632842964</v>
      </c>
    </row>
    <row r="1400" spans="1:13" x14ac:dyDescent="0.2">
      <c r="A1400" s="1" t="s">
        <v>15</v>
      </c>
      <c r="B1400" s="1" t="s">
        <v>91</v>
      </c>
      <c r="C1400" s="5">
        <v>0</v>
      </c>
      <c r="D1400" s="5">
        <v>0</v>
      </c>
      <c r="E1400" s="6" t="str">
        <f t="shared" si="88"/>
        <v/>
      </c>
      <c r="F1400" s="5">
        <v>0</v>
      </c>
      <c r="G1400" s="5">
        <v>0.73001000000000005</v>
      </c>
      <c r="H1400" s="6" t="str">
        <f t="shared" si="89"/>
        <v/>
      </c>
      <c r="I1400" s="5">
        <v>0.26069999999999999</v>
      </c>
      <c r="J1400" s="6">
        <f t="shared" si="90"/>
        <v>1.8001917913310321</v>
      </c>
      <c r="K1400" s="5">
        <v>32.110080000000004</v>
      </c>
      <c r="L1400" s="5">
        <v>233.30989</v>
      </c>
      <c r="M1400" s="6">
        <f t="shared" si="91"/>
        <v>6.2659392315434896</v>
      </c>
    </row>
    <row r="1401" spans="1:13" x14ac:dyDescent="0.2">
      <c r="A1401" s="1" t="s">
        <v>16</v>
      </c>
      <c r="B1401" s="1" t="s">
        <v>91</v>
      </c>
      <c r="C1401" s="5">
        <v>0</v>
      </c>
      <c r="D1401" s="5">
        <v>46.7</v>
      </c>
      <c r="E1401" s="6" t="str">
        <f t="shared" si="88"/>
        <v/>
      </c>
      <c r="F1401" s="5">
        <v>1766.68778</v>
      </c>
      <c r="G1401" s="5">
        <v>1928.8888899999999</v>
      </c>
      <c r="H1401" s="6">
        <f t="shared" si="89"/>
        <v>9.1810851830310458E-2</v>
      </c>
      <c r="I1401" s="5">
        <v>1695.3766800000001</v>
      </c>
      <c r="J1401" s="6">
        <f t="shared" si="90"/>
        <v>0.13773470683812872</v>
      </c>
      <c r="K1401" s="5">
        <v>15871.491609999999</v>
      </c>
      <c r="L1401" s="5">
        <v>17403.139449999999</v>
      </c>
      <c r="M1401" s="6">
        <f t="shared" si="91"/>
        <v>9.6503080972866417E-2</v>
      </c>
    </row>
    <row r="1402" spans="1:13" x14ac:dyDescent="0.2">
      <c r="A1402" s="1" t="s">
        <v>17</v>
      </c>
      <c r="B1402" s="1" t="s">
        <v>91</v>
      </c>
      <c r="C1402" s="5">
        <v>0</v>
      </c>
      <c r="D1402" s="5">
        <v>0</v>
      </c>
      <c r="E1402" s="6" t="str">
        <f t="shared" si="88"/>
        <v/>
      </c>
      <c r="F1402" s="5">
        <v>0</v>
      </c>
      <c r="G1402" s="5">
        <v>0</v>
      </c>
      <c r="H1402" s="6" t="str">
        <f t="shared" si="89"/>
        <v/>
      </c>
      <c r="I1402" s="5">
        <v>4.6934100000000001</v>
      </c>
      <c r="J1402" s="6">
        <f t="shared" si="90"/>
        <v>-1</v>
      </c>
      <c r="K1402" s="5">
        <v>0</v>
      </c>
      <c r="L1402" s="5">
        <v>4.6934100000000001</v>
      </c>
      <c r="M1402" s="6" t="str">
        <f t="shared" si="91"/>
        <v/>
      </c>
    </row>
    <row r="1403" spans="1:13" x14ac:dyDescent="0.2">
      <c r="A1403" s="1" t="s">
        <v>18</v>
      </c>
      <c r="B1403" s="1" t="s">
        <v>91</v>
      </c>
      <c r="C1403" s="5">
        <v>0</v>
      </c>
      <c r="D1403" s="5">
        <v>0</v>
      </c>
      <c r="E1403" s="6" t="str">
        <f t="shared" si="88"/>
        <v/>
      </c>
      <c r="F1403" s="5">
        <v>158.82384999999999</v>
      </c>
      <c r="G1403" s="5">
        <v>57.662379999999999</v>
      </c>
      <c r="H1403" s="6">
        <f t="shared" si="89"/>
        <v>-0.63694130321107312</v>
      </c>
      <c r="I1403" s="5">
        <v>130.31478999999999</v>
      </c>
      <c r="J1403" s="6">
        <f t="shared" si="90"/>
        <v>-0.55751469192407088</v>
      </c>
      <c r="K1403" s="5">
        <v>921.75211999999999</v>
      </c>
      <c r="L1403" s="5">
        <v>981.61739999999998</v>
      </c>
      <c r="M1403" s="6">
        <f t="shared" si="91"/>
        <v>6.4947265865794801E-2</v>
      </c>
    </row>
    <row r="1404" spans="1:13" x14ac:dyDescent="0.2">
      <c r="A1404" s="1" t="s">
        <v>19</v>
      </c>
      <c r="B1404" s="1" t="s">
        <v>91</v>
      </c>
      <c r="C1404" s="5">
        <v>0</v>
      </c>
      <c r="D1404" s="5">
        <v>0</v>
      </c>
      <c r="E1404" s="6" t="str">
        <f t="shared" si="88"/>
        <v/>
      </c>
      <c r="F1404" s="5">
        <v>31.172370000000001</v>
      </c>
      <c r="G1404" s="5">
        <v>112.02466</v>
      </c>
      <c r="H1404" s="6">
        <f t="shared" si="89"/>
        <v>2.5937164867477192</v>
      </c>
      <c r="I1404" s="5">
        <v>49.891289999999998</v>
      </c>
      <c r="J1404" s="6">
        <f t="shared" si="90"/>
        <v>1.2453750945305284</v>
      </c>
      <c r="K1404" s="5">
        <v>364.50337000000002</v>
      </c>
      <c r="L1404" s="5">
        <v>548.04179999999997</v>
      </c>
      <c r="M1404" s="6">
        <f t="shared" si="91"/>
        <v>0.50353013197107055</v>
      </c>
    </row>
    <row r="1405" spans="1:13" x14ac:dyDescent="0.2">
      <c r="A1405" s="1" t="s">
        <v>20</v>
      </c>
      <c r="B1405" s="1" t="s">
        <v>91</v>
      </c>
      <c r="C1405" s="5">
        <v>0</v>
      </c>
      <c r="D1405" s="5">
        <v>0</v>
      </c>
      <c r="E1405" s="6" t="str">
        <f t="shared" si="88"/>
        <v/>
      </c>
      <c r="F1405" s="5">
        <v>421.44116000000002</v>
      </c>
      <c r="G1405" s="5">
        <v>237.29031000000001</v>
      </c>
      <c r="H1405" s="6">
        <f t="shared" si="89"/>
        <v>-0.43695506627781688</v>
      </c>
      <c r="I1405" s="5">
        <v>1059.3400300000001</v>
      </c>
      <c r="J1405" s="6">
        <f t="shared" si="90"/>
        <v>-0.77600175271390437</v>
      </c>
      <c r="K1405" s="5">
        <v>5363.0789299999997</v>
      </c>
      <c r="L1405" s="5">
        <v>9360.8199600000007</v>
      </c>
      <c r="M1405" s="6">
        <f t="shared" si="91"/>
        <v>0.74541901810123123</v>
      </c>
    </row>
    <row r="1406" spans="1:13" x14ac:dyDescent="0.2">
      <c r="A1406" s="1" t="s">
        <v>21</v>
      </c>
      <c r="B1406" s="1" t="s">
        <v>91</v>
      </c>
      <c r="C1406" s="5">
        <v>0</v>
      </c>
      <c r="D1406" s="5">
        <v>0</v>
      </c>
      <c r="E1406" s="6" t="str">
        <f t="shared" si="88"/>
        <v/>
      </c>
      <c r="F1406" s="5">
        <v>0</v>
      </c>
      <c r="G1406" s="5">
        <v>0</v>
      </c>
      <c r="H1406" s="6" t="str">
        <f t="shared" si="89"/>
        <v/>
      </c>
      <c r="I1406" s="5">
        <v>0</v>
      </c>
      <c r="J1406" s="6" t="str">
        <f t="shared" si="90"/>
        <v/>
      </c>
      <c r="K1406" s="5">
        <v>29.184000000000001</v>
      </c>
      <c r="L1406" s="5">
        <v>4.4437499999999996</v>
      </c>
      <c r="M1406" s="6">
        <f t="shared" si="91"/>
        <v>-0.84773334703947367</v>
      </c>
    </row>
    <row r="1407" spans="1:13" x14ac:dyDescent="0.2">
      <c r="A1407" s="1" t="s">
        <v>23</v>
      </c>
      <c r="B1407" s="1" t="s">
        <v>91</v>
      </c>
      <c r="C1407" s="5">
        <v>0</v>
      </c>
      <c r="D1407" s="5">
        <v>71.141400000000004</v>
      </c>
      <c r="E1407" s="6" t="str">
        <f t="shared" si="88"/>
        <v/>
      </c>
      <c r="F1407" s="5">
        <v>1794.0361499999999</v>
      </c>
      <c r="G1407" s="5">
        <v>1161.77449</v>
      </c>
      <c r="H1407" s="6">
        <f t="shared" si="89"/>
        <v>-0.35242414708310077</v>
      </c>
      <c r="I1407" s="5">
        <v>1076.3619900000001</v>
      </c>
      <c r="J1407" s="6">
        <f t="shared" si="90"/>
        <v>7.9352950767055619E-2</v>
      </c>
      <c r="K1407" s="5">
        <v>11252.112789999999</v>
      </c>
      <c r="L1407" s="5">
        <v>8451.6689399999996</v>
      </c>
      <c r="M1407" s="6">
        <f t="shared" si="91"/>
        <v>-0.24888160137257209</v>
      </c>
    </row>
    <row r="1408" spans="1:13" x14ac:dyDescent="0.2">
      <c r="A1408" s="1" t="s">
        <v>24</v>
      </c>
      <c r="B1408" s="1" t="s">
        <v>91</v>
      </c>
      <c r="C1408" s="5">
        <v>0</v>
      </c>
      <c r="D1408" s="5">
        <v>0</v>
      </c>
      <c r="E1408" s="6" t="str">
        <f t="shared" si="88"/>
        <v/>
      </c>
      <c r="F1408" s="5">
        <v>0</v>
      </c>
      <c r="G1408" s="5">
        <v>71.969149999999999</v>
      </c>
      <c r="H1408" s="6" t="str">
        <f t="shared" si="89"/>
        <v/>
      </c>
      <c r="I1408" s="5">
        <v>0</v>
      </c>
      <c r="J1408" s="6" t="str">
        <f t="shared" si="90"/>
        <v/>
      </c>
      <c r="K1408" s="5">
        <v>269.65123999999997</v>
      </c>
      <c r="L1408" s="5">
        <v>951.48191999999995</v>
      </c>
      <c r="M1408" s="6">
        <f t="shared" si="91"/>
        <v>2.5285649715536263</v>
      </c>
    </row>
    <row r="1409" spans="1:13" x14ac:dyDescent="0.2">
      <c r="A1409" s="1" t="s">
        <v>25</v>
      </c>
      <c r="B1409" s="1" t="s">
        <v>91</v>
      </c>
      <c r="C1409" s="5">
        <v>0</v>
      </c>
      <c r="D1409" s="5">
        <v>0</v>
      </c>
      <c r="E1409" s="6" t="str">
        <f t="shared" si="88"/>
        <v/>
      </c>
      <c r="F1409" s="5">
        <v>0</v>
      </c>
      <c r="G1409" s="5">
        <v>0</v>
      </c>
      <c r="H1409" s="6" t="str">
        <f t="shared" si="89"/>
        <v/>
      </c>
      <c r="I1409" s="5">
        <v>0</v>
      </c>
      <c r="J1409" s="6" t="str">
        <f t="shared" si="90"/>
        <v/>
      </c>
      <c r="K1409" s="5">
        <v>331.48000999999999</v>
      </c>
      <c r="L1409" s="5">
        <v>747.35005000000001</v>
      </c>
      <c r="M1409" s="6">
        <f t="shared" si="91"/>
        <v>1.2545855781770974</v>
      </c>
    </row>
    <row r="1410" spans="1:13" x14ac:dyDescent="0.2">
      <c r="A1410" s="1" t="s">
        <v>26</v>
      </c>
      <c r="B1410" s="1" t="s">
        <v>91</v>
      </c>
      <c r="C1410" s="5">
        <v>0</v>
      </c>
      <c r="D1410" s="5">
        <v>0</v>
      </c>
      <c r="E1410" s="6" t="str">
        <f t="shared" si="88"/>
        <v/>
      </c>
      <c r="F1410" s="5">
        <v>125.5087</v>
      </c>
      <c r="G1410" s="5">
        <v>141.28963999999999</v>
      </c>
      <c r="H1410" s="6">
        <f t="shared" si="89"/>
        <v>0.12573582548460771</v>
      </c>
      <c r="I1410" s="5">
        <v>85.110209999999995</v>
      </c>
      <c r="J1410" s="6">
        <f t="shared" si="90"/>
        <v>0.6600786204146365</v>
      </c>
      <c r="K1410" s="5">
        <v>807.73496999999998</v>
      </c>
      <c r="L1410" s="5">
        <v>581.48779000000002</v>
      </c>
      <c r="M1410" s="6">
        <f t="shared" si="91"/>
        <v>-0.280100761268266</v>
      </c>
    </row>
    <row r="1411" spans="1:13" x14ac:dyDescent="0.2">
      <c r="A1411" s="1" t="s">
        <v>28</v>
      </c>
      <c r="B1411" s="1" t="s">
        <v>91</v>
      </c>
      <c r="C1411" s="5">
        <v>0</v>
      </c>
      <c r="D1411" s="5">
        <v>3.7991899999999998</v>
      </c>
      <c r="E1411" s="6" t="str">
        <f t="shared" si="88"/>
        <v/>
      </c>
      <c r="F1411" s="5">
        <v>216.95982000000001</v>
      </c>
      <c r="G1411" s="5">
        <v>94.328190000000006</v>
      </c>
      <c r="H1411" s="6">
        <f t="shared" si="89"/>
        <v>-0.56522737712448323</v>
      </c>
      <c r="I1411" s="5">
        <v>96.004570000000001</v>
      </c>
      <c r="J1411" s="6">
        <f t="shared" si="90"/>
        <v>-1.7461460428394138E-2</v>
      </c>
      <c r="K1411" s="5">
        <v>6684.7114899999997</v>
      </c>
      <c r="L1411" s="5">
        <v>2367.0998599999998</v>
      </c>
      <c r="M1411" s="6">
        <f t="shared" si="91"/>
        <v>-0.64589348941370694</v>
      </c>
    </row>
    <row r="1412" spans="1:13" x14ac:dyDescent="0.2">
      <c r="A1412" s="1" t="s">
        <v>29</v>
      </c>
      <c r="B1412" s="1" t="s">
        <v>91</v>
      </c>
      <c r="C1412" s="5">
        <v>0</v>
      </c>
      <c r="D1412" s="5">
        <v>0</v>
      </c>
      <c r="E1412" s="6" t="str">
        <f t="shared" si="88"/>
        <v/>
      </c>
      <c r="F1412" s="5">
        <v>0</v>
      </c>
      <c r="G1412" s="5">
        <v>0</v>
      </c>
      <c r="H1412" s="6" t="str">
        <f t="shared" si="89"/>
        <v/>
      </c>
      <c r="I1412" s="5">
        <v>0</v>
      </c>
      <c r="J1412" s="6" t="str">
        <f t="shared" si="90"/>
        <v/>
      </c>
      <c r="K1412" s="5">
        <v>0</v>
      </c>
      <c r="L1412" s="5">
        <v>60.622720000000001</v>
      </c>
      <c r="M1412" s="6" t="str">
        <f t="shared" si="91"/>
        <v/>
      </c>
    </row>
    <row r="1413" spans="1:13" x14ac:dyDescent="0.2">
      <c r="A1413" s="2" t="s">
        <v>30</v>
      </c>
      <c r="B1413" s="2" t="s">
        <v>91</v>
      </c>
      <c r="C1413" s="7">
        <v>0</v>
      </c>
      <c r="D1413" s="7">
        <v>121.64059</v>
      </c>
      <c r="E1413" s="8" t="str">
        <f t="shared" si="88"/>
        <v/>
      </c>
      <c r="F1413" s="7">
        <v>4602.60952</v>
      </c>
      <c r="G1413" s="7">
        <v>3926.3218000000002</v>
      </c>
      <c r="H1413" s="8">
        <f t="shared" si="89"/>
        <v>-0.14693571485073531</v>
      </c>
      <c r="I1413" s="7">
        <v>4476.5377200000003</v>
      </c>
      <c r="J1413" s="8">
        <f t="shared" si="90"/>
        <v>-0.12291104295665356</v>
      </c>
      <c r="K1413" s="7">
        <v>43250.274839999998</v>
      </c>
      <c r="L1413" s="7">
        <v>43172.887020000002</v>
      </c>
      <c r="M1413" s="8">
        <f t="shared" si="91"/>
        <v>-1.789302386777547E-3</v>
      </c>
    </row>
    <row r="1414" spans="1:13" x14ac:dyDescent="0.2">
      <c r="A1414" s="1" t="s">
        <v>3</v>
      </c>
      <c r="B1414" s="1" t="s">
        <v>92</v>
      </c>
      <c r="C1414" s="5">
        <v>0</v>
      </c>
      <c r="D1414" s="5">
        <v>0</v>
      </c>
      <c r="E1414" s="6" t="str">
        <f t="shared" si="88"/>
        <v/>
      </c>
      <c r="F1414" s="5">
        <v>1.1900000000000001E-3</v>
      </c>
      <c r="G1414" s="5">
        <v>8.8000000000000003E-4</v>
      </c>
      <c r="H1414" s="6">
        <f t="shared" si="89"/>
        <v>-0.26050420168067234</v>
      </c>
      <c r="I1414" s="5">
        <v>1.5181899999999999</v>
      </c>
      <c r="J1414" s="6">
        <f t="shared" si="90"/>
        <v>-0.99942036240523258</v>
      </c>
      <c r="K1414" s="5">
        <v>671.88522999999998</v>
      </c>
      <c r="L1414" s="5">
        <v>9.6900399999999998</v>
      </c>
      <c r="M1414" s="6">
        <f t="shared" si="91"/>
        <v>-0.985577834476284</v>
      </c>
    </row>
    <row r="1415" spans="1:13" x14ac:dyDescent="0.2">
      <c r="A1415" s="1" t="s">
        <v>5</v>
      </c>
      <c r="B1415" s="1" t="s">
        <v>92</v>
      </c>
      <c r="C1415" s="5">
        <v>0</v>
      </c>
      <c r="D1415" s="5">
        <v>0</v>
      </c>
      <c r="E1415" s="6" t="str">
        <f t="shared" si="88"/>
        <v/>
      </c>
      <c r="F1415" s="5">
        <v>308.50662999999997</v>
      </c>
      <c r="G1415" s="5">
        <v>697.70766000000003</v>
      </c>
      <c r="H1415" s="6">
        <f t="shared" si="89"/>
        <v>1.2615645569756477</v>
      </c>
      <c r="I1415" s="5">
        <v>495.66633000000002</v>
      </c>
      <c r="J1415" s="6">
        <f t="shared" si="90"/>
        <v>0.40761560302068522</v>
      </c>
      <c r="K1415" s="5">
        <v>1943.06864</v>
      </c>
      <c r="L1415" s="5">
        <v>5242.0084800000004</v>
      </c>
      <c r="M1415" s="6">
        <f t="shared" si="91"/>
        <v>1.6977989207833648</v>
      </c>
    </row>
    <row r="1416" spans="1:13" x14ac:dyDescent="0.2">
      <c r="A1416" s="1" t="s">
        <v>6</v>
      </c>
      <c r="B1416" s="1" t="s">
        <v>92</v>
      </c>
      <c r="C1416" s="5">
        <v>0</v>
      </c>
      <c r="D1416" s="5">
        <v>0</v>
      </c>
      <c r="E1416" s="6" t="str">
        <f t="shared" si="88"/>
        <v/>
      </c>
      <c r="F1416" s="5">
        <v>29.14358</v>
      </c>
      <c r="G1416" s="5">
        <v>29.803789999999999</v>
      </c>
      <c r="H1416" s="6">
        <f t="shared" si="89"/>
        <v>2.2653702805214726E-2</v>
      </c>
      <c r="I1416" s="5">
        <v>7.7536199999999997</v>
      </c>
      <c r="J1416" s="6">
        <f t="shared" si="90"/>
        <v>2.8438548703702273</v>
      </c>
      <c r="K1416" s="5">
        <v>149.25328999999999</v>
      </c>
      <c r="L1416" s="5">
        <v>287.95508999999998</v>
      </c>
      <c r="M1416" s="6">
        <f t="shared" si="91"/>
        <v>0.92930480795431714</v>
      </c>
    </row>
    <row r="1417" spans="1:13" x14ac:dyDescent="0.2">
      <c r="A1417" s="1" t="s">
        <v>7</v>
      </c>
      <c r="B1417" s="1" t="s">
        <v>92</v>
      </c>
      <c r="C1417" s="5">
        <v>0</v>
      </c>
      <c r="D1417" s="5">
        <v>0</v>
      </c>
      <c r="E1417" s="6" t="str">
        <f t="shared" si="88"/>
        <v/>
      </c>
      <c r="F1417" s="5">
        <v>17.993600000000001</v>
      </c>
      <c r="G1417" s="5">
        <v>7.8828399999999998</v>
      </c>
      <c r="H1417" s="6">
        <f t="shared" si="89"/>
        <v>-0.56190867864129479</v>
      </c>
      <c r="I1417" s="5">
        <v>15.31922</v>
      </c>
      <c r="J1417" s="6">
        <f t="shared" si="90"/>
        <v>-0.48542810926404867</v>
      </c>
      <c r="K1417" s="5">
        <v>224.34394</v>
      </c>
      <c r="L1417" s="5">
        <v>178.37166999999999</v>
      </c>
      <c r="M1417" s="6">
        <f t="shared" si="91"/>
        <v>-0.20491870651821487</v>
      </c>
    </row>
    <row r="1418" spans="1:13" x14ac:dyDescent="0.2">
      <c r="A1418" s="1" t="s">
        <v>8</v>
      </c>
      <c r="B1418" s="1" t="s">
        <v>92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0</v>
      </c>
      <c r="L1418" s="5">
        <v>3.7921200000000002</v>
      </c>
      <c r="M1418" s="6" t="str">
        <f t="shared" si="91"/>
        <v/>
      </c>
    </row>
    <row r="1419" spans="1:13" x14ac:dyDescent="0.2">
      <c r="A1419" s="1" t="s">
        <v>9</v>
      </c>
      <c r="B1419" s="1" t="s">
        <v>92</v>
      </c>
      <c r="C1419" s="5">
        <v>0</v>
      </c>
      <c r="D1419" s="5">
        <v>0</v>
      </c>
      <c r="E1419" s="6" t="str">
        <f t="shared" si="88"/>
        <v/>
      </c>
      <c r="F1419" s="5">
        <v>25.720320000000001</v>
      </c>
      <c r="G1419" s="5">
        <v>0.48696</v>
      </c>
      <c r="H1419" s="6">
        <f t="shared" si="89"/>
        <v>-0.98106710958495069</v>
      </c>
      <c r="I1419" s="5">
        <v>115.88054</v>
      </c>
      <c r="J1419" s="6">
        <f t="shared" si="90"/>
        <v>-0.99579774136364918</v>
      </c>
      <c r="K1419" s="5">
        <v>93.421289999999999</v>
      </c>
      <c r="L1419" s="5">
        <v>301.41153000000003</v>
      </c>
      <c r="M1419" s="6">
        <f t="shared" si="91"/>
        <v>2.2263687431419545</v>
      </c>
    </row>
    <row r="1420" spans="1:13" x14ac:dyDescent="0.2">
      <c r="A1420" s="1" t="s">
        <v>10</v>
      </c>
      <c r="B1420" s="1" t="s">
        <v>92</v>
      </c>
      <c r="C1420" s="5">
        <v>0</v>
      </c>
      <c r="D1420" s="5">
        <v>1969.75784</v>
      </c>
      <c r="E1420" s="6" t="str">
        <f t="shared" si="88"/>
        <v/>
      </c>
      <c r="F1420" s="5">
        <v>19690.84577</v>
      </c>
      <c r="G1420" s="5">
        <v>31983.835210000001</v>
      </c>
      <c r="H1420" s="6">
        <f t="shared" si="89"/>
        <v>0.62429971691358199</v>
      </c>
      <c r="I1420" s="5">
        <v>5803.4621399999996</v>
      </c>
      <c r="J1420" s="6">
        <f t="shared" si="90"/>
        <v>4.5111646183669256</v>
      </c>
      <c r="K1420" s="5">
        <v>103600.24406</v>
      </c>
      <c r="L1420" s="5">
        <v>109133.22285999999</v>
      </c>
      <c r="M1420" s="6">
        <f t="shared" si="91"/>
        <v>5.3407005458361523E-2</v>
      </c>
    </row>
    <row r="1421" spans="1:13" x14ac:dyDescent="0.2">
      <c r="A1421" s="1" t="s">
        <v>11</v>
      </c>
      <c r="B1421" s="1" t="s">
        <v>92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1496.61391</v>
      </c>
      <c r="M1421" s="6" t="str">
        <f t="shared" si="91"/>
        <v/>
      </c>
    </row>
    <row r="1422" spans="1:13" x14ac:dyDescent="0.2">
      <c r="A1422" s="1" t="s">
        <v>12</v>
      </c>
      <c r="B1422" s="1" t="s">
        <v>92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18.6553</v>
      </c>
      <c r="L1422" s="5">
        <v>5.2423400000000004</v>
      </c>
      <c r="M1422" s="6">
        <f t="shared" si="91"/>
        <v>-0.71898924166322709</v>
      </c>
    </row>
    <row r="1423" spans="1:13" x14ac:dyDescent="0.2">
      <c r="A1423" s="1" t="s">
        <v>13</v>
      </c>
      <c r="B1423" s="1" t="s">
        <v>92</v>
      </c>
      <c r="C1423" s="5">
        <v>0</v>
      </c>
      <c r="D1423" s="5">
        <v>0</v>
      </c>
      <c r="E1423" s="6" t="str">
        <f t="shared" si="88"/>
        <v/>
      </c>
      <c r="F1423" s="5">
        <v>0.90247999999999995</v>
      </c>
      <c r="G1423" s="5">
        <v>37.849930000000001</v>
      </c>
      <c r="H1423" s="6">
        <f t="shared" si="89"/>
        <v>40.939910025706943</v>
      </c>
      <c r="I1423" s="5">
        <v>150.19378</v>
      </c>
      <c r="J1423" s="6">
        <f t="shared" si="90"/>
        <v>-0.74799269317277983</v>
      </c>
      <c r="K1423" s="5">
        <v>19.90757</v>
      </c>
      <c r="L1423" s="5">
        <v>889.97394999999995</v>
      </c>
      <c r="M1423" s="6">
        <f t="shared" si="91"/>
        <v>43.705303058082926</v>
      </c>
    </row>
    <row r="1424" spans="1:13" x14ac:dyDescent="0.2">
      <c r="A1424" s="1" t="s">
        <v>14</v>
      </c>
      <c r="B1424" s="1" t="s">
        <v>92</v>
      </c>
      <c r="C1424" s="5">
        <v>0</v>
      </c>
      <c r="D1424" s="5">
        <v>0</v>
      </c>
      <c r="E1424" s="6" t="str">
        <f t="shared" si="88"/>
        <v/>
      </c>
      <c r="F1424" s="5">
        <v>291.42313000000001</v>
      </c>
      <c r="G1424" s="5">
        <v>388.77332000000001</v>
      </c>
      <c r="H1424" s="6">
        <f t="shared" si="89"/>
        <v>0.33405100686414291</v>
      </c>
      <c r="I1424" s="5">
        <v>245.92676</v>
      </c>
      <c r="J1424" s="6">
        <f t="shared" si="90"/>
        <v>0.58085000591232938</v>
      </c>
      <c r="K1424" s="5">
        <v>1960.2670800000001</v>
      </c>
      <c r="L1424" s="5">
        <v>3861.8354599999998</v>
      </c>
      <c r="M1424" s="6">
        <f t="shared" si="91"/>
        <v>0.97005576403394977</v>
      </c>
    </row>
    <row r="1425" spans="1:13" x14ac:dyDescent="0.2">
      <c r="A1425" s="1" t="s">
        <v>15</v>
      </c>
      <c r="B1425" s="1" t="s">
        <v>92</v>
      </c>
      <c r="C1425" s="5">
        <v>0</v>
      </c>
      <c r="D1425" s="5">
        <v>0</v>
      </c>
      <c r="E1425" s="6" t="str">
        <f t="shared" si="88"/>
        <v/>
      </c>
      <c r="F1425" s="5">
        <v>46.898530000000001</v>
      </c>
      <c r="G1425" s="5">
        <v>12.78553</v>
      </c>
      <c r="H1425" s="6">
        <f t="shared" si="89"/>
        <v>-0.72737887520141897</v>
      </c>
      <c r="I1425" s="5">
        <v>41.70729</v>
      </c>
      <c r="J1425" s="6">
        <f t="shared" si="90"/>
        <v>-0.6934461577340556</v>
      </c>
      <c r="K1425" s="5">
        <v>433.54464999999999</v>
      </c>
      <c r="L1425" s="5">
        <v>278.93608</v>
      </c>
      <c r="M1425" s="6">
        <f t="shared" si="91"/>
        <v>-0.35661510296574983</v>
      </c>
    </row>
    <row r="1426" spans="1:13" x14ac:dyDescent="0.2">
      <c r="A1426" s="1" t="s">
        <v>16</v>
      </c>
      <c r="B1426" s="1" t="s">
        <v>92</v>
      </c>
      <c r="C1426" s="5">
        <v>0</v>
      </c>
      <c r="D1426" s="5">
        <v>0</v>
      </c>
      <c r="E1426" s="6" t="str">
        <f t="shared" si="88"/>
        <v/>
      </c>
      <c r="F1426" s="5">
        <v>673.87705000000005</v>
      </c>
      <c r="G1426" s="5">
        <v>421.57726000000002</v>
      </c>
      <c r="H1426" s="6">
        <f t="shared" si="89"/>
        <v>-0.37440033014924612</v>
      </c>
      <c r="I1426" s="5">
        <v>231.57990000000001</v>
      </c>
      <c r="J1426" s="6">
        <f t="shared" si="90"/>
        <v>0.82043977046367145</v>
      </c>
      <c r="K1426" s="5">
        <v>4923.2197900000001</v>
      </c>
      <c r="L1426" s="5">
        <v>3545.0730699999999</v>
      </c>
      <c r="M1426" s="6">
        <f t="shared" si="91"/>
        <v>-0.27992792903523822</v>
      </c>
    </row>
    <row r="1427" spans="1:13" x14ac:dyDescent="0.2">
      <c r="A1427" s="1" t="s">
        <v>17</v>
      </c>
      <c r="B1427" s="1" t="s">
        <v>92</v>
      </c>
      <c r="C1427" s="5">
        <v>0</v>
      </c>
      <c r="D1427" s="5">
        <v>0</v>
      </c>
      <c r="E1427" s="6" t="str">
        <f t="shared" si="88"/>
        <v/>
      </c>
      <c r="F1427" s="5">
        <v>0.28055999999999998</v>
      </c>
      <c r="G1427" s="5">
        <v>57.931170000000002</v>
      </c>
      <c r="H1427" s="6">
        <f t="shared" si="89"/>
        <v>205.48406757912747</v>
      </c>
      <c r="I1427" s="5">
        <v>0.6976</v>
      </c>
      <c r="J1427" s="6">
        <f t="shared" si="90"/>
        <v>82.043534977064226</v>
      </c>
      <c r="K1427" s="5">
        <v>6.1753999999999998</v>
      </c>
      <c r="L1427" s="5">
        <v>219.53931</v>
      </c>
      <c r="M1427" s="6">
        <f t="shared" si="91"/>
        <v>34.550621822068209</v>
      </c>
    </row>
    <row r="1428" spans="1:13" x14ac:dyDescent="0.2">
      <c r="A1428" s="1" t="s">
        <v>18</v>
      </c>
      <c r="B1428" s="1" t="s">
        <v>92</v>
      </c>
      <c r="C1428" s="5">
        <v>0</v>
      </c>
      <c r="D1428" s="5">
        <v>180.98445000000001</v>
      </c>
      <c r="E1428" s="6" t="str">
        <f t="shared" si="88"/>
        <v/>
      </c>
      <c r="F1428" s="5">
        <v>2368.8617899999999</v>
      </c>
      <c r="G1428" s="5">
        <v>5555.0318299999999</v>
      </c>
      <c r="H1428" s="6">
        <f t="shared" si="89"/>
        <v>1.3450215008111552</v>
      </c>
      <c r="I1428" s="5">
        <v>1771.8409799999999</v>
      </c>
      <c r="J1428" s="6">
        <f t="shared" si="90"/>
        <v>2.1351751611479264</v>
      </c>
      <c r="K1428" s="5">
        <v>18467.11534</v>
      </c>
      <c r="L1428" s="5">
        <v>22072.587899999999</v>
      </c>
      <c r="M1428" s="6">
        <f t="shared" si="91"/>
        <v>0.19523745282461635</v>
      </c>
    </row>
    <row r="1429" spans="1:13" x14ac:dyDescent="0.2">
      <c r="A1429" s="1" t="s">
        <v>19</v>
      </c>
      <c r="B1429" s="1" t="s">
        <v>92</v>
      </c>
      <c r="C1429" s="5">
        <v>0</v>
      </c>
      <c r="D1429" s="5">
        <v>3.8852799999999998</v>
      </c>
      <c r="E1429" s="6" t="str">
        <f t="shared" ref="E1429:E1490" si="92">IF(C1429=0,"",(D1429/C1429-1))</f>
        <v/>
      </c>
      <c r="F1429" s="5">
        <v>272.52015999999998</v>
      </c>
      <c r="G1429" s="5">
        <v>97.198599999999999</v>
      </c>
      <c r="H1429" s="6">
        <f t="shared" ref="H1429:H1490" si="93">IF(F1429=0,"",(G1429/F1429-1))</f>
        <v>-0.64333427662746123</v>
      </c>
      <c r="I1429" s="5">
        <v>118.65158</v>
      </c>
      <c r="J1429" s="6">
        <f t="shared" ref="J1429:J1490" si="94">IF(I1429=0,"",(G1429/I1429-1))</f>
        <v>-0.18080652613306958</v>
      </c>
      <c r="K1429" s="5">
        <v>2621.8490999999999</v>
      </c>
      <c r="L1429" s="5">
        <v>2405.5355199999999</v>
      </c>
      <c r="M1429" s="6">
        <f t="shared" ref="M1429:M1490" si="95">IF(K1429=0,"",(L1429/K1429-1))</f>
        <v>-8.2504206668492119E-2</v>
      </c>
    </row>
    <row r="1430" spans="1:13" x14ac:dyDescent="0.2">
      <c r="A1430" s="1" t="s">
        <v>20</v>
      </c>
      <c r="B1430" s="1" t="s">
        <v>92</v>
      </c>
      <c r="C1430" s="5">
        <v>0</v>
      </c>
      <c r="D1430" s="5">
        <v>0</v>
      </c>
      <c r="E1430" s="6" t="str">
        <f t="shared" si="92"/>
        <v/>
      </c>
      <c r="F1430" s="5">
        <v>56.758969999999998</v>
      </c>
      <c r="G1430" s="5">
        <v>84.720489999999998</v>
      </c>
      <c r="H1430" s="6">
        <f t="shared" si="93"/>
        <v>0.49263614191730398</v>
      </c>
      <c r="I1430" s="5">
        <v>77.141300000000001</v>
      </c>
      <c r="J1430" s="6">
        <f t="shared" si="94"/>
        <v>9.8250742468690477E-2</v>
      </c>
      <c r="K1430" s="5">
        <v>561.82800999999995</v>
      </c>
      <c r="L1430" s="5">
        <v>763.44500000000005</v>
      </c>
      <c r="M1430" s="6">
        <f t="shared" si="95"/>
        <v>0.3588589148483361</v>
      </c>
    </row>
    <row r="1431" spans="1:13" x14ac:dyDescent="0.2">
      <c r="A1431" s="1" t="s">
        <v>21</v>
      </c>
      <c r="B1431" s="1" t="s">
        <v>92</v>
      </c>
      <c r="C1431" s="5">
        <v>0</v>
      </c>
      <c r="D1431" s="5">
        <v>236.69687999999999</v>
      </c>
      <c r="E1431" s="6" t="str">
        <f t="shared" si="92"/>
        <v/>
      </c>
      <c r="F1431" s="5">
        <v>1648.9796100000001</v>
      </c>
      <c r="G1431" s="5">
        <v>2469.18887</v>
      </c>
      <c r="H1431" s="6">
        <f t="shared" si="93"/>
        <v>0.49740412496671182</v>
      </c>
      <c r="I1431" s="5">
        <v>2148.5581299999999</v>
      </c>
      <c r="J1431" s="6">
        <f t="shared" si="94"/>
        <v>0.14923065637511979</v>
      </c>
      <c r="K1431" s="5">
        <v>20155.6967</v>
      </c>
      <c r="L1431" s="5">
        <v>32633.961309999999</v>
      </c>
      <c r="M1431" s="6">
        <f t="shared" si="95"/>
        <v>0.61909368828714317</v>
      </c>
    </row>
    <row r="1432" spans="1:13" x14ac:dyDescent="0.2">
      <c r="A1432" s="1" t="s">
        <v>23</v>
      </c>
      <c r="B1432" s="1" t="s">
        <v>92</v>
      </c>
      <c r="C1432" s="5">
        <v>0</v>
      </c>
      <c r="D1432" s="5">
        <v>0</v>
      </c>
      <c r="E1432" s="6" t="str">
        <f t="shared" si="92"/>
        <v/>
      </c>
      <c r="F1432" s="5">
        <v>104.8416</v>
      </c>
      <c r="G1432" s="5">
        <v>1134.8945100000001</v>
      </c>
      <c r="H1432" s="6">
        <f t="shared" si="93"/>
        <v>9.8248492010804878</v>
      </c>
      <c r="I1432" s="5">
        <v>953.50882000000001</v>
      </c>
      <c r="J1432" s="6">
        <f t="shared" si="94"/>
        <v>0.1902296928936642</v>
      </c>
      <c r="K1432" s="5">
        <v>248.89157</v>
      </c>
      <c r="L1432" s="5">
        <v>7852.72426</v>
      </c>
      <c r="M1432" s="6">
        <f t="shared" si="95"/>
        <v>30.550784383737867</v>
      </c>
    </row>
    <row r="1433" spans="1:13" x14ac:dyDescent="0.2">
      <c r="A1433" s="1" t="s">
        <v>24</v>
      </c>
      <c r="B1433" s="1" t="s">
        <v>92</v>
      </c>
      <c r="C1433" s="5">
        <v>0</v>
      </c>
      <c r="D1433" s="5">
        <v>0</v>
      </c>
      <c r="E1433" s="6" t="str">
        <f t="shared" si="92"/>
        <v/>
      </c>
      <c r="F1433" s="5">
        <v>13.21306</v>
      </c>
      <c r="G1433" s="5">
        <v>127.72866999999999</v>
      </c>
      <c r="H1433" s="6">
        <f t="shared" si="93"/>
        <v>8.666850071066051</v>
      </c>
      <c r="I1433" s="5">
        <v>12.69464</v>
      </c>
      <c r="J1433" s="6">
        <f t="shared" si="94"/>
        <v>9.0616220704171209</v>
      </c>
      <c r="K1433" s="5">
        <v>337.10682000000003</v>
      </c>
      <c r="L1433" s="5">
        <v>1069.6077700000001</v>
      </c>
      <c r="M1433" s="6">
        <f t="shared" si="95"/>
        <v>2.1729045707233094</v>
      </c>
    </row>
    <row r="1434" spans="1:13" x14ac:dyDescent="0.2">
      <c r="A1434" s="1" t="s">
        <v>25</v>
      </c>
      <c r="B1434" s="1" t="s">
        <v>92</v>
      </c>
      <c r="C1434" s="5">
        <v>0</v>
      </c>
      <c r="D1434" s="5">
        <v>0</v>
      </c>
      <c r="E1434" s="6" t="str">
        <f t="shared" si="92"/>
        <v/>
      </c>
      <c r="F1434" s="5">
        <v>2.5704699999999998</v>
      </c>
      <c r="G1434" s="5">
        <v>0</v>
      </c>
      <c r="H1434" s="6">
        <f t="shared" si="93"/>
        <v>-1</v>
      </c>
      <c r="I1434" s="5">
        <v>0</v>
      </c>
      <c r="J1434" s="6" t="str">
        <f t="shared" si="94"/>
        <v/>
      </c>
      <c r="K1434" s="5">
        <v>23.585249999999998</v>
      </c>
      <c r="L1434" s="5">
        <v>37.108980000000003</v>
      </c>
      <c r="M1434" s="6">
        <f t="shared" si="95"/>
        <v>0.57339778039240641</v>
      </c>
    </row>
    <row r="1435" spans="1:13" x14ac:dyDescent="0.2">
      <c r="A1435" s="1" t="s">
        <v>26</v>
      </c>
      <c r="B1435" s="1" t="s">
        <v>92</v>
      </c>
      <c r="C1435" s="5">
        <v>0</v>
      </c>
      <c r="D1435" s="5">
        <v>0</v>
      </c>
      <c r="E1435" s="6" t="str">
        <f t="shared" si="92"/>
        <v/>
      </c>
      <c r="F1435" s="5">
        <v>9.9407099999999993</v>
      </c>
      <c r="G1435" s="5">
        <v>19.165109999999999</v>
      </c>
      <c r="H1435" s="6">
        <f t="shared" si="93"/>
        <v>0.92794176673497164</v>
      </c>
      <c r="I1435" s="5">
        <v>2.4756499999999999</v>
      </c>
      <c r="J1435" s="6">
        <f t="shared" si="94"/>
        <v>6.74144568093228</v>
      </c>
      <c r="K1435" s="5">
        <v>64.234350000000006</v>
      </c>
      <c r="L1435" s="5">
        <v>102.53465</v>
      </c>
      <c r="M1435" s="6">
        <f t="shared" si="95"/>
        <v>0.59625885526980493</v>
      </c>
    </row>
    <row r="1436" spans="1:13" x14ac:dyDescent="0.2">
      <c r="A1436" s="1" t="s">
        <v>28</v>
      </c>
      <c r="B1436" s="1" t="s">
        <v>92</v>
      </c>
      <c r="C1436" s="5">
        <v>0</v>
      </c>
      <c r="D1436" s="5">
        <v>0</v>
      </c>
      <c r="E1436" s="6" t="str">
        <f t="shared" si="92"/>
        <v/>
      </c>
      <c r="F1436" s="5">
        <v>91.120400000000004</v>
      </c>
      <c r="G1436" s="5">
        <v>45.171460000000003</v>
      </c>
      <c r="H1436" s="6">
        <f t="shared" si="93"/>
        <v>-0.5042662235898876</v>
      </c>
      <c r="I1436" s="5">
        <v>180.99469999999999</v>
      </c>
      <c r="J1436" s="6">
        <f t="shared" si="94"/>
        <v>-0.75042661470197747</v>
      </c>
      <c r="K1436" s="5">
        <v>650.96088999999995</v>
      </c>
      <c r="L1436" s="5">
        <v>838.75244999999995</v>
      </c>
      <c r="M1436" s="6">
        <f t="shared" si="95"/>
        <v>0.2884836291777837</v>
      </c>
    </row>
    <row r="1437" spans="1:13" x14ac:dyDescent="0.2">
      <c r="A1437" s="1" t="s">
        <v>29</v>
      </c>
      <c r="B1437" s="1" t="s">
        <v>92</v>
      </c>
      <c r="C1437" s="5">
        <v>0</v>
      </c>
      <c r="D1437" s="5">
        <v>0</v>
      </c>
      <c r="E1437" s="6" t="str">
        <f t="shared" si="92"/>
        <v/>
      </c>
      <c r="F1437" s="5">
        <v>4.6574</v>
      </c>
      <c r="G1437" s="5">
        <v>0</v>
      </c>
      <c r="H1437" s="6">
        <f t="shared" si="93"/>
        <v>-1</v>
      </c>
      <c r="I1437" s="5">
        <v>2.5695000000000001</v>
      </c>
      <c r="J1437" s="6">
        <f t="shared" si="94"/>
        <v>-1</v>
      </c>
      <c r="K1437" s="5">
        <v>29.76709</v>
      </c>
      <c r="L1437" s="5">
        <v>33.4161</v>
      </c>
      <c r="M1437" s="6">
        <f t="shared" si="95"/>
        <v>0.12258537868498398</v>
      </c>
    </row>
    <row r="1438" spans="1:13" x14ac:dyDescent="0.2">
      <c r="A1438" s="2" t="s">
        <v>30</v>
      </c>
      <c r="B1438" s="2" t="s">
        <v>92</v>
      </c>
      <c r="C1438" s="7">
        <v>0</v>
      </c>
      <c r="D1438" s="7">
        <v>2391.3244500000001</v>
      </c>
      <c r="E1438" s="8" t="str">
        <f t="shared" si="92"/>
        <v/>
      </c>
      <c r="F1438" s="7">
        <v>25659.05701</v>
      </c>
      <c r="G1438" s="7">
        <v>43171.734089999998</v>
      </c>
      <c r="H1438" s="8">
        <f t="shared" si="93"/>
        <v>0.68251444599756161</v>
      </c>
      <c r="I1438" s="7">
        <v>12378.140670000001</v>
      </c>
      <c r="J1438" s="8">
        <f t="shared" si="94"/>
        <v>2.4877398181967822</v>
      </c>
      <c r="K1438" s="7">
        <v>157205.02136000001</v>
      </c>
      <c r="L1438" s="7">
        <v>193263.33984999999</v>
      </c>
      <c r="M1438" s="8">
        <f t="shared" si="95"/>
        <v>0.22937128965763964</v>
      </c>
    </row>
    <row r="1439" spans="1:13" x14ac:dyDescent="0.2">
      <c r="A1439" s="1" t="s">
        <v>3</v>
      </c>
      <c r="B1439" s="1" t="s">
        <v>93</v>
      </c>
      <c r="C1439" s="5">
        <v>0</v>
      </c>
      <c r="D1439" s="5">
        <v>0</v>
      </c>
      <c r="E1439" s="6" t="str">
        <f t="shared" si="92"/>
        <v/>
      </c>
      <c r="F1439" s="5">
        <v>30824.569080000001</v>
      </c>
      <c r="G1439" s="5">
        <v>21837.441060000001</v>
      </c>
      <c r="H1439" s="6">
        <f t="shared" si="93"/>
        <v>-0.29155729628126892</v>
      </c>
      <c r="I1439" s="5">
        <v>16186.69793</v>
      </c>
      <c r="J1439" s="6">
        <f t="shared" si="94"/>
        <v>0.34909795403836275</v>
      </c>
      <c r="K1439" s="5">
        <v>130375.41654000001</v>
      </c>
      <c r="L1439" s="5">
        <v>200211.03429000001</v>
      </c>
      <c r="M1439" s="6">
        <f t="shared" si="95"/>
        <v>0.53565019850635709</v>
      </c>
    </row>
    <row r="1440" spans="1:13" x14ac:dyDescent="0.2">
      <c r="A1440" s="1" t="s">
        <v>5</v>
      </c>
      <c r="B1440" s="1" t="s">
        <v>93</v>
      </c>
      <c r="C1440" s="5">
        <v>0</v>
      </c>
      <c r="D1440" s="5">
        <v>0</v>
      </c>
      <c r="E1440" s="6" t="str">
        <f t="shared" si="92"/>
        <v/>
      </c>
      <c r="F1440" s="5">
        <v>0</v>
      </c>
      <c r="G1440" s="5">
        <v>0</v>
      </c>
      <c r="H1440" s="6" t="str">
        <f t="shared" si="93"/>
        <v/>
      </c>
      <c r="I1440" s="5">
        <v>0</v>
      </c>
      <c r="J1440" s="6" t="str">
        <f t="shared" si="94"/>
        <v/>
      </c>
      <c r="K1440" s="5">
        <v>4.81142</v>
      </c>
      <c r="L1440" s="5">
        <v>106.44144</v>
      </c>
      <c r="M1440" s="6">
        <f t="shared" si="95"/>
        <v>21.122666489310848</v>
      </c>
    </row>
    <row r="1441" spans="1:13" x14ac:dyDescent="0.2">
      <c r="A1441" s="1" t="s">
        <v>6</v>
      </c>
      <c r="B1441" s="1" t="s">
        <v>93</v>
      </c>
      <c r="C1441" s="5">
        <v>0</v>
      </c>
      <c r="D1441" s="5">
        <v>0</v>
      </c>
      <c r="E1441" s="6" t="str">
        <f t="shared" si="92"/>
        <v/>
      </c>
      <c r="F1441" s="5">
        <v>1970.40804</v>
      </c>
      <c r="G1441" s="5">
        <v>1221.5039999999999</v>
      </c>
      <c r="H1441" s="6">
        <f t="shared" si="93"/>
        <v>-0.38007561114092903</v>
      </c>
      <c r="I1441" s="5">
        <v>608.40571</v>
      </c>
      <c r="J1441" s="6">
        <f t="shared" si="94"/>
        <v>1.007712912490581</v>
      </c>
      <c r="K1441" s="5">
        <v>19139.315979999999</v>
      </c>
      <c r="L1441" s="5">
        <v>10947.7559</v>
      </c>
      <c r="M1441" s="6">
        <f t="shared" si="95"/>
        <v>-0.42799649102193249</v>
      </c>
    </row>
    <row r="1442" spans="1:13" x14ac:dyDescent="0.2">
      <c r="A1442" s="1" t="s">
        <v>7</v>
      </c>
      <c r="B1442" s="1" t="s">
        <v>93</v>
      </c>
      <c r="C1442" s="5">
        <v>0</v>
      </c>
      <c r="D1442" s="5">
        <v>0</v>
      </c>
      <c r="E1442" s="6" t="str">
        <f t="shared" si="92"/>
        <v/>
      </c>
      <c r="F1442" s="5">
        <v>0</v>
      </c>
      <c r="G1442" s="5">
        <v>57.311999999999998</v>
      </c>
      <c r="H1442" s="6" t="str">
        <f t="shared" si="93"/>
        <v/>
      </c>
      <c r="I1442" s="5">
        <v>58.031999999999996</v>
      </c>
      <c r="J1442" s="6">
        <f t="shared" si="94"/>
        <v>-1.2406947890818865E-2</v>
      </c>
      <c r="K1442" s="5">
        <v>275.964</v>
      </c>
      <c r="L1442" s="5">
        <v>484.21199999999999</v>
      </c>
      <c r="M1442" s="6">
        <f t="shared" si="95"/>
        <v>0.75462016784798025</v>
      </c>
    </row>
    <row r="1443" spans="1:13" x14ac:dyDescent="0.2">
      <c r="A1443" s="1" t="s">
        <v>9</v>
      </c>
      <c r="B1443" s="1" t="s">
        <v>93</v>
      </c>
      <c r="C1443" s="5">
        <v>0</v>
      </c>
      <c r="D1443" s="5">
        <v>0</v>
      </c>
      <c r="E1443" s="6" t="str">
        <f t="shared" si="92"/>
        <v/>
      </c>
      <c r="F1443" s="5">
        <v>435.04057</v>
      </c>
      <c r="G1443" s="5">
        <v>123.69859</v>
      </c>
      <c r="H1443" s="6">
        <f t="shared" si="93"/>
        <v>-0.71566194389640492</v>
      </c>
      <c r="I1443" s="5">
        <v>59.152700000000003</v>
      </c>
      <c r="J1443" s="6">
        <f t="shared" si="94"/>
        <v>1.0911740292497214</v>
      </c>
      <c r="K1443" s="5">
        <v>1485.04269</v>
      </c>
      <c r="L1443" s="5">
        <v>476.50574999999998</v>
      </c>
      <c r="M1443" s="6">
        <f t="shared" si="95"/>
        <v>-0.67912993127490495</v>
      </c>
    </row>
    <row r="1444" spans="1:13" x14ac:dyDescent="0.2">
      <c r="A1444" s="1" t="s">
        <v>10</v>
      </c>
      <c r="B1444" s="1" t="s">
        <v>93</v>
      </c>
      <c r="C1444" s="5">
        <v>0</v>
      </c>
      <c r="D1444" s="5">
        <v>0</v>
      </c>
      <c r="E1444" s="6" t="str">
        <f t="shared" si="92"/>
        <v/>
      </c>
      <c r="F1444" s="5">
        <v>11.88049</v>
      </c>
      <c r="G1444" s="5">
        <v>23.598109999999998</v>
      </c>
      <c r="H1444" s="6">
        <f t="shared" si="93"/>
        <v>0.98629096948021489</v>
      </c>
      <c r="I1444" s="5">
        <v>2.1598199999999999</v>
      </c>
      <c r="J1444" s="6">
        <f t="shared" si="94"/>
        <v>9.9259614227111523</v>
      </c>
      <c r="K1444" s="5">
        <v>74.223939999999999</v>
      </c>
      <c r="L1444" s="5">
        <v>231.95197999999999</v>
      </c>
      <c r="M1444" s="6">
        <f t="shared" si="95"/>
        <v>2.1250292021684647</v>
      </c>
    </row>
    <row r="1445" spans="1:13" x14ac:dyDescent="0.2">
      <c r="A1445" s="1" t="s">
        <v>13</v>
      </c>
      <c r="B1445" s="1" t="s">
        <v>93</v>
      </c>
      <c r="C1445" s="5">
        <v>0</v>
      </c>
      <c r="D1445" s="5">
        <v>0</v>
      </c>
      <c r="E1445" s="6" t="str">
        <f t="shared" si="92"/>
        <v/>
      </c>
      <c r="F1445" s="5">
        <v>228.93376000000001</v>
      </c>
      <c r="G1445" s="5">
        <v>0</v>
      </c>
      <c r="H1445" s="6">
        <f t="shared" si="93"/>
        <v>-1</v>
      </c>
      <c r="I1445" s="5">
        <v>0</v>
      </c>
      <c r="J1445" s="6" t="str">
        <f t="shared" si="94"/>
        <v/>
      </c>
      <c r="K1445" s="5">
        <v>760.13656000000003</v>
      </c>
      <c r="L1445" s="5">
        <v>255.68179000000001</v>
      </c>
      <c r="M1445" s="6">
        <f t="shared" si="95"/>
        <v>-0.66363703121975881</v>
      </c>
    </row>
    <row r="1446" spans="1:13" x14ac:dyDescent="0.2">
      <c r="A1446" s="1" t="s">
        <v>14</v>
      </c>
      <c r="B1446" s="1" t="s">
        <v>93</v>
      </c>
      <c r="C1446" s="5">
        <v>0</v>
      </c>
      <c r="D1446" s="5">
        <v>0</v>
      </c>
      <c r="E1446" s="6" t="str">
        <f t="shared" si="92"/>
        <v/>
      </c>
      <c r="F1446" s="5">
        <v>285.76639</v>
      </c>
      <c r="G1446" s="5">
        <v>142.93201999999999</v>
      </c>
      <c r="H1446" s="6">
        <f t="shared" si="93"/>
        <v>-0.49982914365821685</v>
      </c>
      <c r="I1446" s="5">
        <v>18.696680000000001</v>
      </c>
      <c r="J1446" s="6">
        <f t="shared" si="94"/>
        <v>6.6447807846098872</v>
      </c>
      <c r="K1446" s="5">
        <v>1416.76827</v>
      </c>
      <c r="L1446" s="5">
        <v>739.97790999999995</v>
      </c>
      <c r="M1446" s="6">
        <f t="shared" si="95"/>
        <v>-0.47770011111273691</v>
      </c>
    </row>
    <row r="1447" spans="1:13" x14ac:dyDescent="0.2">
      <c r="A1447" s="1" t="s">
        <v>15</v>
      </c>
      <c r="B1447" s="1" t="s">
        <v>93</v>
      </c>
      <c r="C1447" s="5">
        <v>0</v>
      </c>
      <c r="D1447" s="5">
        <v>0</v>
      </c>
      <c r="E1447" s="6" t="str">
        <f t="shared" si="92"/>
        <v/>
      </c>
      <c r="F1447" s="5">
        <v>5.0213799999999997</v>
      </c>
      <c r="G1447" s="5">
        <v>60.527679999999997</v>
      </c>
      <c r="H1447" s="6">
        <f t="shared" si="93"/>
        <v>11.053993125395808</v>
      </c>
      <c r="I1447" s="5">
        <v>80.41328</v>
      </c>
      <c r="J1447" s="6">
        <f t="shared" si="94"/>
        <v>-0.24729248701209561</v>
      </c>
      <c r="K1447" s="5">
        <v>355.16237000000001</v>
      </c>
      <c r="L1447" s="5">
        <v>457.01271000000003</v>
      </c>
      <c r="M1447" s="6">
        <f t="shared" si="95"/>
        <v>0.28677120270370993</v>
      </c>
    </row>
    <row r="1448" spans="1:13" x14ac:dyDescent="0.2">
      <c r="A1448" s="1" t="s">
        <v>16</v>
      </c>
      <c r="B1448" s="1" t="s">
        <v>93</v>
      </c>
      <c r="C1448" s="5">
        <v>0</v>
      </c>
      <c r="D1448" s="5">
        <v>0</v>
      </c>
      <c r="E1448" s="6" t="str">
        <f t="shared" si="92"/>
        <v/>
      </c>
      <c r="F1448" s="5">
        <v>198.37891999999999</v>
      </c>
      <c r="G1448" s="5">
        <v>189.05074999999999</v>
      </c>
      <c r="H1448" s="6">
        <f t="shared" si="93"/>
        <v>-4.702198197268137E-2</v>
      </c>
      <c r="I1448" s="5">
        <v>169.00511</v>
      </c>
      <c r="J1448" s="6">
        <f t="shared" si="94"/>
        <v>0.11860966807453321</v>
      </c>
      <c r="K1448" s="5">
        <v>1401.12736</v>
      </c>
      <c r="L1448" s="5">
        <v>1536.15391</v>
      </c>
      <c r="M1448" s="6">
        <f t="shared" si="95"/>
        <v>9.6369933137270269E-2</v>
      </c>
    </row>
    <row r="1449" spans="1:13" x14ac:dyDescent="0.2">
      <c r="A1449" s="1" t="s">
        <v>17</v>
      </c>
      <c r="B1449" s="1" t="s">
        <v>93</v>
      </c>
      <c r="C1449" s="5">
        <v>0</v>
      </c>
      <c r="D1449" s="5">
        <v>0</v>
      </c>
      <c r="E1449" s="6" t="str">
        <f t="shared" si="92"/>
        <v/>
      </c>
      <c r="F1449" s="5">
        <v>28.20262</v>
      </c>
      <c r="G1449" s="5">
        <v>58.61009</v>
      </c>
      <c r="H1449" s="6">
        <f t="shared" si="93"/>
        <v>1.0781789067824197</v>
      </c>
      <c r="I1449" s="5">
        <v>27.513030000000001</v>
      </c>
      <c r="J1449" s="6">
        <f t="shared" si="94"/>
        <v>1.1302666409334048</v>
      </c>
      <c r="K1449" s="5">
        <v>265.69189999999998</v>
      </c>
      <c r="L1449" s="5">
        <v>674.11955999999998</v>
      </c>
      <c r="M1449" s="6">
        <f t="shared" si="95"/>
        <v>1.537222850978897</v>
      </c>
    </row>
    <row r="1450" spans="1:13" x14ac:dyDescent="0.2">
      <c r="A1450" s="1" t="s">
        <v>18</v>
      </c>
      <c r="B1450" s="1" t="s">
        <v>93</v>
      </c>
      <c r="C1450" s="5">
        <v>0</v>
      </c>
      <c r="D1450" s="5">
        <v>0</v>
      </c>
      <c r="E1450" s="6" t="str">
        <f t="shared" si="92"/>
        <v/>
      </c>
      <c r="F1450" s="5">
        <v>14.806979999999999</v>
      </c>
      <c r="G1450" s="5">
        <v>72.067800000000005</v>
      </c>
      <c r="H1450" s="6">
        <f t="shared" si="93"/>
        <v>3.8671504925379789</v>
      </c>
      <c r="I1450" s="5">
        <v>0</v>
      </c>
      <c r="J1450" s="6" t="str">
        <f t="shared" si="94"/>
        <v/>
      </c>
      <c r="K1450" s="5">
        <v>367.95172000000002</v>
      </c>
      <c r="L1450" s="5">
        <v>293.38013000000001</v>
      </c>
      <c r="M1450" s="6">
        <f t="shared" si="95"/>
        <v>-0.20266677921766474</v>
      </c>
    </row>
    <row r="1451" spans="1:13" x14ac:dyDescent="0.2">
      <c r="A1451" s="1" t="s">
        <v>19</v>
      </c>
      <c r="B1451" s="1" t="s">
        <v>93</v>
      </c>
      <c r="C1451" s="5">
        <v>0</v>
      </c>
      <c r="D1451" s="5">
        <v>104.89753</v>
      </c>
      <c r="E1451" s="6" t="str">
        <f t="shared" si="92"/>
        <v/>
      </c>
      <c r="F1451" s="5">
        <v>120.78798999999999</v>
      </c>
      <c r="G1451" s="5">
        <v>277.44580000000002</v>
      </c>
      <c r="H1451" s="6">
        <f t="shared" si="93"/>
        <v>1.2969651204560986</v>
      </c>
      <c r="I1451" s="5">
        <v>102.42185000000001</v>
      </c>
      <c r="J1451" s="6">
        <f t="shared" si="94"/>
        <v>1.7088536284005804</v>
      </c>
      <c r="K1451" s="5">
        <v>1400.2397699999999</v>
      </c>
      <c r="L1451" s="5">
        <v>3529.6097199999999</v>
      </c>
      <c r="M1451" s="6">
        <f t="shared" si="95"/>
        <v>1.5207180910166551</v>
      </c>
    </row>
    <row r="1452" spans="1:13" x14ac:dyDescent="0.2">
      <c r="A1452" s="1" t="s">
        <v>20</v>
      </c>
      <c r="B1452" s="1" t="s">
        <v>93</v>
      </c>
      <c r="C1452" s="5">
        <v>0</v>
      </c>
      <c r="D1452" s="5">
        <v>2.5245500000000001</v>
      </c>
      <c r="E1452" s="6" t="str">
        <f t="shared" si="92"/>
        <v/>
      </c>
      <c r="F1452" s="5">
        <v>70.851740000000007</v>
      </c>
      <c r="G1452" s="5">
        <v>297.27409999999998</v>
      </c>
      <c r="H1452" s="6">
        <f t="shared" si="93"/>
        <v>3.1957205285290096</v>
      </c>
      <c r="I1452" s="5">
        <v>130.93364</v>
      </c>
      <c r="J1452" s="6">
        <f t="shared" si="94"/>
        <v>1.2704180529923401</v>
      </c>
      <c r="K1452" s="5">
        <v>849.94253000000003</v>
      </c>
      <c r="L1452" s="5">
        <v>1313.5219999999999</v>
      </c>
      <c r="M1452" s="6">
        <f t="shared" si="95"/>
        <v>0.54542448887691242</v>
      </c>
    </row>
    <row r="1453" spans="1:13" x14ac:dyDescent="0.2">
      <c r="A1453" s="1" t="s">
        <v>21</v>
      </c>
      <c r="B1453" s="1" t="s">
        <v>93</v>
      </c>
      <c r="C1453" s="5">
        <v>0</v>
      </c>
      <c r="D1453" s="5">
        <v>0</v>
      </c>
      <c r="E1453" s="6" t="str">
        <f t="shared" si="92"/>
        <v/>
      </c>
      <c r="F1453" s="5">
        <v>378.37673999999998</v>
      </c>
      <c r="G1453" s="5">
        <v>0.28275</v>
      </c>
      <c r="H1453" s="6">
        <f t="shared" si="93"/>
        <v>-0.99925272890717332</v>
      </c>
      <c r="I1453" s="5">
        <v>0</v>
      </c>
      <c r="J1453" s="6" t="str">
        <f t="shared" si="94"/>
        <v/>
      </c>
      <c r="K1453" s="5">
        <v>1119.55224</v>
      </c>
      <c r="L1453" s="5">
        <v>628.77964999999995</v>
      </c>
      <c r="M1453" s="6">
        <f t="shared" si="95"/>
        <v>-0.4383650645904652</v>
      </c>
    </row>
    <row r="1454" spans="1:13" x14ac:dyDescent="0.2">
      <c r="A1454" s="1" t="s">
        <v>23</v>
      </c>
      <c r="B1454" s="1" t="s">
        <v>93</v>
      </c>
      <c r="C1454" s="5">
        <v>0</v>
      </c>
      <c r="D1454" s="5">
        <v>0</v>
      </c>
      <c r="E1454" s="6" t="str">
        <f t="shared" si="92"/>
        <v/>
      </c>
      <c r="F1454" s="5">
        <v>356.35730999999998</v>
      </c>
      <c r="G1454" s="5">
        <v>459.54604999999998</v>
      </c>
      <c r="H1454" s="6">
        <f t="shared" si="93"/>
        <v>0.28956538032010615</v>
      </c>
      <c r="I1454" s="5">
        <v>348.19963999999999</v>
      </c>
      <c r="J1454" s="6">
        <f t="shared" si="94"/>
        <v>0.31977749890838481</v>
      </c>
      <c r="K1454" s="5">
        <v>3508.0438899999999</v>
      </c>
      <c r="L1454" s="5">
        <v>4530.9053400000003</v>
      </c>
      <c r="M1454" s="6">
        <f t="shared" si="95"/>
        <v>0.29157601275051337</v>
      </c>
    </row>
    <row r="1455" spans="1:13" x14ac:dyDescent="0.2">
      <c r="A1455" s="1" t="s">
        <v>24</v>
      </c>
      <c r="B1455" s="1" t="s">
        <v>93</v>
      </c>
      <c r="C1455" s="5">
        <v>0</v>
      </c>
      <c r="D1455" s="5">
        <v>0</v>
      </c>
      <c r="E1455" s="6" t="str">
        <f t="shared" si="92"/>
        <v/>
      </c>
      <c r="F1455" s="5">
        <v>0</v>
      </c>
      <c r="G1455" s="5">
        <v>0</v>
      </c>
      <c r="H1455" s="6" t="str">
        <f t="shared" si="93"/>
        <v/>
      </c>
      <c r="I1455" s="5">
        <v>0</v>
      </c>
      <c r="J1455" s="6" t="str">
        <f t="shared" si="94"/>
        <v/>
      </c>
      <c r="K1455" s="5">
        <v>0</v>
      </c>
      <c r="L1455" s="5">
        <v>0</v>
      </c>
      <c r="M1455" s="6" t="str">
        <f t="shared" si="95"/>
        <v/>
      </c>
    </row>
    <row r="1456" spans="1:13" x14ac:dyDescent="0.2">
      <c r="A1456" s="1" t="s">
        <v>26</v>
      </c>
      <c r="B1456" s="1" t="s">
        <v>93</v>
      </c>
      <c r="C1456" s="5">
        <v>0</v>
      </c>
      <c r="D1456" s="5">
        <v>97.342749999999995</v>
      </c>
      <c r="E1456" s="6" t="str">
        <f t="shared" si="92"/>
        <v/>
      </c>
      <c r="F1456" s="5">
        <v>3109.49037</v>
      </c>
      <c r="G1456" s="5">
        <v>2111.3507500000001</v>
      </c>
      <c r="H1456" s="6">
        <f t="shared" si="93"/>
        <v>-0.32099781675799177</v>
      </c>
      <c r="I1456" s="5">
        <v>1673.11403</v>
      </c>
      <c r="J1456" s="6">
        <f t="shared" si="94"/>
        <v>0.2619287819850511</v>
      </c>
      <c r="K1456" s="5">
        <v>17262.355879999999</v>
      </c>
      <c r="L1456" s="5">
        <v>18286.468069999999</v>
      </c>
      <c r="M1456" s="6">
        <f t="shared" si="95"/>
        <v>5.9326328174390541E-2</v>
      </c>
    </row>
    <row r="1457" spans="1:13" x14ac:dyDescent="0.2">
      <c r="A1457" s="1" t="s">
        <v>28</v>
      </c>
      <c r="B1457" s="1" t="s">
        <v>93</v>
      </c>
      <c r="C1457" s="5">
        <v>0</v>
      </c>
      <c r="D1457" s="5">
        <v>49.658499999999997</v>
      </c>
      <c r="E1457" s="6" t="str">
        <f t="shared" si="92"/>
        <v/>
      </c>
      <c r="F1457" s="5">
        <v>205.20092</v>
      </c>
      <c r="G1457" s="5">
        <v>382.08136000000002</v>
      </c>
      <c r="H1457" s="6">
        <f t="shared" si="93"/>
        <v>0.86198658368588221</v>
      </c>
      <c r="I1457" s="5">
        <v>108.0685</v>
      </c>
      <c r="J1457" s="6">
        <f t="shared" si="94"/>
        <v>2.5355479163678596</v>
      </c>
      <c r="K1457" s="5">
        <v>1845.5264999999999</v>
      </c>
      <c r="L1457" s="5">
        <v>1011.6188</v>
      </c>
      <c r="M1457" s="6">
        <f t="shared" si="95"/>
        <v>-0.45185354965100744</v>
      </c>
    </row>
    <row r="1458" spans="1:13" x14ac:dyDescent="0.2">
      <c r="A1458" s="1" t="s">
        <v>29</v>
      </c>
      <c r="B1458" s="1" t="s">
        <v>93</v>
      </c>
      <c r="C1458" s="5">
        <v>0</v>
      </c>
      <c r="D1458" s="5">
        <v>0</v>
      </c>
      <c r="E1458" s="6" t="str">
        <f t="shared" si="92"/>
        <v/>
      </c>
      <c r="F1458" s="5">
        <v>0</v>
      </c>
      <c r="G1458" s="5">
        <v>0</v>
      </c>
      <c r="H1458" s="6" t="str">
        <f t="shared" si="93"/>
        <v/>
      </c>
      <c r="I1458" s="5">
        <v>0</v>
      </c>
      <c r="J1458" s="6" t="str">
        <f t="shared" si="94"/>
        <v/>
      </c>
      <c r="K1458" s="5">
        <v>0</v>
      </c>
      <c r="L1458" s="5">
        <v>0</v>
      </c>
      <c r="M1458" s="6" t="str">
        <f t="shared" si="95"/>
        <v/>
      </c>
    </row>
    <row r="1459" spans="1:13" x14ac:dyDescent="0.2">
      <c r="A1459" s="2" t="s">
        <v>30</v>
      </c>
      <c r="B1459" s="2" t="s">
        <v>93</v>
      </c>
      <c r="C1459" s="7">
        <v>0</v>
      </c>
      <c r="D1459" s="7">
        <v>254.42332999999999</v>
      </c>
      <c r="E1459" s="8" t="str">
        <f t="shared" si="92"/>
        <v/>
      </c>
      <c r="F1459" s="7">
        <v>38244.073299999996</v>
      </c>
      <c r="G1459" s="7">
        <v>27314.72291</v>
      </c>
      <c r="H1459" s="8">
        <f t="shared" si="93"/>
        <v>-0.28577893113702402</v>
      </c>
      <c r="I1459" s="7">
        <v>19572.813920000001</v>
      </c>
      <c r="J1459" s="8">
        <f t="shared" si="94"/>
        <v>0.39554399391132611</v>
      </c>
      <c r="K1459" s="7">
        <v>181913.74056000001</v>
      </c>
      <c r="L1459" s="7">
        <v>245716.68216</v>
      </c>
      <c r="M1459" s="8">
        <f t="shared" si="95"/>
        <v>0.3507318435847131</v>
      </c>
    </row>
    <row r="1460" spans="1:13" x14ac:dyDescent="0.2">
      <c r="A1460" s="1" t="s">
        <v>3</v>
      </c>
      <c r="B1460" s="1" t="s">
        <v>94</v>
      </c>
      <c r="C1460" s="5">
        <v>0</v>
      </c>
      <c r="D1460" s="5">
        <v>0</v>
      </c>
      <c r="E1460" s="6" t="str">
        <f t="shared" si="92"/>
        <v/>
      </c>
      <c r="F1460" s="5">
        <v>51.362740000000002</v>
      </c>
      <c r="G1460" s="5">
        <v>34.383040000000001</v>
      </c>
      <c r="H1460" s="6">
        <f t="shared" si="93"/>
        <v>-0.33058399921811021</v>
      </c>
      <c r="I1460" s="5">
        <v>25.821159999999999</v>
      </c>
      <c r="J1460" s="6">
        <f t="shared" si="94"/>
        <v>0.33158386377684046</v>
      </c>
      <c r="K1460" s="5">
        <v>736.50152000000003</v>
      </c>
      <c r="L1460" s="5">
        <v>287.07778999999999</v>
      </c>
      <c r="M1460" s="6">
        <f t="shared" si="95"/>
        <v>-0.6102142599787167</v>
      </c>
    </row>
    <row r="1461" spans="1:13" x14ac:dyDescent="0.2">
      <c r="A1461" s="1" t="s">
        <v>5</v>
      </c>
      <c r="B1461" s="1" t="s">
        <v>94</v>
      </c>
      <c r="C1461" s="5">
        <v>0</v>
      </c>
      <c r="D1461" s="5">
        <v>0.4224</v>
      </c>
      <c r="E1461" s="6" t="str">
        <f t="shared" si="92"/>
        <v/>
      </c>
      <c r="F1461" s="5">
        <v>149.97094000000001</v>
      </c>
      <c r="G1461" s="5">
        <v>74.7958</v>
      </c>
      <c r="H1461" s="6">
        <f t="shared" si="93"/>
        <v>-0.50126471168347686</v>
      </c>
      <c r="I1461" s="5">
        <v>70.566900000000004</v>
      </c>
      <c r="J1461" s="6">
        <f t="shared" si="94"/>
        <v>5.9927529762537235E-2</v>
      </c>
      <c r="K1461" s="5">
        <v>966.09133999999995</v>
      </c>
      <c r="L1461" s="5">
        <v>859.80912000000001</v>
      </c>
      <c r="M1461" s="6">
        <f t="shared" si="95"/>
        <v>-0.11001259984382006</v>
      </c>
    </row>
    <row r="1462" spans="1:13" x14ac:dyDescent="0.2">
      <c r="A1462" s="1" t="s">
        <v>6</v>
      </c>
      <c r="B1462" s="1" t="s">
        <v>94</v>
      </c>
      <c r="C1462" s="5">
        <v>0</v>
      </c>
      <c r="D1462" s="5">
        <v>3.7870599999999999</v>
      </c>
      <c r="E1462" s="6" t="str">
        <f t="shared" si="92"/>
        <v/>
      </c>
      <c r="F1462" s="5">
        <v>143.58284</v>
      </c>
      <c r="G1462" s="5">
        <v>61.591679999999997</v>
      </c>
      <c r="H1462" s="6">
        <f t="shared" si="93"/>
        <v>-0.57103731894424159</v>
      </c>
      <c r="I1462" s="5">
        <v>45.60228</v>
      </c>
      <c r="J1462" s="6">
        <f t="shared" si="94"/>
        <v>0.35062720548183113</v>
      </c>
      <c r="K1462" s="5">
        <v>1129.5963099999999</v>
      </c>
      <c r="L1462" s="5">
        <v>912.49967000000004</v>
      </c>
      <c r="M1462" s="6">
        <f t="shared" si="95"/>
        <v>-0.19218957965611616</v>
      </c>
    </row>
    <row r="1463" spans="1:13" x14ac:dyDescent="0.2">
      <c r="A1463" s="1" t="s">
        <v>7</v>
      </c>
      <c r="B1463" s="1" t="s">
        <v>94</v>
      </c>
      <c r="C1463" s="5">
        <v>0</v>
      </c>
      <c r="D1463" s="5">
        <v>0</v>
      </c>
      <c r="E1463" s="6" t="str">
        <f t="shared" si="92"/>
        <v/>
      </c>
      <c r="F1463" s="5">
        <v>5.4779</v>
      </c>
      <c r="G1463" s="5">
        <v>3.5789200000000001</v>
      </c>
      <c r="H1463" s="6">
        <f t="shared" si="93"/>
        <v>-0.34666204202340312</v>
      </c>
      <c r="I1463" s="5">
        <v>3.1347200000000002</v>
      </c>
      <c r="J1463" s="6">
        <f t="shared" si="94"/>
        <v>0.14170324622294816</v>
      </c>
      <c r="K1463" s="5">
        <v>39.687510000000003</v>
      </c>
      <c r="L1463" s="5">
        <v>36.337690000000002</v>
      </c>
      <c r="M1463" s="6">
        <f t="shared" si="95"/>
        <v>-8.4404892118452368E-2</v>
      </c>
    </row>
    <row r="1464" spans="1:13" x14ac:dyDescent="0.2">
      <c r="A1464" s="1" t="s">
        <v>8</v>
      </c>
      <c r="B1464" s="1" t="s">
        <v>94</v>
      </c>
      <c r="C1464" s="5">
        <v>0</v>
      </c>
      <c r="D1464" s="5">
        <v>0</v>
      </c>
      <c r="E1464" s="6" t="str">
        <f t="shared" si="92"/>
        <v/>
      </c>
      <c r="F1464" s="5">
        <v>15.5623</v>
      </c>
      <c r="G1464" s="5">
        <v>0.36080000000000001</v>
      </c>
      <c r="H1464" s="6">
        <f t="shared" si="93"/>
        <v>-0.97681576630703693</v>
      </c>
      <c r="I1464" s="5">
        <v>8.6499999999999997E-3</v>
      </c>
      <c r="J1464" s="6">
        <f t="shared" si="94"/>
        <v>40.710982658959537</v>
      </c>
      <c r="K1464" s="5">
        <v>43.588369999999998</v>
      </c>
      <c r="L1464" s="5">
        <v>5.2877700000000001</v>
      </c>
      <c r="M1464" s="6">
        <f t="shared" si="95"/>
        <v>-0.87868851255506919</v>
      </c>
    </row>
    <row r="1465" spans="1:13" x14ac:dyDescent="0.2">
      <c r="A1465" s="1" t="s">
        <v>9</v>
      </c>
      <c r="B1465" s="1" t="s">
        <v>94</v>
      </c>
      <c r="C1465" s="5">
        <v>0</v>
      </c>
      <c r="D1465" s="5">
        <v>163.49010999999999</v>
      </c>
      <c r="E1465" s="6" t="str">
        <f t="shared" si="92"/>
        <v/>
      </c>
      <c r="F1465" s="5">
        <v>251.70936</v>
      </c>
      <c r="G1465" s="5">
        <v>688.98649</v>
      </c>
      <c r="H1465" s="6">
        <f t="shared" si="93"/>
        <v>1.7372303119756851</v>
      </c>
      <c r="I1465" s="5">
        <v>100.2966</v>
      </c>
      <c r="J1465" s="6">
        <f t="shared" si="94"/>
        <v>5.8694899926817063</v>
      </c>
      <c r="K1465" s="5">
        <v>4054.8923199999999</v>
      </c>
      <c r="L1465" s="5">
        <v>3001.6155100000001</v>
      </c>
      <c r="M1465" s="6">
        <f t="shared" si="95"/>
        <v>-0.25975456975883393</v>
      </c>
    </row>
    <row r="1466" spans="1:13" x14ac:dyDescent="0.2">
      <c r="A1466" s="1" t="s">
        <v>10</v>
      </c>
      <c r="B1466" s="1" t="s">
        <v>94</v>
      </c>
      <c r="C1466" s="5">
        <v>0</v>
      </c>
      <c r="D1466" s="5">
        <v>0</v>
      </c>
      <c r="E1466" s="6" t="str">
        <f t="shared" si="92"/>
        <v/>
      </c>
      <c r="F1466" s="5">
        <v>0</v>
      </c>
      <c r="G1466" s="5">
        <v>0</v>
      </c>
      <c r="H1466" s="6" t="str">
        <f t="shared" si="93"/>
        <v/>
      </c>
      <c r="I1466" s="5">
        <v>0</v>
      </c>
      <c r="J1466" s="6" t="str">
        <f t="shared" si="94"/>
        <v/>
      </c>
      <c r="K1466" s="5">
        <v>1.008</v>
      </c>
      <c r="L1466" s="5">
        <v>3.9615</v>
      </c>
      <c r="M1466" s="6">
        <f t="shared" si="95"/>
        <v>2.9300595238095237</v>
      </c>
    </row>
    <row r="1467" spans="1:13" x14ac:dyDescent="0.2">
      <c r="A1467" s="1" t="s">
        <v>11</v>
      </c>
      <c r="B1467" s="1" t="s">
        <v>94</v>
      </c>
      <c r="C1467" s="5">
        <v>0</v>
      </c>
      <c r="D1467" s="5">
        <v>0</v>
      </c>
      <c r="E1467" s="6" t="str">
        <f t="shared" si="92"/>
        <v/>
      </c>
      <c r="F1467" s="5">
        <v>0</v>
      </c>
      <c r="G1467" s="5">
        <v>0</v>
      </c>
      <c r="H1467" s="6" t="str">
        <f t="shared" si="93"/>
        <v/>
      </c>
      <c r="I1467" s="5">
        <v>0</v>
      </c>
      <c r="J1467" s="6" t="str">
        <f t="shared" si="94"/>
        <v/>
      </c>
      <c r="K1467" s="5">
        <v>0.21299999999999999</v>
      </c>
      <c r="L1467" s="5">
        <v>1.6172</v>
      </c>
      <c r="M1467" s="6">
        <f t="shared" si="95"/>
        <v>6.5924882629107984</v>
      </c>
    </row>
    <row r="1468" spans="1:13" x14ac:dyDescent="0.2">
      <c r="A1468" s="1" t="s">
        <v>12</v>
      </c>
      <c r="B1468" s="1" t="s">
        <v>94</v>
      </c>
      <c r="C1468" s="5">
        <v>0</v>
      </c>
      <c r="D1468" s="5">
        <v>0</v>
      </c>
      <c r="E1468" s="6" t="str">
        <f t="shared" si="92"/>
        <v/>
      </c>
      <c r="F1468" s="5">
        <v>0.85</v>
      </c>
      <c r="G1468" s="5">
        <v>0</v>
      </c>
      <c r="H1468" s="6">
        <f t="shared" si="93"/>
        <v>-1</v>
      </c>
      <c r="I1468" s="5">
        <v>0</v>
      </c>
      <c r="J1468" s="6" t="str">
        <f t="shared" si="94"/>
        <v/>
      </c>
      <c r="K1468" s="5">
        <v>37.873330000000003</v>
      </c>
      <c r="L1468" s="5">
        <v>46.45729</v>
      </c>
      <c r="M1468" s="6">
        <f t="shared" si="95"/>
        <v>0.22664920143013556</v>
      </c>
    </row>
    <row r="1469" spans="1:13" x14ac:dyDescent="0.2">
      <c r="A1469" s="1" t="s">
        <v>13</v>
      </c>
      <c r="B1469" s="1" t="s">
        <v>94</v>
      </c>
      <c r="C1469" s="5">
        <v>0</v>
      </c>
      <c r="D1469" s="5">
        <v>0</v>
      </c>
      <c r="E1469" s="6" t="str">
        <f t="shared" si="92"/>
        <v/>
      </c>
      <c r="F1469" s="5">
        <v>35.696649999999998</v>
      </c>
      <c r="G1469" s="5">
        <v>53.483849999999997</v>
      </c>
      <c r="H1469" s="6">
        <f t="shared" si="93"/>
        <v>0.49828765444376422</v>
      </c>
      <c r="I1469" s="5">
        <v>30.626169999999998</v>
      </c>
      <c r="J1469" s="6">
        <f t="shared" si="94"/>
        <v>0.74634471107552791</v>
      </c>
      <c r="K1469" s="5">
        <v>994.10397</v>
      </c>
      <c r="L1469" s="5">
        <v>357.75315999999998</v>
      </c>
      <c r="M1469" s="6">
        <f t="shared" si="95"/>
        <v>-0.64012500624054447</v>
      </c>
    </row>
    <row r="1470" spans="1:13" x14ac:dyDescent="0.2">
      <c r="A1470" s="1" t="s">
        <v>14</v>
      </c>
      <c r="B1470" s="1" t="s">
        <v>94</v>
      </c>
      <c r="C1470" s="5">
        <v>0</v>
      </c>
      <c r="D1470" s="5">
        <v>0</v>
      </c>
      <c r="E1470" s="6" t="str">
        <f t="shared" si="92"/>
        <v/>
      </c>
      <c r="F1470" s="5">
        <v>764.55570999999998</v>
      </c>
      <c r="G1470" s="5">
        <v>627.18127000000004</v>
      </c>
      <c r="H1470" s="6">
        <f t="shared" si="93"/>
        <v>-0.17967878364285572</v>
      </c>
      <c r="I1470" s="5">
        <v>382.59323000000001</v>
      </c>
      <c r="J1470" s="6">
        <f t="shared" si="94"/>
        <v>0.63929003657487615</v>
      </c>
      <c r="K1470" s="5">
        <v>4836.5642600000001</v>
      </c>
      <c r="L1470" s="5">
        <v>4150.6525899999997</v>
      </c>
      <c r="M1470" s="6">
        <f t="shared" si="95"/>
        <v>-0.14181795860187751</v>
      </c>
    </row>
    <row r="1471" spans="1:13" x14ac:dyDescent="0.2">
      <c r="A1471" s="1" t="s">
        <v>15</v>
      </c>
      <c r="B1471" s="1" t="s">
        <v>94</v>
      </c>
      <c r="C1471" s="5">
        <v>0</v>
      </c>
      <c r="D1471" s="5">
        <v>34.42653</v>
      </c>
      <c r="E1471" s="6" t="str">
        <f t="shared" si="92"/>
        <v/>
      </c>
      <c r="F1471" s="5">
        <v>298.09473000000003</v>
      </c>
      <c r="G1471" s="5">
        <v>81.575550000000007</v>
      </c>
      <c r="H1471" s="6">
        <f t="shared" si="93"/>
        <v>-0.72634353515743133</v>
      </c>
      <c r="I1471" s="5">
        <v>54.205820000000003</v>
      </c>
      <c r="J1471" s="6">
        <f t="shared" si="94"/>
        <v>0.50492234966651184</v>
      </c>
      <c r="K1471" s="5">
        <v>791.21870999999999</v>
      </c>
      <c r="L1471" s="5">
        <v>1037.55771</v>
      </c>
      <c r="M1471" s="6">
        <f t="shared" si="95"/>
        <v>0.31134122194860647</v>
      </c>
    </row>
    <row r="1472" spans="1:13" x14ac:dyDescent="0.2">
      <c r="A1472" s="1" t="s">
        <v>16</v>
      </c>
      <c r="B1472" s="1" t="s">
        <v>94</v>
      </c>
      <c r="C1472" s="5">
        <v>0</v>
      </c>
      <c r="D1472" s="5">
        <v>68.43974</v>
      </c>
      <c r="E1472" s="6" t="str">
        <f t="shared" si="92"/>
        <v/>
      </c>
      <c r="F1472" s="5">
        <v>1105.5677000000001</v>
      </c>
      <c r="G1472" s="5">
        <v>707.58114999999998</v>
      </c>
      <c r="H1472" s="6">
        <f t="shared" si="93"/>
        <v>-0.3599838797750694</v>
      </c>
      <c r="I1472" s="5">
        <v>657.56533999999999</v>
      </c>
      <c r="J1472" s="6">
        <f t="shared" si="94"/>
        <v>7.6062114222747779E-2</v>
      </c>
      <c r="K1472" s="5">
        <v>12494.96668</v>
      </c>
      <c r="L1472" s="5">
        <v>5419.9674199999999</v>
      </c>
      <c r="M1472" s="6">
        <f t="shared" si="95"/>
        <v>-0.56622794131372589</v>
      </c>
    </row>
    <row r="1473" spans="1:13" x14ac:dyDescent="0.2">
      <c r="A1473" s="1" t="s">
        <v>17</v>
      </c>
      <c r="B1473" s="1" t="s">
        <v>94</v>
      </c>
      <c r="C1473" s="5">
        <v>0</v>
      </c>
      <c r="D1473" s="5">
        <v>0</v>
      </c>
      <c r="E1473" s="6" t="str">
        <f t="shared" si="92"/>
        <v/>
      </c>
      <c r="F1473" s="5">
        <v>30.215060000000001</v>
      </c>
      <c r="G1473" s="5">
        <v>25.964320000000001</v>
      </c>
      <c r="H1473" s="6">
        <f t="shared" si="93"/>
        <v>-0.14068282505479057</v>
      </c>
      <c r="I1473" s="5">
        <v>19.14969</v>
      </c>
      <c r="J1473" s="6">
        <f t="shared" si="94"/>
        <v>0.35586111315640112</v>
      </c>
      <c r="K1473" s="5">
        <v>150.09053</v>
      </c>
      <c r="L1473" s="5">
        <v>257.79674</v>
      </c>
      <c r="M1473" s="6">
        <f t="shared" si="95"/>
        <v>0.71760829947099269</v>
      </c>
    </row>
    <row r="1474" spans="1:13" x14ac:dyDescent="0.2">
      <c r="A1474" s="1" t="s">
        <v>18</v>
      </c>
      <c r="B1474" s="1" t="s">
        <v>94</v>
      </c>
      <c r="C1474" s="5">
        <v>0</v>
      </c>
      <c r="D1474" s="5">
        <v>0.98</v>
      </c>
      <c r="E1474" s="6" t="str">
        <f t="shared" si="92"/>
        <v/>
      </c>
      <c r="F1474" s="5">
        <v>32.070430000000002</v>
      </c>
      <c r="G1474" s="5">
        <v>5246.6279000000004</v>
      </c>
      <c r="H1474" s="6">
        <f t="shared" si="93"/>
        <v>162.59705498180099</v>
      </c>
      <c r="I1474" s="5">
        <v>9012.6343099999995</v>
      </c>
      <c r="J1474" s="6">
        <f t="shared" si="94"/>
        <v>-0.41785856171057711</v>
      </c>
      <c r="K1474" s="5">
        <v>36063.435319999997</v>
      </c>
      <c r="L1474" s="5">
        <v>68073.840719999993</v>
      </c>
      <c r="M1474" s="6">
        <f t="shared" si="95"/>
        <v>0.88761387028061978</v>
      </c>
    </row>
    <row r="1475" spans="1:13" x14ac:dyDescent="0.2">
      <c r="A1475" s="1" t="s">
        <v>19</v>
      </c>
      <c r="B1475" s="1" t="s">
        <v>94</v>
      </c>
      <c r="C1475" s="5">
        <v>0</v>
      </c>
      <c r="D1475" s="5">
        <v>2.74654</v>
      </c>
      <c r="E1475" s="6" t="str">
        <f t="shared" si="92"/>
        <v/>
      </c>
      <c r="F1475" s="5">
        <v>145.60948999999999</v>
      </c>
      <c r="G1475" s="5">
        <v>6.5130600000000003</v>
      </c>
      <c r="H1475" s="6">
        <f t="shared" si="93"/>
        <v>-0.9552703604689502</v>
      </c>
      <c r="I1475" s="5">
        <v>16.96125</v>
      </c>
      <c r="J1475" s="6">
        <f t="shared" si="94"/>
        <v>-0.61600353747512715</v>
      </c>
      <c r="K1475" s="5">
        <v>621.50136999999995</v>
      </c>
      <c r="L1475" s="5">
        <v>1433.78226</v>
      </c>
      <c r="M1475" s="6">
        <f t="shared" si="95"/>
        <v>1.3069655663027744</v>
      </c>
    </row>
    <row r="1476" spans="1:13" x14ac:dyDescent="0.2">
      <c r="A1476" s="1" t="s">
        <v>20</v>
      </c>
      <c r="B1476" s="1" t="s">
        <v>94</v>
      </c>
      <c r="C1476" s="5">
        <v>0</v>
      </c>
      <c r="D1476" s="5">
        <v>0</v>
      </c>
      <c r="E1476" s="6" t="str">
        <f t="shared" si="92"/>
        <v/>
      </c>
      <c r="F1476" s="5">
        <v>240.19951</v>
      </c>
      <c r="G1476" s="5">
        <v>137.29485</v>
      </c>
      <c r="H1476" s="6">
        <f t="shared" si="93"/>
        <v>-0.42841328027688319</v>
      </c>
      <c r="I1476" s="5">
        <v>119.19586</v>
      </c>
      <c r="J1476" s="6">
        <f t="shared" si="94"/>
        <v>0.15184243815179488</v>
      </c>
      <c r="K1476" s="5">
        <v>966.58663999999999</v>
      </c>
      <c r="L1476" s="5">
        <v>1447.55456</v>
      </c>
      <c r="M1476" s="6">
        <f t="shared" si="95"/>
        <v>0.49759421462725784</v>
      </c>
    </row>
    <row r="1477" spans="1:13" x14ac:dyDescent="0.2">
      <c r="A1477" s="1" t="s">
        <v>21</v>
      </c>
      <c r="B1477" s="1" t="s">
        <v>94</v>
      </c>
      <c r="C1477" s="5">
        <v>0</v>
      </c>
      <c r="D1477" s="5">
        <v>32.746110000000002</v>
      </c>
      <c r="E1477" s="6" t="str">
        <f t="shared" si="92"/>
        <v/>
      </c>
      <c r="F1477" s="5">
        <v>98.98066</v>
      </c>
      <c r="G1477" s="5">
        <v>244.81632999999999</v>
      </c>
      <c r="H1477" s="6">
        <f t="shared" si="93"/>
        <v>1.4733754048518164</v>
      </c>
      <c r="I1477" s="5">
        <v>120.88126</v>
      </c>
      <c r="J1477" s="6">
        <f t="shared" si="94"/>
        <v>1.0252628902114358</v>
      </c>
      <c r="K1477" s="5">
        <v>877.08660999999995</v>
      </c>
      <c r="L1477" s="5">
        <v>2107.7647000000002</v>
      </c>
      <c r="M1477" s="6">
        <f t="shared" si="95"/>
        <v>1.4031431741957618</v>
      </c>
    </row>
    <row r="1478" spans="1:13" x14ac:dyDescent="0.2">
      <c r="A1478" s="1" t="s">
        <v>23</v>
      </c>
      <c r="B1478" s="1" t="s">
        <v>94</v>
      </c>
      <c r="C1478" s="5">
        <v>0</v>
      </c>
      <c r="D1478" s="5">
        <v>0</v>
      </c>
      <c r="E1478" s="6" t="str">
        <f t="shared" si="92"/>
        <v/>
      </c>
      <c r="F1478" s="5">
        <v>97.238789999999995</v>
      </c>
      <c r="G1478" s="5">
        <v>14.658950000000001</v>
      </c>
      <c r="H1478" s="6">
        <f t="shared" si="93"/>
        <v>-0.84924791844900582</v>
      </c>
      <c r="I1478" s="5">
        <v>45.454549999999998</v>
      </c>
      <c r="J1478" s="6">
        <f t="shared" si="94"/>
        <v>-0.67750313224968672</v>
      </c>
      <c r="K1478" s="5">
        <v>328.01706999999999</v>
      </c>
      <c r="L1478" s="5">
        <v>277.01351</v>
      </c>
      <c r="M1478" s="6">
        <f t="shared" si="95"/>
        <v>-0.15549056639034053</v>
      </c>
    </row>
    <row r="1479" spans="1:13" x14ac:dyDescent="0.2">
      <c r="A1479" s="1" t="s">
        <v>24</v>
      </c>
      <c r="B1479" s="1" t="s">
        <v>94</v>
      </c>
      <c r="C1479" s="5">
        <v>0</v>
      </c>
      <c r="D1479" s="5">
        <v>23.89518</v>
      </c>
      <c r="E1479" s="6" t="str">
        <f t="shared" si="92"/>
        <v/>
      </c>
      <c r="F1479" s="5">
        <v>1720.1271899999999</v>
      </c>
      <c r="G1479" s="5">
        <v>2455.9163199999998</v>
      </c>
      <c r="H1479" s="6">
        <f t="shared" si="93"/>
        <v>0.42775274658614038</v>
      </c>
      <c r="I1479" s="5">
        <v>2552.1392599999999</v>
      </c>
      <c r="J1479" s="6">
        <f t="shared" si="94"/>
        <v>-3.7702856387233363E-2</v>
      </c>
      <c r="K1479" s="5">
        <v>5347.1817499999997</v>
      </c>
      <c r="L1479" s="5">
        <v>19784.26874</v>
      </c>
      <c r="M1479" s="6">
        <f t="shared" si="95"/>
        <v>2.6999431971804588</v>
      </c>
    </row>
    <row r="1480" spans="1:13" x14ac:dyDescent="0.2">
      <c r="A1480" s="1" t="s">
        <v>25</v>
      </c>
      <c r="B1480" s="1" t="s">
        <v>94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0</v>
      </c>
      <c r="H1480" s="6" t="str">
        <f t="shared" si="93"/>
        <v/>
      </c>
      <c r="I1480" s="5">
        <v>0</v>
      </c>
      <c r="J1480" s="6" t="str">
        <f t="shared" si="94"/>
        <v/>
      </c>
      <c r="K1480" s="5">
        <v>193.56360000000001</v>
      </c>
      <c r="L1480" s="5">
        <v>534.75</v>
      </c>
      <c r="M1480" s="6">
        <f t="shared" si="95"/>
        <v>1.7626578550925895</v>
      </c>
    </row>
    <row r="1481" spans="1:13" x14ac:dyDescent="0.2">
      <c r="A1481" s="1" t="s">
        <v>26</v>
      </c>
      <c r="B1481" s="1" t="s">
        <v>94</v>
      </c>
      <c r="C1481" s="5">
        <v>0</v>
      </c>
      <c r="D1481" s="5">
        <v>0</v>
      </c>
      <c r="E1481" s="6" t="str">
        <f t="shared" si="92"/>
        <v/>
      </c>
      <c r="F1481" s="5">
        <v>121.86039</v>
      </c>
      <c r="G1481" s="5">
        <v>31.23394</v>
      </c>
      <c r="H1481" s="6">
        <f t="shared" si="93"/>
        <v>-0.74369079238955327</v>
      </c>
      <c r="I1481" s="5">
        <v>144.60496000000001</v>
      </c>
      <c r="J1481" s="6">
        <f t="shared" si="94"/>
        <v>-0.78400505764117634</v>
      </c>
      <c r="K1481" s="5">
        <v>1158.5225399999999</v>
      </c>
      <c r="L1481" s="5">
        <v>551.48297000000002</v>
      </c>
      <c r="M1481" s="6">
        <f t="shared" si="95"/>
        <v>-0.52397734963361176</v>
      </c>
    </row>
    <row r="1482" spans="1:13" x14ac:dyDescent="0.2">
      <c r="A1482" s="1" t="s">
        <v>28</v>
      </c>
      <c r="B1482" s="1" t="s">
        <v>94</v>
      </c>
      <c r="C1482" s="5">
        <v>10.58792</v>
      </c>
      <c r="D1482" s="5">
        <v>21.369679999999999</v>
      </c>
      <c r="E1482" s="6">
        <f t="shared" si="92"/>
        <v>1.0183076562724311</v>
      </c>
      <c r="F1482" s="5">
        <v>1796.59069</v>
      </c>
      <c r="G1482" s="5">
        <v>2405.3691899999999</v>
      </c>
      <c r="H1482" s="6">
        <f t="shared" si="93"/>
        <v>0.33885208433313196</v>
      </c>
      <c r="I1482" s="5">
        <v>1301.9689499999999</v>
      </c>
      <c r="J1482" s="6">
        <f t="shared" si="94"/>
        <v>0.84748583289947121</v>
      </c>
      <c r="K1482" s="5">
        <v>8163.5366100000001</v>
      </c>
      <c r="L1482" s="5">
        <v>8564.8111700000009</v>
      </c>
      <c r="M1482" s="6">
        <f t="shared" si="95"/>
        <v>4.915449996371124E-2</v>
      </c>
    </row>
    <row r="1483" spans="1:13" x14ac:dyDescent="0.2">
      <c r="A1483" s="1" t="s">
        <v>29</v>
      </c>
      <c r="B1483" s="1" t="s">
        <v>94</v>
      </c>
      <c r="C1483" s="5">
        <v>0</v>
      </c>
      <c r="D1483" s="5">
        <v>0</v>
      </c>
      <c r="E1483" s="6" t="str">
        <f t="shared" si="92"/>
        <v/>
      </c>
      <c r="F1483" s="5">
        <v>0.30859999999999999</v>
      </c>
      <c r="G1483" s="5">
        <v>0</v>
      </c>
      <c r="H1483" s="6">
        <f t="shared" si="93"/>
        <v>-1</v>
      </c>
      <c r="I1483" s="5">
        <v>3.42239</v>
      </c>
      <c r="J1483" s="6">
        <f t="shared" si="94"/>
        <v>-1</v>
      </c>
      <c r="K1483" s="5">
        <v>86.748750000000001</v>
      </c>
      <c r="L1483" s="5">
        <v>211.38998000000001</v>
      </c>
      <c r="M1483" s="6">
        <f t="shared" si="95"/>
        <v>1.4368072162423089</v>
      </c>
    </row>
    <row r="1484" spans="1:13" x14ac:dyDescent="0.2">
      <c r="A1484" s="2" t="s">
        <v>30</v>
      </c>
      <c r="B1484" s="2" t="s">
        <v>94</v>
      </c>
      <c r="C1484" s="7">
        <v>10.58792</v>
      </c>
      <c r="D1484" s="7">
        <v>352.30335000000002</v>
      </c>
      <c r="E1484" s="8">
        <f t="shared" si="92"/>
        <v>32.274084994975404</v>
      </c>
      <c r="F1484" s="7">
        <v>7108.1316800000004</v>
      </c>
      <c r="G1484" s="7">
        <v>12901.913409999999</v>
      </c>
      <c r="H1484" s="8">
        <f t="shared" si="93"/>
        <v>0.81509206509241228</v>
      </c>
      <c r="I1484" s="7">
        <v>14710.10835</v>
      </c>
      <c r="J1484" s="8">
        <f t="shared" si="94"/>
        <v>-0.12292193211479652</v>
      </c>
      <c r="K1484" s="7">
        <v>80094.925099999993</v>
      </c>
      <c r="L1484" s="7">
        <v>119369.95727</v>
      </c>
      <c r="M1484" s="8">
        <f t="shared" si="95"/>
        <v>0.49035606339558213</v>
      </c>
    </row>
    <row r="1485" spans="1:13" x14ac:dyDescent="0.2">
      <c r="A1485" s="1" t="s">
        <v>3</v>
      </c>
      <c r="B1485" s="1" t="s">
        <v>95</v>
      </c>
      <c r="C1485" s="5">
        <v>0</v>
      </c>
      <c r="D1485" s="5">
        <v>200.49770000000001</v>
      </c>
      <c r="E1485" s="6" t="str">
        <f t="shared" si="92"/>
        <v/>
      </c>
      <c r="F1485" s="5">
        <v>1500.2194300000001</v>
      </c>
      <c r="G1485" s="5">
        <v>4274.5652700000001</v>
      </c>
      <c r="H1485" s="6">
        <f t="shared" si="93"/>
        <v>1.8492933663710778</v>
      </c>
      <c r="I1485" s="5">
        <v>4973.5339599999998</v>
      </c>
      <c r="J1485" s="6">
        <f t="shared" si="94"/>
        <v>-0.14053763292288846</v>
      </c>
      <c r="K1485" s="5">
        <v>17818.433290000001</v>
      </c>
      <c r="L1485" s="5">
        <v>27632.44557</v>
      </c>
      <c r="M1485" s="6">
        <f t="shared" si="95"/>
        <v>0.55077863021255546</v>
      </c>
    </row>
    <row r="1486" spans="1:13" x14ac:dyDescent="0.2">
      <c r="A1486" s="1" t="s">
        <v>5</v>
      </c>
      <c r="B1486" s="1" t="s">
        <v>95</v>
      </c>
      <c r="C1486" s="5">
        <v>0</v>
      </c>
      <c r="D1486" s="5">
        <v>208.61061000000001</v>
      </c>
      <c r="E1486" s="6" t="str">
        <f t="shared" si="92"/>
        <v/>
      </c>
      <c r="F1486" s="5">
        <v>3154.46171</v>
      </c>
      <c r="G1486" s="5">
        <v>2561.68462</v>
      </c>
      <c r="H1486" s="6">
        <f t="shared" si="93"/>
        <v>-0.18791703450412145</v>
      </c>
      <c r="I1486" s="5">
        <v>3007.8491199999999</v>
      </c>
      <c r="J1486" s="6">
        <f t="shared" si="94"/>
        <v>-0.14833340443619059</v>
      </c>
      <c r="K1486" s="5">
        <v>25527.468529999998</v>
      </c>
      <c r="L1486" s="5">
        <v>23129.6335</v>
      </c>
      <c r="M1486" s="6">
        <f t="shared" si="95"/>
        <v>-9.393156345221032E-2</v>
      </c>
    </row>
    <row r="1487" spans="1:13" x14ac:dyDescent="0.2">
      <c r="A1487" s="1" t="s">
        <v>6</v>
      </c>
      <c r="B1487" s="1" t="s">
        <v>95</v>
      </c>
      <c r="C1487" s="5">
        <v>0</v>
      </c>
      <c r="D1487" s="5">
        <v>146.42798999999999</v>
      </c>
      <c r="E1487" s="6" t="str">
        <f t="shared" si="92"/>
        <v/>
      </c>
      <c r="F1487" s="5">
        <v>4691.68066</v>
      </c>
      <c r="G1487" s="5">
        <v>7224.8581999999997</v>
      </c>
      <c r="H1487" s="6">
        <f t="shared" si="93"/>
        <v>0.53992965923644087</v>
      </c>
      <c r="I1487" s="5">
        <v>5405.1313</v>
      </c>
      <c r="J1487" s="6">
        <f t="shared" si="94"/>
        <v>0.3366665486923508</v>
      </c>
      <c r="K1487" s="5">
        <v>58102.480560000004</v>
      </c>
      <c r="L1487" s="5">
        <v>52978.548790000001</v>
      </c>
      <c r="M1487" s="6">
        <f t="shared" si="95"/>
        <v>-8.8187831579905285E-2</v>
      </c>
    </row>
    <row r="1488" spans="1:13" x14ac:dyDescent="0.2">
      <c r="A1488" s="1" t="s">
        <v>7</v>
      </c>
      <c r="B1488" s="1" t="s">
        <v>95</v>
      </c>
      <c r="C1488" s="5">
        <v>0</v>
      </c>
      <c r="D1488" s="5">
        <v>0</v>
      </c>
      <c r="E1488" s="6" t="str">
        <f t="shared" si="92"/>
        <v/>
      </c>
      <c r="F1488" s="5">
        <v>46.812359999999998</v>
      </c>
      <c r="G1488" s="5">
        <v>1.88063</v>
      </c>
      <c r="H1488" s="6">
        <f t="shared" si="93"/>
        <v>-0.95982620829199805</v>
      </c>
      <c r="I1488" s="5">
        <v>0.12</v>
      </c>
      <c r="J1488" s="6">
        <f t="shared" si="94"/>
        <v>14.671916666666668</v>
      </c>
      <c r="K1488" s="5">
        <v>571.13610000000006</v>
      </c>
      <c r="L1488" s="5">
        <v>240.05483000000001</v>
      </c>
      <c r="M1488" s="6">
        <f t="shared" si="95"/>
        <v>-0.57968892178239129</v>
      </c>
    </row>
    <row r="1489" spans="1:13" x14ac:dyDescent="0.2">
      <c r="A1489" s="1" t="s">
        <v>8</v>
      </c>
      <c r="B1489" s="1" t="s">
        <v>95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7.2276600000000002</v>
      </c>
      <c r="H1489" s="6" t="str">
        <f t="shared" si="93"/>
        <v/>
      </c>
      <c r="I1489" s="5">
        <v>7.3840599999999998</v>
      </c>
      <c r="J1489" s="6">
        <f t="shared" si="94"/>
        <v>-2.1180759636297619E-2</v>
      </c>
      <c r="K1489" s="5">
        <v>36.623530000000002</v>
      </c>
      <c r="L1489" s="5">
        <v>32.422960000000003</v>
      </c>
      <c r="M1489" s="6">
        <f t="shared" si="95"/>
        <v>-0.11469593455355065</v>
      </c>
    </row>
    <row r="1490" spans="1:13" x14ac:dyDescent="0.2">
      <c r="A1490" s="1" t="s">
        <v>9</v>
      </c>
      <c r="B1490" s="1" t="s">
        <v>95</v>
      </c>
      <c r="C1490" s="5">
        <v>0</v>
      </c>
      <c r="D1490" s="5">
        <v>48.499639999999999</v>
      </c>
      <c r="E1490" s="6" t="str">
        <f t="shared" si="92"/>
        <v/>
      </c>
      <c r="F1490" s="5">
        <v>2120.1457999999998</v>
      </c>
      <c r="G1490" s="5">
        <v>2417.6949500000001</v>
      </c>
      <c r="H1490" s="6">
        <f t="shared" si="93"/>
        <v>0.1403437207007181</v>
      </c>
      <c r="I1490" s="5">
        <v>2198.0392299999999</v>
      </c>
      <c r="J1490" s="6">
        <f t="shared" si="94"/>
        <v>9.9932574906772764E-2</v>
      </c>
      <c r="K1490" s="5">
        <v>15635.39215</v>
      </c>
      <c r="L1490" s="5">
        <v>21891.54336</v>
      </c>
      <c r="M1490" s="6">
        <f t="shared" si="95"/>
        <v>0.40012755356443042</v>
      </c>
    </row>
    <row r="1491" spans="1:13" x14ac:dyDescent="0.2">
      <c r="A1491" s="1" t="s">
        <v>10</v>
      </c>
      <c r="B1491" s="1" t="s">
        <v>95</v>
      </c>
      <c r="C1491" s="5">
        <v>0</v>
      </c>
      <c r="D1491" s="5">
        <v>0</v>
      </c>
      <c r="E1491" s="6" t="str">
        <f t="shared" ref="E1491:E1552" si="96">IF(C1491=0,"",(D1491/C1491-1))</f>
        <v/>
      </c>
      <c r="F1491" s="5">
        <v>46.608559999999997</v>
      </c>
      <c r="G1491" s="5">
        <v>841.50950999999998</v>
      </c>
      <c r="H1491" s="6">
        <f t="shared" ref="H1491:H1552" si="97">IF(F1491=0,"",(G1491/F1491-1))</f>
        <v>17.054827482333717</v>
      </c>
      <c r="I1491" s="5">
        <v>147.7458</v>
      </c>
      <c r="J1491" s="6">
        <f t="shared" ref="J1491:J1552" si="98">IF(I1491=0,"",(G1491/I1491-1))</f>
        <v>4.6956577445856329</v>
      </c>
      <c r="K1491" s="5">
        <v>11158.935960000001</v>
      </c>
      <c r="L1491" s="5">
        <v>2268.4189299999998</v>
      </c>
      <c r="M1491" s="6">
        <f t="shared" ref="M1491:M1552" si="99">IF(K1491=0,"",(L1491/K1491-1))</f>
        <v>-0.79671727321213159</v>
      </c>
    </row>
    <row r="1492" spans="1:13" x14ac:dyDescent="0.2">
      <c r="A1492" s="1" t="s">
        <v>11</v>
      </c>
      <c r="B1492" s="1" t="s">
        <v>95</v>
      </c>
      <c r="C1492" s="5">
        <v>0</v>
      </c>
      <c r="D1492" s="5">
        <v>0</v>
      </c>
      <c r="E1492" s="6" t="str">
        <f t="shared" si="96"/>
        <v/>
      </c>
      <c r="F1492" s="5">
        <v>16.308630000000001</v>
      </c>
      <c r="G1492" s="5">
        <v>7.7237999999999998</v>
      </c>
      <c r="H1492" s="6">
        <f t="shared" si="97"/>
        <v>-0.52639798683273831</v>
      </c>
      <c r="I1492" s="5">
        <v>5.8659499999999998</v>
      </c>
      <c r="J1492" s="6">
        <f t="shared" si="98"/>
        <v>0.31671766721502914</v>
      </c>
      <c r="K1492" s="5">
        <v>174.96653000000001</v>
      </c>
      <c r="L1492" s="5">
        <v>114.15872</v>
      </c>
      <c r="M1492" s="6">
        <f t="shared" si="99"/>
        <v>-0.34753966944420744</v>
      </c>
    </row>
    <row r="1493" spans="1:13" x14ac:dyDescent="0.2">
      <c r="A1493" s="1" t="s">
        <v>12</v>
      </c>
      <c r="B1493" s="1" t="s">
        <v>95</v>
      </c>
      <c r="C1493" s="5">
        <v>0</v>
      </c>
      <c r="D1493" s="5">
        <v>0</v>
      </c>
      <c r="E1493" s="6" t="str">
        <f t="shared" si="96"/>
        <v/>
      </c>
      <c r="F1493" s="5">
        <v>44.341160000000002</v>
      </c>
      <c r="G1493" s="5">
        <v>82.753110000000007</v>
      </c>
      <c r="H1493" s="6">
        <f t="shared" si="97"/>
        <v>0.86628202780441477</v>
      </c>
      <c r="I1493" s="5">
        <v>85.39573</v>
      </c>
      <c r="J1493" s="6">
        <f t="shared" si="98"/>
        <v>-3.0945575381813528E-2</v>
      </c>
      <c r="K1493" s="5">
        <v>470.33818000000002</v>
      </c>
      <c r="L1493" s="5">
        <v>465.21780999999999</v>
      </c>
      <c r="M1493" s="6">
        <f t="shared" si="99"/>
        <v>-1.0886571020026548E-2</v>
      </c>
    </row>
    <row r="1494" spans="1:13" x14ac:dyDescent="0.2">
      <c r="A1494" s="1" t="s">
        <v>13</v>
      </c>
      <c r="B1494" s="1" t="s">
        <v>95</v>
      </c>
      <c r="C1494" s="5">
        <v>0</v>
      </c>
      <c r="D1494" s="5">
        <v>0</v>
      </c>
      <c r="E1494" s="6" t="str">
        <f t="shared" si="96"/>
        <v/>
      </c>
      <c r="F1494" s="5">
        <v>1296.58691</v>
      </c>
      <c r="G1494" s="5">
        <v>895.44721000000004</v>
      </c>
      <c r="H1494" s="6">
        <f t="shared" si="97"/>
        <v>-0.30938126623536555</v>
      </c>
      <c r="I1494" s="5">
        <v>1188.24146</v>
      </c>
      <c r="J1494" s="6">
        <f t="shared" si="98"/>
        <v>-0.2464097238283538</v>
      </c>
      <c r="K1494" s="5">
        <v>12970.203030000001</v>
      </c>
      <c r="L1494" s="5">
        <v>11733.04039</v>
      </c>
      <c r="M1494" s="6">
        <f t="shared" si="99"/>
        <v>-9.5384986429160046E-2</v>
      </c>
    </row>
    <row r="1495" spans="1:13" x14ac:dyDescent="0.2">
      <c r="A1495" s="1" t="s">
        <v>14</v>
      </c>
      <c r="B1495" s="1" t="s">
        <v>95</v>
      </c>
      <c r="C1495" s="5">
        <v>0</v>
      </c>
      <c r="D1495" s="5">
        <v>148.15827999999999</v>
      </c>
      <c r="E1495" s="6" t="str">
        <f t="shared" si="96"/>
        <v/>
      </c>
      <c r="F1495" s="5">
        <v>1208.53</v>
      </c>
      <c r="G1495" s="5">
        <v>2016.19814</v>
      </c>
      <c r="H1495" s="6">
        <f t="shared" si="97"/>
        <v>0.66830623981200299</v>
      </c>
      <c r="I1495" s="5">
        <v>1215.1509000000001</v>
      </c>
      <c r="J1495" s="6">
        <f t="shared" si="98"/>
        <v>0.65921626688504276</v>
      </c>
      <c r="K1495" s="5">
        <v>7684.2876500000002</v>
      </c>
      <c r="L1495" s="5">
        <v>14516.539349999999</v>
      </c>
      <c r="M1495" s="6">
        <f t="shared" si="99"/>
        <v>0.88911972211243273</v>
      </c>
    </row>
    <row r="1496" spans="1:13" x14ac:dyDescent="0.2">
      <c r="A1496" s="1" t="s">
        <v>15</v>
      </c>
      <c r="B1496" s="1" t="s">
        <v>95</v>
      </c>
      <c r="C1496" s="5">
        <v>0</v>
      </c>
      <c r="D1496" s="5">
        <v>12.006410000000001</v>
      </c>
      <c r="E1496" s="6" t="str">
        <f t="shared" si="96"/>
        <v/>
      </c>
      <c r="F1496" s="5">
        <v>3535.9500600000001</v>
      </c>
      <c r="G1496" s="5">
        <v>3577.1633499999998</v>
      </c>
      <c r="H1496" s="6">
        <f t="shared" si="97"/>
        <v>1.165550680882621E-2</v>
      </c>
      <c r="I1496" s="5">
        <v>4108.90002</v>
      </c>
      <c r="J1496" s="6">
        <f t="shared" si="98"/>
        <v>-0.1294109536400937</v>
      </c>
      <c r="K1496" s="5">
        <v>32926.676229999997</v>
      </c>
      <c r="L1496" s="5">
        <v>37536.717259999998</v>
      </c>
      <c r="M1496" s="6">
        <f t="shared" si="99"/>
        <v>0.14000930424309632</v>
      </c>
    </row>
    <row r="1497" spans="1:13" x14ac:dyDescent="0.2">
      <c r="A1497" s="1" t="s">
        <v>16</v>
      </c>
      <c r="B1497" s="1" t="s">
        <v>95</v>
      </c>
      <c r="C1497" s="5">
        <v>0</v>
      </c>
      <c r="D1497" s="5">
        <v>56.012590000000003</v>
      </c>
      <c r="E1497" s="6" t="str">
        <f t="shared" si="96"/>
        <v/>
      </c>
      <c r="F1497" s="5">
        <v>3339.74593</v>
      </c>
      <c r="G1497" s="5">
        <v>3437.62808</v>
      </c>
      <c r="H1497" s="6">
        <f t="shared" si="97"/>
        <v>2.930826238030626E-2</v>
      </c>
      <c r="I1497" s="5">
        <v>2204.5578099999998</v>
      </c>
      <c r="J1497" s="6">
        <f t="shared" si="98"/>
        <v>0.55932770935138243</v>
      </c>
      <c r="K1497" s="5">
        <v>31906.732749999999</v>
      </c>
      <c r="L1497" s="5">
        <v>33668.780859999999</v>
      </c>
      <c r="M1497" s="6">
        <f t="shared" si="99"/>
        <v>5.522496219861317E-2</v>
      </c>
    </row>
    <row r="1498" spans="1:13" x14ac:dyDescent="0.2">
      <c r="A1498" s="1" t="s">
        <v>17</v>
      </c>
      <c r="B1498" s="1" t="s">
        <v>95</v>
      </c>
      <c r="C1498" s="5">
        <v>0</v>
      </c>
      <c r="D1498" s="5">
        <v>0</v>
      </c>
      <c r="E1498" s="6" t="str">
        <f t="shared" si="96"/>
        <v/>
      </c>
      <c r="F1498" s="5">
        <v>873.54283999999996</v>
      </c>
      <c r="G1498" s="5">
        <v>40.674129999999998</v>
      </c>
      <c r="H1498" s="6">
        <f t="shared" si="97"/>
        <v>-0.95343773866889003</v>
      </c>
      <c r="I1498" s="5">
        <v>226.21996999999999</v>
      </c>
      <c r="J1498" s="6">
        <f t="shared" si="98"/>
        <v>-0.82020097518357904</v>
      </c>
      <c r="K1498" s="5">
        <v>1687.5347099999999</v>
      </c>
      <c r="L1498" s="5">
        <v>3302.1737600000001</v>
      </c>
      <c r="M1498" s="6">
        <f t="shared" si="99"/>
        <v>0.95680346035667641</v>
      </c>
    </row>
    <row r="1499" spans="1:13" x14ac:dyDescent="0.2">
      <c r="A1499" s="1" t="s">
        <v>18</v>
      </c>
      <c r="B1499" s="1" t="s">
        <v>95</v>
      </c>
      <c r="C1499" s="5">
        <v>0</v>
      </c>
      <c r="D1499" s="5">
        <v>13.549810000000001</v>
      </c>
      <c r="E1499" s="6" t="str">
        <f t="shared" si="96"/>
        <v/>
      </c>
      <c r="F1499" s="5">
        <v>158.27828</v>
      </c>
      <c r="G1499" s="5">
        <v>237.09134</v>
      </c>
      <c r="H1499" s="6">
        <f t="shared" si="97"/>
        <v>0.49793983103682971</v>
      </c>
      <c r="I1499" s="5">
        <v>29.401209999999999</v>
      </c>
      <c r="J1499" s="6">
        <f t="shared" si="98"/>
        <v>7.0639994068271346</v>
      </c>
      <c r="K1499" s="5">
        <v>1765.54043</v>
      </c>
      <c r="L1499" s="5">
        <v>1398.5661299999999</v>
      </c>
      <c r="M1499" s="6">
        <f t="shared" si="99"/>
        <v>-0.20785380712012358</v>
      </c>
    </row>
    <row r="1500" spans="1:13" x14ac:dyDescent="0.2">
      <c r="A1500" s="1" t="s">
        <v>19</v>
      </c>
      <c r="B1500" s="1" t="s">
        <v>95</v>
      </c>
      <c r="C1500" s="5">
        <v>0</v>
      </c>
      <c r="D1500" s="5">
        <v>15.14917</v>
      </c>
      <c r="E1500" s="6" t="str">
        <f t="shared" si="96"/>
        <v/>
      </c>
      <c r="F1500" s="5">
        <v>3774.0949500000002</v>
      </c>
      <c r="G1500" s="5">
        <v>5017.8863000000001</v>
      </c>
      <c r="H1500" s="6">
        <f t="shared" si="97"/>
        <v>0.32956016382152753</v>
      </c>
      <c r="I1500" s="5">
        <v>2672.4647399999999</v>
      </c>
      <c r="J1500" s="6">
        <f t="shared" si="98"/>
        <v>0.87762488495919322</v>
      </c>
      <c r="K1500" s="5">
        <v>34425.574480000003</v>
      </c>
      <c r="L1500" s="5">
        <v>43800.595569999998</v>
      </c>
      <c r="M1500" s="6">
        <f t="shared" si="99"/>
        <v>0.27232722275837506</v>
      </c>
    </row>
    <row r="1501" spans="1:13" x14ac:dyDescent="0.2">
      <c r="A1501" s="1" t="s">
        <v>20</v>
      </c>
      <c r="B1501" s="1" t="s">
        <v>95</v>
      </c>
      <c r="C1501" s="5">
        <v>0</v>
      </c>
      <c r="D1501" s="5">
        <v>5.7134799999999997</v>
      </c>
      <c r="E1501" s="6" t="str">
        <f t="shared" si="96"/>
        <v/>
      </c>
      <c r="F1501" s="5">
        <v>839.88879999999995</v>
      </c>
      <c r="G1501" s="5">
        <v>512.61779000000001</v>
      </c>
      <c r="H1501" s="6">
        <f t="shared" si="97"/>
        <v>-0.38965992879057321</v>
      </c>
      <c r="I1501" s="5">
        <v>980.87079000000006</v>
      </c>
      <c r="J1501" s="6">
        <f t="shared" si="98"/>
        <v>-0.47738499787520439</v>
      </c>
      <c r="K1501" s="5">
        <v>7853.3944499999998</v>
      </c>
      <c r="L1501" s="5">
        <v>6666.9062700000004</v>
      </c>
      <c r="M1501" s="6">
        <f t="shared" si="99"/>
        <v>-0.15107966211986201</v>
      </c>
    </row>
    <row r="1502" spans="1:13" x14ac:dyDescent="0.2">
      <c r="A1502" s="1" t="s">
        <v>21</v>
      </c>
      <c r="B1502" s="1" t="s">
        <v>95</v>
      </c>
      <c r="C1502" s="5">
        <v>0</v>
      </c>
      <c r="D1502" s="5">
        <v>41.525179999999999</v>
      </c>
      <c r="E1502" s="6" t="str">
        <f t="shared" si="96"/>
        <v/>
      </c>
      <c r="F1502" s="5">
        <v>1016.5604</v>
      </c>
      <c r="G1502" s="5">
        <v>1429.0385799999999</v>
      </c>
      <c r="H1502" s="6">
        <f t="shared" si="97"/>
        <v>0.40575865438000536</v>
      </c>
      <c r="I1502" s="5">
        <v>1279.8680300000001</v>
      </c>
      <c r="J1502" s="6">
        <f t="shared" si="98"/>
        <v>0.11655150883017207</v>
      </c>
      <c r="K1502" s="5">
        <v>9380.9577900000004</v>
      </c>
      <c r="L1502" s="5">
        <v>10499.9573</v>
      </c>
      <c r="M1502" s="6">
        <f t="shared" si="99"/>
        <v>0.11928414294677259</v>
      </c>
    </row>
    <row r="1503" spans="1:13" x14ac:dyDescent="0.2">
      <c r="A1503" s="1" t="s">
        <v>22</v>
      </c>
      <c r="B1503" s="1" t="s">
        <v>95</v>
      </c>
      <c r="C1503" s="5">
        <v>0</v>
      </c>
      <c r="D1503" s="5">
        <v>0</v>
      </c>
      <c r="E1503" s="6" t="str">
        <f t="shared" si="96"/>
        <v/>
      </c>
      <c r="F1503" s="5">
        <v>795.76002000000005</v>
      </c>
      <c r="G1503" s="5">
        <v>1133.0954300000001</v>
      </c>
      <c r="H1503" s="6">
        <f t="shared" si="97"/>
        <v>0.42391600673781027</v>
      </c>
      <c r="I1503" s="5">
        <v>910.88747999999998</v>
      </c>
      <c r="J1503" s="6">
        <f t="shared" si="98"/>
        <v>0.24394665079818645</v>
      </c>
      <c r="K1503" s="5">
        <v>8498.10599</v>
      </c>
      <c r="L1503" s="5">
        <v>17686.915509999999</v>
      </c>
      <c r="M1503" s="6">
        <f t="shared" si="99"/>
        <v>1.0812773494250099</v>
      </c>
    </row>
    <row r="1504" spans="1:13" x14ac:dyDescent="0.2">
      <c r="A1504" s="1" t="s">
        <v>23</v>
      </c>
      <c r="B1504" s="1" t="s">
        <v>95</v>
      </c>
      <c r="C1504" s="5">
        <v>0</v>
      </c>
      <c r="D1504" s="5">
        <v>167.2192</v>
      </c>
      <c r="E1504" s="6" t="str">
        <f t="shared" si="96"/>
        <v/>
      </c>
      <c r="F1504" s="5">
        <v>430766.45577</v>
      </c>
      <c r="G1504" s="5">
        <v>354419.02701000002</v>
      </c>
      <c r="H1504" s="6">
        <f t="shared" si="97"/>
        <v>-0.17723624422781037</v>
      </c>
      <c r="I1504" s="5">
        <v>156537.81951999999</v>
      </c>
      <c r="J1504" s="6">
        <f t="shared" si="98"/>
        <v>1.2641111783514898</v>
      </c>
      <c r="K1504" s="5">
        <v>3822897.1653300002</v>
      </c>
      <c r="L1504" s="5">
        <v>3410517.31978</v>
      </c>
      <c r="M1504" s="6">
        <f t="shared" si="99"/>
        <v>-0.10787102757821709</v>
      </c>
    </row>
    <row r="1505" spans="1:13" x14ac:dyDescent="0.2">
      <c r="A1505" s="1" t="s">
        <v>24</v>
      </c>
      <c r="B1505" s="1" t="s">
        <v>95</v>
      </c>
      <c r="C1505" s="5">
        <v>0</v>
      </c>
      <c r="D1505" s="5">
        <v>14.1669</v>
      </c>
      <c r="E1505" s="6" t="str">
        <f t="shared" si="96"/>
        <v/>
      </c>
      <c r="F1505" s="5">
        <v>1593.5128400000001</v>
      </c>
      <c r="G1505" s="5">
        <v>1502.91488</v>
      </c>
      <c r="H1505" s="6">
        <f t="shared" si="97"/>
        <v>-5.6854239091038705E-2</v>
      </c>
      <c r="I1505" s="5">
        <v>1619.40255</v>
      </c>
      <c r="J1505" s="6">
        <f t="shared" si="98"/>
        <v>-7.1932497574491272E-2</v>
      </c>
      <c r="K1505" s="5">
        <v>5679.2484299999996</v>
      </c>
      <c r="L1505" s="5">
        <v>9492.0248699999993</v>
      </c>
      <c r="M1505" s="6">
        <f t="shared" si="99"/>
        <v>0.67135229018322762</v>
      </c>
    </row>
    <row r="1506" spans="1:13" x14ac:dyDescent="0.2">
      <c r="A1506" s="1" t="s">
        <v>25</v>
      </c>
      <c r="B1506" s="1" t="s">
        <v>95</v>
      </c>
      <c r="C1506" s="5">
        <v>0</v>
      </c>
      <c r="D1506" s="5">
        <v>3.4457800000000001</v>
      </c>
      <c r="E1506" s="6" t="str">
        <f t="shared" si="96"/>
        <v/>
      </c>
      <c r="F1506" s="5">
        <v>115.87389</v>
      </c>
      <c r="G1506" s="5">
        <v>140.28895</v>
      </c>
      <c r="H1506" s="6">
        <f t="shared" si="97"/>
        <v>0.21070372281451832</v>
      </c>
      <c r="I1506" s="5">
        <v>181.50386</v>
      </c>
      <c r="J1506" s="6">
        <f t="shared" si="98"/>
        <v>-0.22707456469520815</v>
      </c>
      <c r="K1506" s="5">
        <v>906.72592999999995</v>
      </c>
      <c r="L1506" s="5">
        <v>1091.1359600000001</v>
      </c>
      <c r="M1506" s="6">
        <f t="shared" si="99"/>
        <v>0.20338012170888309</v>
      </c>
    </row>
    <row r="1507" spans="1:13" x14ac:dyDescent="0.2">
      <c r="A1507" s="1" t="s">
        <v>26</v>
      </c>
      <c r="B1507" s="1" t="s">
        <v>95</v>
      </c>
      <c r="C1507" s="5">
        <v>0</v>
      </c>
      <c r="D1507" s="5">
        <v>0</v>
      </c>
      <c r="E1507" s="6" t="str">
        <f t="shared" si="96"/>
        <v/>
      </c>
      <c r="F1507" s="5">
        <v>71.649259999999998</v>
      </c>
      <c r="G1507" s="5">
        <v>142.93788000000001</v>
      </c>
      <c r="H1507" s="6">
        <f t="shared" si="97"/>
        <v>0.99496659142048371</v>
      </c>
      <c r="I1507" s="5">
        <v>254.36858000000001</v>
      </c>
      <c r="J1507" s="6">
        <f t="shared" si="98"/>
        <v>-0.43806786199773573</v>
      </c>
      <c r="K1507" s="5">
        <v>860.23963000000003</v>
      </c>
      <c r="L1507" s="5">
        <v>1552.0380700000001</v>
      </c>
      <c r="M1507" s="6">
        <f t="shared" si="99"/>
        <v>0.80419271081477617</v>
      </c>
    </row>
    <row r="1508" spans="1:13" x14ac:dyDescent="0.2">
      <c r="A1508" s="1" t="s">
        <v>28</v>
      </c>
      <c r="B1508" s="1" t="s">
        <v>95</v>
      </c>
      <c r="C1508" s="5">
        <v>0</v>
      </c>
      <c r="D1508" s="5">
        <v>14.38592</v>
      </c>
      <c r="E1508" s="6" t="str">
        <f t="shared" si="96"/>
        <v/>
      </c>
      <c r="F1508" s="5">
        <v>1.0842099999999999</v>
      </c>
      <c r="G1508" s="5">
        <v>33.680300000000003</v>
      </c>
      <c r="H1508" s="6">
        <f t="shared" si="97"/>
        <v>30.064369448723038</v>
      </c>
      <c r="I1508" s="5">
        <v>0</v>
      </c>
      <c r="J1508" s="6" t="str">
        <f t="shared" si="98"/>
        <v/>
      </c>
      <c r="K1508" s="5">
        <v>175.04182</v>
      </c>
      <c r="L1508" s="5">
        <v>539.34607000000005</v>
      </c>
      <c r="M1508" s="6">
        <f t="shared" si="99"/>
        <v>2.0812412142424024</v>
      </c>
    </row>
    <row r="1509" spans="1:13" x14ac:dyDescent="0.2">
      <c r="A1509" s="1" t="s">
        <v>29</v>
      </c>
      <c r="B1509" s="1" t="s">
        <v>95</v>
      </c>
      <c r="C1509" s="5">
        <v>0</v>
      </c>
      <c r="D1509" s="5">
        <v>0</v>
      </c>
      <c r="E1509" s="6" t="str">
        <f t="shared" si="96"/>
        <v/>
      </c>
      <c r="F1509" s="5">
        <v>10.372859999999999</v>
      </c>
      <c r="G1509" s="5">
        <v>11.895580000000001</v>
      </c>
      <c r="H1509" s="6">
        <f t="shared" si="97"/>
        <v>0.14679847216678921</v>
      </c>
      <c r="I1509" s="5">
        <v>0</v>
      </c>
      <c r="J1509" s="6" t="str">
        <f t="shared" si="98"/>
        <v/>
      </c>
      <c r="K1509" s="5">
        <v>10.462859999999999</v>
      </c>
      <c r="L1509" s="5">
        <v>92.623769999999993</v>
      </c>
      <c r="M1509" s="6">
        <f t="shared" si="99"/>
        <v>7.8526244258262086</v>
      </c>
    </row>
    <row r="1510" spans="1:13" x14ac:dyDescent="0.2">
      <c r="A1510" s="2" t="s">
        <v>30</v>
      </c>
      <c r="B1510" s="2" t="s">
        <v>95</v>
      </c>
      <c r="C1510" s="7">
        <v>0</v>
      </c>
      <c r="D1510" s="7">
        <v>1095.3686600000001</v>
      </c>
      <c r="E1510" s="8" t="str">
        <f t="shared" si="96"/>
        <v/>
      </c>
      <c r="F1510" s="7">
        <v>461181.82088000001</v>
      </c>
      <c r="G1510" s="7">
        <v>391967.48269999999</v>
      </c>
      <c r="H1510" s="8">
        <f t="shared" si="97"/>
        <v>-0.15008036970739502</v>
      </c>
      <c r="I1510" s="7">
        <v>189240.72206999999</v>
      </c>
      <c r="J1510" s="8">
        <f t="shared" si="98"/>
        <v>1.0712639352274906</v>
      </c>
      <c r="K1510" s="7">
        <v>4109489.4644599999</v>
      </c>
      <c r="L1510" s="7">
        <v>3732873.8170099999</v>
      </c>
      <c r="M1510" s="8">
        <f t="shared" si="99"/>
        <v>-9.1645361475452436E-2</v>
      </c>
    </row>
    <row r="1511" spans="1:13" x14ac:dyDescent="0.2">
      <c r="A1511" s="1" t="s">
        <v>3</v>
      </c>
      <c r="B1511" s="1" t="s">
        <v>96</v>
      </c>
      <c r="C1511" s="5">
        <v>0</v>
      </c>
      <c r="D1511" s="5">
        <v>79.206969999999998</v>
      </c>
      <c r="E1511" s="6" t="str">
        <f t="shared" si="96"/>
        <v/>
      </c>
      <c r="F1511" s="5">
        <v>26479.177169999999</v>
      </c>
      <c r="G1511" s="5">
        <v>19395.123449999999</v>
      </c>
      <c r="H1511" s="6">
        <f t="shared" si="97"/>
        <v>-0.26753300053545437</v>
      </c>
      <c r="I1511" s="5">
        <v>3195.0849699999999</v>
      </c>
      <c r="J1511" s="6">
        <f t="shared" si="98"/>
        <v>5.070299736034876</v>
      </c>
      <c r="K1511" s="5">
        <v>77851.279280000002</v>
      </c>
      <c r="L1511" s="5">
        <v>140219.76805000001</v>
      </c>
      <c r="M1511" s="6">
        <f t="shared" si="99"/>
        <v>0.80112349272624583</v>
      </c>
    </row>
    <row r="1512" spans="1:13" x14ac:dyDescent="0.2">
      <c r="A1512" s="1" t="s">
        <v>5</v>
      </c>
      <c r="B1512" s="1" t="s">
        <v>96</v>
      </c>
      <c r="C1512" s="5">
        <v>0</v>
      </c>
      <c r="D1512" s="5">
        <v>16.894580000000001</v>
      </c>
      <c r="E1512" s="6" t="str">
        <f t="shared" si="96"/>
        <v/>
      </c>
      <c r="F1512" s="5">
        <v>362.90481999999997</v>
      </c>
      <c r="G1512" s="5">
        <v>250.66622000000001</v>
      </c>
      <c r="H1512" s="6">
        <f t="shared" si="97"/>
        <v>-0.30927833915239811</v>
      </c>
      <c r="I1512" s="5">
        <v>282.60597999999999</v>
      </c>
      <c r="J1512" s="6">
        <f t="shared" si="98"/>
        <v>-0.11301869833044575</v>
      </c>
      <c r="K1512" s="5">
        <v>7353.0501800000002</v>
      </c>
      <c r="L1512" s="5">
        <v>3037.2802799999999</v>
      </c>
      <c r="M1512" s="6">
        <f t="shared" si="99"/>
        <v>-0.58693600537892698</v>
      </c>
    </row>
    <row r="1513" spans="1:13" x14ac:dyDescent="0.2">
      <c r="A1513" s="1" t="s">
        <v>6</v>
      </c>
      <c r="B1513" s="1" t="s">
        <v>96</v>
      </c>
      <c r="C1513" s="5">
        <v>0</v>
      </c>
      <c r="D1513" s="5">
        <v>20.872</v>
      </c>
      <c r="E1513" s="6" t="str">
        <f t="shared" si="96"/>
        <v/>
      </c>
      <c r="F1513" s="5">
        <v>1310.7845500000001</v>
      </c>
      <c r="G1513" s="5">
        <v>1117.26881</v>
      </c>
      <c r="H1513" s="6">
        <f t="shared" si="97"/>
        <v>-0.14763352222911086</v>
      </c>
      <c r="I1513" s="5">
        <v>1110.3194800000001</v>
      </c>
      <c r="J1513" s="6">
        <f t="shared" si="98"/>
        <v>6.2588562347838383E-3</v>
      </c>
      <c r="K1513" s="5">
        <v>11868.76628</v>
      </c>
      <c r="L1513" s="5">
        <v>13021.35636</v>
      </c>
      <c r="M1513" s="6">
        <f t="shared" si="99"/>
        <v>9.7111195284232954E-2</v>
      </c>
    </row>
    <row r="1514" spans="1:13" x14ac:dyDescent="0.2">
      <c r="A1514" s="1" t="s">
        <v>7</v>
      </c>
      <c r="B1514" s="1" t="s">
        <v>96</v>
      </c>
      <c r="C1514" s="5">
        <v>0</v>
      </c>
      <c r="D1514" s="5">
        <v>2.5780000000000001E-2</v>
      </c>
      <c r="E1514" s="6" t="str">
        <f t="shared" si="96"/>
        <v/>
      </c>
      <c r="F1514" s="5">
        <v>35.246830000000003</v>
      </c>
      <c r="G1514" s="5">
        <v>66.251429999999999</v>
      </c>
      <c r="H1514" s="6">
        <f t="shared" si="97"/>
        <v>0.87964222598174069</v>
      </c>
      <c r="I1514" s="5">
        <v>14.09375</v>
      </c>
      <c r="J1514" s="6">
        <f t="shared" si="98"/>
        <v>3.7007666518847007</v>
      </c>
      <c r="K1514" s="5">
        <v>222.19727</v>
      </c>
      <c r="L1514" s="5">
        <v>208.92786000000001</v>
      </c>
      <c r="M1514" s="6">
        <f t="shared" si="99"/>
        <v>-5.9719050553591391E-2</v>
      </c>
    </row>
    <row r="1515" spans="1:13" x14ac:dyDescent="0.2">
      <c r="A1515" s="1" t="s">
        <v>8</v>
      </c>
      <c r="B1515" s="1" t="s">
        <v>96</v>
      </c>
      <c r="C1515" s="5">
        <v>0</v>
      </c>
      <c r="D1515" s="5">
        <v>0</v>
      </c>
      <c r="E1515" s="6" t="str">
        <f t="shared" si="96"/>
        <v/>
      </c>
      <c r="F1515" s="5">
        <v>15.05532</v>
      </c>
      <c r="G1515" s="5">
        <v>35.368589999999998</v>
      </c>
      <c r="H1515" s="6">
        <f t="shared" si="97"/>
        <v>1.3492419955205199</v>
      </c>
      <c r="I1515" s="5">
        <v>32.698619999999998</v>
      </c>
      <c r="J1515" s="6">
        <f t="shared" si="98"/>
        <v>8.165390466019673E-2</v>
      </c>
      <c r="K1515" s="5">
        <v>68.538849999999996</v>
      </c>
      <c r="L1515" s="5">
        <v>193.39326</v>
      </c>
      <c r="M1515" s="6">
        <f t="shared" si="99"/>
        <v>1.8216589569273487</v>
      </c>
    </row>
    <row r="1516" spans="1:13" x14ac:dyDescent="0.2">
      <c r="A1516" s="1" t="s">
        <v>9</v>
      </c>
      <c r="B1516" s="1" t="s">
        <v>96</v>
      </c>
      <c r="C1516" s="5">
        <v>7.2702099999999996</v>
      </c>
      <c r="D1516" s="5">
        <v>33.055390000000003</v>
      </c>
      <c r="E1516" s="6">
        <f t="shared" si="96"/>
        <v>3.5466898480236475</v>
      </c>
      <c r="F1516" s="5">
        <v>3898.4290900000001</v>
      </c>
      <c r="G1516" s="5">
        <v>3923.7502899999999</v>
      </c>
      <c r="H1516" s="6">
        <f t="shared" si="97"/>
        <v>6.4952316472683957E-3</v>
      </c>
      <c r="I1516" s="5">
        <v>3058.6597999999999</v>
      </c>
      <c r="J1516" s="6">
        <f t="shared" si="98"/>
        <v>0.28283318399777579</v>
      </c>
      <c r="K1516" s="5">
        <v>32157.525679999999</v>
      </c>
      <c r="L1516" s="5">
        <v>30628.922350000001</v>
      </c>
      <c r="M1516" s="6">
        <f t="shared" si="99"/>
        <v>-4.7534855299849577E-2</v>
      </c>
    </row>
    <row r="1517" spans="1:13" x14ac:dyDescent="0.2">
      <c r="A1517" s="1" t="s">
        <v>10</v>
      </c>
      <c r="B1517" s="1" t="s">
        <v>96</v>
      </c>
      <c r="C1517" s="5">
        <v>0</v>
      </c>
      <c r="D1517" s="5">
        <v>0</v>
      </c>
      <c r="E1517" s="6" t="str">
        <f t="shared" si="96"/>
        <v/>
      </c>
      <c r="F1517" s="5">
        <v>4491.5168599999997</v>
      </c>
      <c r="G1517" s="5">
        <v>5087.7553399999997</v>
      </c>
      <c r="H1517" s="6">
        <f t="shared" si="97"/>
        <v>0.13274768827206396</v>
      </c>
      <c r="I1517" s="5">
        <v>380.90480000000002</v>
      </c>
      <c r="J1517" s="6">
        <f t="shared" si="98"/>
        <v>12.357026060054899</v>
      </c>
      <c r="K1517" s="5">
        <v>32535.196749999999</v>
      </c>
      <c r="L1517" s="5">
        <v>14023.043170000001</v>
      </c>
      <c r="M1517" s="6">
        <f t="shared" si="99"/>
        <v>-0.56898852409736844</v>
      </c>
    </row>
    <row r="1518" spans="1:13" x14ac:dyDescent="0.2">
      <c r="A1518" s="1" t="s">
        <v>11</v>
      </c>
      <c r="B1518" s="1" t="s">
        <v>96</v>
      </c>
      <c r="C1518" s="5">
        <v>0</v>
      </c>
      <c r="D1518" s="5">
        <v>0</v>
      </c>
      <c r="E1518" s="6" t="str">
        <f t="shared" si="96"/>
        <v/>
      </c>
      <c r="F1518" s="5">
        <v>7.3</v>
      </c>
      <c r="G1518" s="5">
        <v>0</v>
      </c>
      <c r="H1518" s="6">
        <f t="shared" si="97"/>
        <v>-1</v>
      </c>
      <c r="I1518" s="5">
        <v>0</v>
      </c>
      <c r="J1518" s="6" t="str">
        <f t="shared" si="98"/>
        <v/>
      </c>
      <c r="K1518" s="5">
        <v>506.32312999999999</v>
      </c>
      <c r="L1518" s="5">
        <v>0</v>
      </c>
      <c r="M1518" s="6">
        <f t="shared" si="99"/>
        <v>-1</v>
      </c>
    </row>
    <row r="1519" spans="1:13" x14ac:dyDescent="0.2">
      <c r="A1519" s="1" t="s">
        <v>12</v>
      </c>
      <c r="B1519" s="1" t="s">
        <v>96</v>
      </c>
      <c r="C1519" s="5">
        <v>0</v>
      </c>
      <c r="D1519" s="5">
        <v>0</v>
      </c>
      <c r="E1519" s="6" t="str">
        <f t="shared" si="96"/>
        <v/>
      </c>
      <c r="F1519" s="5">
        <v>10.441079999999999</v>
      </c>
      <c r="G1519" s="5">
        <v>0</v>
      </c>
      <c r="H1519" s="6">
        <f t="shared" si="97"/>
        <v>-1</v>
      </c>
      <c r="I1519" s="5">
        <v>272.99403999999998</v>
      </c>
      <c r="J1519" s="6">
        <f t="shared" si="98"/>
        <v>-1</v>
      </c>
      <c r="K1519" s="5">
        <v>70.286379999999994</v>
      </c>
      <c r="L1519" s="5">
        <v>304.01240999999999</v>
      </c>
      <c r="M1519" s="6">
        <f t="shared" si="99"/>
        <v>3.3253388494328489</v>
      </c>
    </row>
    <row r="1520" spans="1:13" x14ac:dyDescent="0.2">
      <c r="A1520" s="1" t="s">
        <v>13</v>
      </c>
      <c r="B1520" s="1" t="s">
        <v>96</v>
      </c>
      <c r="C1520" s="5">
        <v>0</v>
      </c>
      <c r="D1520" s="5">
        <v>2.2550000000000001E-2</v>
      </c>
      <c r="E1520" s="6" t="str">
        <f t="shared" si="96"/>
        <v/>
      </c>
      <c r="F1520" s="5">
        <v>648.26656000000003</v>
      </c>
      <c r="G1520" s="5">
        <v>192.97864000000001</v>
      </c>
      <c r="H1520" s="6">
        <f t="shared" si="97"/>
        <v>-0.70231591152873896</v>
      </c>
      <c r="I1520" s="5">
        <v>175.50085000000001</v>
      </c>
      <c r="J1520" s="6">
        <f t="shared" si="98"/>
        <v>9.9588064673191035E-2</v>
      </c>
      <c r="K1520" s="5">
        <v>5228.7301900000002</v>
      </c>
      <c r="L1520" s="5">
        <v>1536.8929900000001</v>
      </c>
      <c r="M1520" s="6">
        <f t="shared" si="99"/>
        <v>-0.70606764278269252</v>
      </c>
    </row>
    <row r="1521" spans="1:13" x14ac:dyDescent="0.2">
      <c r="A1521" s="1" t="s">
        <v>14</v>
      </c>
      <c r="B1521" s="1" t="s">
        <v>96</v>
      </c>
      <c r="C1521" s="5">
        <v>23</v>
      </c>
      <c r="D1521" s="5">
        <v>335.67538999999999</v>
      </c>
      <c r="E1521" s="6">
        <f t="shared" si="96"/>
        <v>13.594582173913043</v>
      </c>
      <c r="F1521" s="5">
        <v>5370.1805100000001</v>
      </c>
      <c r="G1521" s="5">
        <v>9470.09476</v>
      </c>
      <c r="H1521" s="6">
        <f t="shared" si="97"/>
        <v>0.76345929943423818</v>
      </c>
      <c r="I1521" s="5">
        <v>9472.6540199999999</v>
      </c>
      <c r="J1521" s="6">
        <f t="shared" si="98"/>
        <v>-2.7017349040681093E-4</v>
      </c>
      <c r="K1521" s="5">
        <v>38593.734230000002</v>
      </c>
      <c r="L1521" s="5">
        <v>85209.601509999993</v>
      </c>
      <c r="M1521" s="6">
        <f t="shared" si="99"/>
        <v>1.2078610222631463</v>
      </c>
    </row>
    <row r="1522" spans="1:13" x14ac:dyDescent="0.2">
      <c r="A1522" s="1" t="s">
        <v>15</v>
      </c>
      <c r="B1522" s="1" t="s">
        <v>96</v>
      </c>
      <c r="C1522" s="5">
        <v>0</v>
      </c>
      <c r="D1522" s="5">
        <v>398.53277000000003</v>
      </c>
      <c r="E1522" s="6" t="str">
        <f t="shared" si="96"/>
        <v/>
      </c>
      <c r="F1522" s="5">
        <v>1758.9666099999999</v>
      </c>
      <c r="G1522" s="5">
        <v>2814.3548000000001</v>
      </c>
      <c r="H1522" s="6">
        <f t="shared" si="97"/>
        <v>0.60000467547249237</v>
      </c>
      <c r="I1522" s="5">
        <v>1491.33872</v>
      </c>
      <c r="J1522" s="6">
        <f t="shared" si="98"/>
        <v>0.88713319265257207</v>
      </c>
      <c r="K1522" s="5">
        <v>14991.91517</v>
      </c>
      <c r="L1522" s="5">
        <v>16252.4575</v>
      </c>
      <c r="M1522" s="6">
        <f t="shared" si="99"/>
        <v>8.4081474295055081E-2</v>
      </c>
    </row>
    <row r="1523" spans="1:13" x14ac:dyDescent="0.2">
      <c r="A1523" s="1" t="s">
        <v>16</v>
      </c>
      <c r="B1523" s="1" t="s">
        <v>96</v>
      </c>
      <c r="C1523" s="5">
        <v>0</v>
      </c>
      <c r="D1523" s="5">
        <v>58.366660000000003</v>
      </c>
      <c r="E1523" s="6" t="str">
        <f t="shared" si="96"/>
        <v/>
      </c>
      <c r="F1523" s="5">
        <v>3240.4266200000002</v>
      </c>
      <c r="G1523" s="5">
        <v>3764.6640499999999</v>
      </c>
      <c r="H1523" s="6">
        <f t="shared" si="97"/>
        <v>0.16178037384472521</v>
      </c>
      <c r="I1523" s="5">
        <v>2958.1710899999998</v>
      </c>
      <c r="J1523" s="6">
        <f t="shared" si="98"/>
        <v>0.27263229051433946</v>
      </c>
      <c r="K1523" s="5">
        <v>22459.55111</v>
      </c>
      <c r="L1523" s="5">
        <v>25371.908749999999</v>
      </c>
      <c r="M1523" s="6">
        <f t="shared" si="99"/>
        <v>0.12967123099371669</v>
      </c>
    </row>
    <row r="1524" spans="1:13" x14ac:dyDescent="0.2">
      <c r="A1524" s="1" t="s">
        <v>17</v>
      </c>
      <c r="B1524" s="1" t="s">
        <v>96</v>
      </c>
      <c r="C1524" s="5">
        <v>0</v>
      </c>
      <c r="D1524" s="5">
        <v>0</v>
      </c>
      <c r="E1524" s="6" t="str">
        <f t="shared" si="96"/>
        <v/>
      </c>
      <c r="F1524" s="5">
        <v>45.323459999999997</v>
      </c>
      <c r="G1524" s="5">
        <v>37.647390000000001</v>
      </c>
      <c r="H1524" s="6">
        <f t="shared" si="97"/>
        <v>-0.16936195956795874</v>
      </c>
      <c r="I1524" s="5">
        <v>7.7397499999999999</v>
      </c>
      <c r="J1524" s="6">
        <f t="shared" si="98"/>
        <v>3.8641609871119869</v>
      </c>
      <c r="K1524" s="5">
        <v>371.60117000000002</v>
      </c>
      <c r="L1524" s="5">
        <v>268.16059999999999</v>
      </c>
      <c r="M1524" s="6">
        <f t="shared" si="99"/>
        <v>-0.27836448954130055</v>
      </c>
    </row>
    <row r="1525" spans="1:13" x14ac:dyDescent="0.2">
      <c r="A1525" s="1" t="s">
        <v>18</v>
      </c>
      <c r="B1525" s="1" t="s">
        <v>96</v>
      </c>
      <c r="C1525" s="5">
        <v>0</v>
      </c>
      <c r="D1525" s="5">
        <v>0</v>
      </c>
      <c r="E1525" s="6" t="str">
        <f t="shared" si="96"/>
        <v/>
      </c>
      <c r="F1525" s="5">
        <v>129.49072000000001</v>
      </c>
      <c r="G1525" s="5">
        <v>117.09295</v>
      </c>
      <c r="H1525" s="6">
        <f t="shared" si="97"/>
        <v>-9.5742536608028783E-2</v>
      </c>
      <c r="I1525" s="5">
        <v>317.00214999999997</v>
      </c>
      <c r="J1525" s="6">
        <f t="shared" si="98"/>
        <v>-0.63062411406357965</v>
      </c>
      <c r="K1525" s="5">
        <v>1822.4814699999999</v>
      </c>
      <c r="L1525" s="5">
        <v>1692.3015800000001</v>
      </c>
      <c r="M1525" s="6">
        <f t="shared" si="99"/>
        <v>-7.1430021178761183E-2</v>
      </c>
    </row>
    <row r="1526" spans="1:13" x14ac:dyDescent="0.2">
      <c r="A1526" s="1" t="s">
        <v>19</v>
      </c>
      <c r="B1526" s="1" t="s">
        <v>96</v>
      </c>
      <c r="C1526" s="5">
        <v>0</v>
      </c>
      <c r="D1526" s="5">
        <v>295.28962999999999</v>
      </c>
      <c r="E1526" s="6" t="str">
        <f t="shared" si="96"/>
        <v/>
      </c>
      <c r="F1526" s="5">
        <v>4166.07402</v>
      </c>
      <c r="G1526" s="5">
        <v>3974.8653399999998</v>
      </c>
      <c r="H1526" s="6">
        <f t="shared" si="97"/>
        <v>-4.5896611313689606E-2</v>
      </c>
      <c r="I1526" s="5">
        <v>3343.5063100000002</v>
      </c>
      <c r="J1526" s="6">
        <f t="shared" si="98"/>
        <v>0.18883141572417128</v>
      </c>
      <c r="K1526" s="5">
        <v>36639.920169999998</v>
      </c>
      <c r="L1526" s="5">
        <v>34272.484669999998</v>
      </c>
      <c r="M1526" s="6">
        <f t="shared" si="99"/>
        <v>-6.461355507915123E-2</v>
      </c>
    </row>
    <row r="1527" spans="1:13" x14ac:dyDescent="0.2">
      <c r="A1527" s="1" t="s">
        <v>20</v>
      </c>
      <c r="B1527" s="1" t="s">
        <v>96</v>
      </c>
      <c r="C1527" s="5">
        <v>0</v>
      </c>
      <c r="D1527" s="5">
        <v>0</v>
      </c>
      <c r="E1527" s="6" t="str">
        <f t="shared" si="96"/>
        <v/>
      </c>
      <c r="F1527" s="5">
        <v>28.399519999999999</v>
      </c>
      <c r="G1527" s="5">
        <v>16.33717</v>
      </c>
      <c r="H1527" s="6">
        <f t="shared" si="97"/>
        <v>-0.42473781247006992</v>
      </c>
      <c r="I1527" s="5">
        <v>54.409019999999998</v>
      </c>
      <c r="J1527" s="6">
        <f t="shared" si="98"/>
        <v>-0.69973416172539038</v>
      </c>
      <c r="K1527" s="5">
        <v>232.86429999999999</v>
      </c>
      <c r="L1527" s="5">
        <v>144.39525</v>
      </c>
      <c r="M1527" s="6">
        <f t="shared" si="99"/>
        <v>-0.37991675838675132</v>
      </c>
    </row>
    <row r="1528" spans="1:13" x14ac:dyDescent="0.2">
      <c r="A1528" s="1" t="s">
        <v>21</v>
      </c>
      <c r="B1528" s="1" t="s">
        <v>96</v>
      </c>
      <c r="C1528" s="5">
        <v>0</v>
      </c>
      <c r="D1528" s="5">
        <v>116.73685999999999</v>
      </c>
      <c r="E1528" s="6" t="str">
        <f t="shared" si="96"/>
        <v/>
      </c>
      <c r="F1528" s="5">
        <v>1572.4719500000001</v>
      </c>
      <c r="G1528" s="5">
        <v>1776.51007</v>
      </c>
      <c r="H1528" s="6">
        <f t="shared" si="97"/>
        <v>0.12975628595473521</v>
      </c>
      <c r="I1528" s="5">
        <v>1314.4262699999999</v>
      </c>
      <c r="J1528" s="6">
        <f t="shared" si="98"/>
        <v>0.35154790386226842</v>
      </c>
      <c r="K1528" s="5">
        <v>15214.15263</v>
      </c>
      <c r="L1528" s="5">
        <v>13913.675450000001</v>
      </c>
      <c r="M1528" s="6">
        <f t="shared" si="99"/>
        <v>-8.5478121038148114E-2</v>
      </c>
    </row>
    <row r="1529" spans="1:13" x14ac:dyDescent="0.2">
      <c r="A1529" s="1" t="s">
        <v>22</v>
      </c>
      <c r="B1529" s="1" t="s">
        <v>96</v>
      </c>
      <c r="C1529" s="5">
        <v>0</v>
      </c>
      <c r="D1529" s="5">
        <v>0</v>
      </c>
      <c r="E1529" s="6" t="str">
        <f t="shared" si="96"/>
        <v/>
      </c>
      <c r="F1529" s="5">
        <v>0</v>
      </c>
      <c r="G1529" s="5">
        <v>735.75022000000001</v>
      </c>
      <c r="H1529" s="6" t="str">
        <f t="shared" si="97"/>
        <v/>
      </c>
      <c r="I1529" s="5">
        <v>584.48712999999998</v>
      </c>
      <c r="J1529" s="6">
        <f t="shared" si="98"/>
        <v>0.25879627152782647</v>
      </c>
      <c r="K1529" s="5">
        <v>59.430750000000003</v>
      </c>
      <c r="L1529" s="5">
        <v>6273.45885</v>
      </c>
      <c r="M1529" s="6">
        <f t="shared" si="99"/>
        <v>104.55913983922464</v>
      </c>
    </row>
    <row r="1530" spans="1:13" x14ac:dyDescent="0.2">
      <c r="A1530" s="1" t="s">
        <v>23</v>
      </c>
      <c r="B1530" s="1" t="s">
        <v>96</v>
      </c>
      <c r="C1530" s="5">
        <v>0</v>
      </c>
      <c r="D1530" s="5">
        <v>487.38999000000001</v>
      </c>
      <c r="E1530" s="6" t="str">
        <f t="shared" si="96"/>
        <v/>
      </c>
      <c r="F1530" s="5">
        <v>8078.6269899999998</v>
      </c>
      <c r="G1530" s="5">
        <v>9644.2477299999991</v>
      </c>
      <c r="H1530" s="6">
        <f t="shared" si="97"/>
        <v>0.19379787455689912</v>
      </c>
      <c r="I1530" s="5">
        <v>7759.0884999999998</v>
      </c>
      <c r="J1530" s="6">
        <f t="shared" si="98"/>
        <v>0.24296142903899076</v>
      </c>
      <c r="K1530" s="5">
        <v>66917.690759999998</v>
      </c>
      <c r="L1530" s="5">
        <v>70237.945099999997</v>
      </c>
      <c r="M1530" s="6">
        <f t="shared" si="99"/>
        <v>4.9616989204066764E-2</v>
      </c>
    </row>
    <row r="1531" spans="1:13" x14ac:dyDescent="0.2">
      <c r="A1531" s="1" t="s">
        <v>24</v>
      </c>
      <c r="B1531" s="1" t="s">
        <v>96</v>
      </c>
      <c r="C1531" s="5">
        <v>0</v>
      </c>
      <c r="D1531" s="5">
        <v>28.463290000000001</v>
      </c>
      <c r="E1531" s="6" t="str">
        <f t="shared" si="96"/>
        <v/>
      </c>
      <c r="F1531" s="5">
        <v>5339.6568900000002</v>
      </c>
      <c r="G1531" s="5">
        <v>5274.7876500000002</v>
      </c>
      <c r="H1531" s="6">
        <f t="shared" si="97"/>
        <v>-1.214857833309213E-2</v>
      </c>
      <c r="I1531" s="5">
        <v>5054.5275300000003</v>
      </c>
      <c r="J1531" s="6">
        <f t="shared" si="98"/>
        <v>4.3576796979083898E-2</v>
      </c>
      <c r="K1531" s="5">
        <v>53956.429680000001</v>
      </c>
      <c r="L1531" s="5">
        <v>48050.235030000003</v>
      </c>
      <c r="M1531" s="6">
        <f t="shared" si="99"/>
        <v>-0.10946229550450115</v>
      </c>
    </row>
    <row r="1532" spans="1:13" x14ac:dyDescent="0.2">
      <c r="A1532" s="1" t="s">
        <v>25</v>
      </c>
      <c r="B1532" s="1" t="s">
        <v>96</v>
      </c>
      <c r="C1532" s="5">
        <v>0</v>
      </c>
      <c r="D1532" s="5">
        <v>0</v>
      </c>
      <c r="E1532" s="6" t="str">
        <f t="shared" si="96"/>
        <v/>
      </c>
      <c r="F1532" s="5">
        <v>0</v>
      </c>
      <c r="G1532" s="5">
        <v>0</v>
      </c>
      <c r="H1532" s="6" t="str">
        <f t="shared" si="97"/>
        <v/>
      </c>
      <c r="I1532" s="5">
        <v>0</v>
      </c>
      <c r="J1532" s="6" t="str">
        <f t="shared" si="98"/>
        <v/>
      </c>
      <c r="K1532" s="5">
        <v>160.02000000000001</v>
      </c>
      <c r="L1532" s="5">
        <v>81.423119999999997</v>
      </c>
      <c r="M1532" s="6">
        <f t="shared" si="99"/>
        <v>-0.49116910386201729</v>
      </c>
    </row>
    <row r="1533" spans="1:13" x14ac:dyDescent="0.2">
      <c r="A1533" s="1" t="s">
        <v>26</v>
      </c>
      <c r="B1533" s="1" t="s">
        <v>96</v>
      </c>
      <c r="C1533" s="5">
        <v>0</v>
      </c>
      <c r="D1533" s="5">
        <v>0</v>
      </c>
      <c r="E1533" s="6" t="str">
        <f t="shared" si="96"/>
        <v/>
      </c>
      <c r="F1533" s="5">
        <v>129.93360000000001</v>
      </c>
      <c r="G1533" s="5">
        <v>25.99765</v>
      </c>
      <c r="H1533" s="6">
        <f t="shared" si="97"/>
        <v>-0.79991588011107218</v>
      </c>
      <c r="I1533" s="5">
        <v>135.19458</v>
      </c>
      <c r="J1533" s="6">
        <f t="shared" si="98"/>
        <v>-0.80770198036045526</v>
      </c>
      <c r="K1533" s="5">
        <v>750.19827999999995</v>
      </c>
      <c r="L1533" s="5">
        <v>1169.3227199999999</v>
      </c>
      <c r="M1533" s="6">
        <f t="shared" si="99"/>
        <v>0.55868488528126181</v>
      </c>
    </row>
    <row r="1534" spans="1:13" x14ac:dyDescent="0.2">
      <c r="A1534" s="1" t="s">
        <v>28</v>
      </c>
      <c r="B1534" s="1" t="s">
        <v>96</v>
      </c>
      <c r="C1534" s="5">
        <v>0</v>
      </c>
      <c r="D1534" s="5">
        <v>19.951239999999999</v>
      </c>
      <c r="E1534" s="6" t="str">
        <f t="shared" si="96"/>
        <v/>
      </c>
      <c r="F1534" s="5">
        <v>153.22913</v>
      </c>
      <c r="G1534" s="5">
        <v>1800.3859399999999</v>
      </c>
      <c r="H1534" s="6">
        <f t="shared" si="97"/>
        <v>10.74963233165913</v>
      </c>
      <c r="I1534" s="5">
        <v>1548.1128000000001</v>
      </c>
      <c r="J1534" s="6">
        <f t="shared" si="98"/>
        <v>0.16295527044282543</v>
      </c>
      <c r="K1534" s="5">
        <v>1058.6342299999999</v>
      </c>
      <c r="L1534" s="5">
        <v>3998.40182</v>
      </c>
      <c r="M1534" s="6">
        <f t="shared" si="99"/>
        <v>2.7769436380306733</v>
      </c>
    </row>
    <row r="1535" spans="1:13" x14ac:dyDescent="0.2">
      <c r="A1535" s="1" t="s">
        <v>29</v>
      </c>
      <c r="B1535" s="1" t="s">
        <v>96</v>
      </c>
      <c r="C1535" s="5">
        <v>0</v>
      </c>
      <c r="D1535" s="5">
        <v>0</v>
      </c>
      <c r="E1535" s="6" t="str">
        <f t="shared" si="96"/>
        <v/>
      </c>
      <c r="F1535" s="5">
        <v>0</v>
      </c>
      <c r="G1535" s="5">
        <v>0</v>
      </c>
      <c r="H1535" s="6" t="str">
        <f t="shared" si="97"/>
        <v/>
      </c>
      <c r="I1535" s="5">
        <v>0</v>
      </c>
      <c r="J1535" s="6" t="str">
        <f t="shared" si="98"/>
        <v/>
      </c>
      <c r="K1535" s="5">
        <v>68.311520000000002</v>
      </c>
      <c r="L1535" s="5">
        <v>19.587949999999999</v>
      </c>
      <c r="M1535" s="6">
        <f t="shared" si="99"/>
        <v>-0.71325553874368475</v>
      </c>
    </row>
    <row r="1536" spans="1:13" x14ac:dyDescent="0.2">
      <c r="A1536" s="2" t="s">
        <v>30</v>
      </c>
      <c r="B1536" s="2" t="s">
        <v>96</v>
      </c>
      <c r="C1536" s="7">
        <v>30.270209999999999</v>
      </c>
      <c r="D1536" s="7">
        <v>1890.4830999999999</v>
      </c>
      <c r="E1536" s="8">
        <f t="shared" si="96"/>
        <v>61.453583903117952</v>
      </c>
      <c r="F1536" s="7">
        <v>69311.913799999995</v>
      </c>
      <c r="G1536" s="7">
        <v>70797.220050000004</v>
      </c>
      <c r="H1536" s="8">
        <f t="shared" si="97"/>
        <v>2.1429306573266249E-2</v>
      </c>
      <c r="I1536" s="7">
        <v>43352.233209999999</v>
      </c>
      <c r="J1536" s="8">
        <f t="shared" si="98"/>
        <v>0.63306973615535234</v>
      </c>
      <c r="K1536" s="7">
        <v>439502.82932000002</v>
      </c>
      <c r="L1536" s="7">
        <v>523498.79212</v>
      </c>
      <c r="M1536" s="8">
        <f t="shared" si="99"/>
        <v>0.19111586364519839</v>
      </c>
    </row>
    <row r="1537" spans="1:13" x14ac:dyDescent="0.2">
      <c r="A1537" s="1" t="s">
        <v>3</v>
      </c>
      <c r="B1537" s="1" t="s">
        <v>97</v>
      </c>
      <c r="C1537" s="5">
        <v>0</v>
      </c>
      <c r="D1537" s="5">
        <v>0</v>
      </c>
      <c r="E1537" s="6" t="str">
        <f t="shared" si="96"/>
        <v/>
      </c>
      <c r="F1537" s="5">
        <v>8.1091999999999995</v>
      </c>
      <c r="G1537" s="5">
        <v>0</v>
      </c>
      <c r="H1537" s="6">
        <f t="shared" si="97"/>
        <v>-1</v>
      </c>
      <c r="I1537" s="5">
        <v>0</v>
      </c>
      <c r="J1537" s="6" t="str">
        <f t="shared" si="98"/>
        <v/>
      </c>
      <c r="K1537" s="5">
        <v>21.61655</v>
      </c>
      <c r="L1537" s="5">
        <v>41.181469999999997</v>
      </c>
      <c r="M1537" s="6">
        <f t="shared" si="99"/>
        <v>0.90508985013797294</v>
      </c>
    </row>
    <row r="1538" spans="1:13" x14ac:dyDescent="0.2">
      <c r="A1538" s="1" t="s">
        <v>5</v>
      </c>
      <c r="B1538" s="1" t="s">
        <v>97</v>
      </c>
      <c r="C1538" s="5">
        <v>0</v>
      </c>
      <c r="D1538" s="5">
        <v>13.844290000000001</v>
      </c>
      <c r="E1538" s="6" t="str">
        <f t="shared" si="96"/>
        <v/>
      </c>
      <c r="F1538" s="5">
        <v>945.32921999999996</v>
      </c>
      <c r="G1538" s="5">
        <v>2011.7828</v>
      </c>
      <c r="H1538" s="6">
        <f t="shared" si="97"/>
        <v>1.1281292881225018</v>
      </c>
      <c r="I1538" s="5">
        <v>3052.8389099999999</v>
      </c>
      <c r="J1538" s="6">
        <f t="shared" si="98"/>
        <v>-0.34101246108658911</v>
      </c>
      <c r="K1538" s="5">
        <v>9224.1299199999994</v>
      </c>
      <c r="L1538" s="5">
        <v>22331.550159999999</v>
      </c>
      <c r="M1538" s="6">
        <f t="shared" si="99"/>
        <v>1.4209925872336369</v>
      </c>
    </row>
    <row r="1539" spans="1:13" x14ac:dyDescent="0.2">
      <c r="A1539" s="1" t="s">
        <v>6</v>
      </c>
      <c r="B1539" s="1" t="s">
        <v>97</v>
      </c>
      <c r="C1539" s="5">
        <v>0</v>
      </c>
      <c r="D1539" s="5">
        <v>0</v>
      </c>
      <c r="E1539" s="6" t="str">
        <f t="shared" si="96"/>
        <v/>
      </c>
      <c r="F1539" s="5">
        <v>4.3307000000000002</v>
      </c>
      <c r="G1539" s="5">
        <v>1.8818600000000001</v>
      </c>
      <c r="H1539" s="6">
        <f t="shared" si="97"/>
        <v>-0.56546054910291632</v>
      </c>
      <c r="I1539" s="5">
        <v>0</v>
      </c>
      <c r="J1539" s="6" t="str">
        <f t="shared" si="98"/>
        <v/>
      </c>
      <c r="K1539" s="5">
        <v>43.512689999999999</v>
      </c>
      <c r="L1539" s="5">
        <v>24.46189</v>
      </c>
      <c r="M1539" s="6">
        <f t="shared" si="99"/>
        <v>-0.43782170212873528</v>
      </c>
    </row>
    <row r="1540" spans="1:13" x14ac:dyDescent="0.2">
      <c r="A1540" s="1" t="s">
        <v>7</v>
      </c>
      <c r="B1540" s="1" t="s">
        <v>97</v>
      </c>
      <c r="C1540" s="5">
        <v>0</v>
      </c>
      <c r="D1540" s="5">
        <v>0</v>
      </c>
      <c r="E1540" s="6" t="str">
        <f t="shared" si="96"/>
        <v/>
      </c>
      <c r="F1540" s="5">
        <v>0</v>
      </c>
      <c r="G1540" s="5">
        <v>0</v>
      </c>
      <c r="H1540" s="6" t="str">
        <f t="shared" si="97"/>
        <v/>
      </c>
      <c r="I1540" s="5">
        <v>0</v>
      </c>
      <c r="J1540" s="6" t="str">
        <f t="shared" si="98"/>
        <v/>
      </c>
      <c r="K1540" s="5">
        <v>42.698709999999998</v>
      </c>
      <c r="L1540" s="5">
        <v>31.31204</v>
      </c>
      <c r="M1540" s="6">
        <f t="shared" si="99"/>
        <v>-0.26667480118251818</v>
      </c>
    </row>
    <row r="1541" spans="1:13" x14ac:dyDescent="0.2">
      <c r="A1541" s="1" t="s">
        <v>8</v>
      </c>
      <c r="B1541" s="1" t="s">
        <v>97</v>
      </c>
      <c r="C1541" s="5">
        <v>0</v>
      </c>
      <c r="D1541" s="5">
        <v>0</v>
      </c>
      <c r="E1541" s="6" t="str">
        <f t="shared" si="96"/>
        <v/>
      </c>
      <c r="F1541" s="5">
        <v>0</v>
      </c>
      <c r="G1541" s="5">
        <v>0</v>
      </c>
      <c r="H1541" s="6" t="str">
        <f t="shared" si="97"/>
        <v/>
      </c>
      <c r="I1541" s="5">
        <v>0</v>
      </c>
      <c r="J1541" s="6" t="str">
        <f t="shared" si="98"/>
        <v/>
      </c>
      <c r="K1541" s="5">
        <v>0</v>
      </c>
      <c r="L1541" s="5">
        <v>26.825780000000002</v>
      </c>
      <c r="M1541" s="6" t="str">
        <f t="shared" si="99"/>
        <v/>
      </c>
    </row>
    <row r="1542" spans="1:13" x14ac:dyDescent="0.2">
      <c r="A1542" s="1" t="s">
        <v>9</v>
      </c>
      <c r="B1542" s="1" t="s">
        <v>97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0</v>
      </c>
      <c r="H1542" s="6" t="str">
        <f t="shared" si="97"/>
        <v/>
      </c>
      <c r="I1542" s="5">
        <v>2</v>
      </c>
      <c r="J1542" s="6">
        <f t="shared" si="98"/>
        <v>-1</v>
      </c>
      <c r="K1542" s="5">
        <v>1.9829399999999999</v>
      </c>
      <c r="L1542" s="5">
        <v>41.66133</v>
      </c>
      <c r="M1542" s="6">
        <f t="shared" si="99"/>
        <v>20.00987927017459</v>
      </c>
    </row>
    <row r="1543" spans="1:13" x14ac:dyDescent="0.2">
      <c r="A1543" s="1" t="s">
        <v>12</v>
      </c>
      <c r="B1543" s="1" t="s">
        <v>97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1.2641199999999999</v>
      </c>
      <c r="L1543" s="5">
        <v>0</v>
      </c>
      <c r="M1543" s="6">
        <f t="shared" si="99"/>
        <v>-1</v>
      </c>
    </row>
    <row r="1544" spans="1:13" x14ac:dyDescent="0.2">
      <c r="A1544" s="1" t="s">
        <v>13</v>
      </c>
      <c r="B1544" s="1" t="s">
        <v>97</v>
      </c>
      <c r="C1544" s="5">
        <v>0</v>
      </c>
      <c r="D1544" s="5">
        <v>0</v>
      </c>
      <c r="E1544" s="6" t="str">
        <f t="shared" si="96"/>
        <v/>
      </c>
      <c r="F1544" s="5">
        <v>62.83164</v>
      </c>
      <c r="G1544" s="5">
        <v>96.863510000000005</v>
      </c>
      <c r="H1544" s="6">
        <f t="shared" si="97"/>
        <v>0.54163587008074288</v>
      </c>
      <c r="I1544" s="5">
        <v>42.551609999999997</v>
      </c>
      <c r="J1544" s="6">
        <f t="shared" si="98"/>
        <v>1.2763770865544219</v>
      </c>
      <c r="K1544" s="5">
        <v>840.81142999999997</v>
      </c>
      <c r="L1544" s="5">
        <v>586.86656000000005</v>
      </c>
      <c r="M1544" s="6">
        <f t="shared" si="99"/>
        <v>-0.30202357025522353</v>
      </c>
    </row>
    <row r="1545" spans="1:13" x14ac:dyDescent="0.2">
      <c r="A1545" s="1" t="s">
        <v>14</v>
      </c>
      <c r="B1545" s="1" t="s">
        <v>97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5.9904000000000002</v>
      </c>
      <c r="H1545" s="6" t="str">
        <f t="shared" si="97"/>
        <v/>
      </c>
      <c r="I1545" s="5">
        <v>0</v>
      </c>
      <c r="J1545" s="6" t="str">
        <f t="shared" si="98"/>
        <v/>
      </c>
      <c r="K1545" s="5">
        <v>100.22799999999999</v>
      </c>
      <c r="L1545" s="5">
        <v>21.081600000000002</v>
      </c>
      <c r="M1545" s="6">
        <f t="shared" si="99"/>
        <v>-0.78966356706708707</v>
      </c>
    </row>
    <row r="1546" spans="1:13" x14ac:dyDescent="0.2">
      <c r="A1546" s="1" t="s">
        <v>15</v>
      </c>
      <c r="B1546" s="1" t="s">
        <v>97</v>
      </c>
      <c r="C1546" s="5">
        <v>0</v>
      </c>
      <c r="D1546" s="5">
        <v>0</v>
      </c>
      <c r="E1546" s="6" t="str">
        <f t="shared" si="96"/>
        <v/>
      </c>
      <c r="F1546" s="5">
        <v>11.671419999999999</v>
      </c>
      <c r="G1546" s="5">
        <v>16.251200000000001</v>
      </c>
      <c r="H1546" s="6">
        <f t="shared" si="97"/>
        <v>0.39239269943160315</v>
      </c>
      <c r="I1546" s="5">
        <v>0</v>
      </c>
      <c r="J1546" s="6" t="str">
        <f t="shared" si="98"/>
        <v/>
      </c>
      <c r="K1546" s="5">
        <v>400.86655000000002</v>
      </c>
      <c r="L1546" s="5">
        <v>1799.29135</v>
      </c>
      <c r="M1546" s="6">
        <f t="shared" si="99"/>
        <v>3.4885045908669605</v>
      </c>
    </row>
    <row r="1547" spans="1:13" x14ac:dyDescent="0.2">
      <c r="A1547" s="1" t="s">
        <v>16</v>
      </c>
      <c r="B1547" s="1" t="s">
        <v>97</v>
      </c>
      <c r="C1547" s="5">
        <v>0</v>
      </c>
      <c r="D1547" s="5">
        <v>0</v>
      </c>
      <c r="E1547" s="6" t="str">
        <f t="shared" si="96"/>
        <v/>
      </c>
      <c r="F1547" s="5">
        <v>2.2348499999999998</v>
      </c>
      <c r="G1547" s="5">
        <v>18.7789</v>
      </c>
      <c r="H1547" s="6">
        <f t="shared" si="97"/>
        <v>7.402756337114349</v>
      </c>
      <c r="I1547" s="5">
        <v>104.49212</v>
      </c>
      <c r="J1547" s="6">
        <f t="shared" si="98"/>
        <v>-0.82028405586947606</v>
      </c>
      <c r="K1547" s="5">
        <v>280.92989999999998</v>
      </c>
      <c r="L1547" s="5">
        <v>282.76368000000002</v>
      </c>
      <c r="M1547" s="6">
        <f t="shared" si="99"/>
        <v>6.5275358728282828E-3</v>
      </c>
    </row>
    <row r="1548" spans="1:13" x14ac:dyDescent="0.2">
      <c r="A1548" s="1" t="s">
        <v>17</v>
      </c>
      <c r="B1548" s="1" t="s">
        <v>97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252.07</v>
      </c>
      <c r="L1548" s="5">
        <v>0</v>
      </c>
      <c r="M1548" s="6">
        <f t="shared" si="99"/>
        <v>-1</v>
      </c>
    </row>
    <row r="1549" spans="1:13" x14ac:dyDescent="0.2">
      <c r="A1549" s="1" t="s">
        <v>18</v>
      </c>
      <c r="B1549" s="1" t="s">
        <v>97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50.959580000000003</v>
      </c>
      <c r="H1549" s="6" t="str">
        <f t="shared" si="97"/>
        <v/>
      </c>
      <c r="I1549" s="5">
        <v>17.436109999999999</v>
      </c>
      <c r="J1549" s="6">
        <f t="shared" si="98"/>
        <v>1.9226461636225056</v>
      </c>
      <c r="K1549" s="5">
        <v>0</v>
      </c>
      <c r="L1549" s="5">
        <v>432.10933</v>
      </c>
      <c r="M1549" s="6" t="str">
        <f t="shared" si="99"/>
        <v/>
      </c>
    </row>
    <row r="1550" spans="1:13" x14ac:dyDescent="0.2">
      <c r="A1550" s="1" t="s">
        <v>19</v>
      </c>
      <c r="B1550" s="1" t="s">
        <v>97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3.3000000000000002E-2</v>
      </c>
      <c r="H1550" s="6" t="str">
        <f t="shared" si="97"/>
        <v/>
      </c>
      <c r="I1550" s="5">
        <v>16.358160000000002</v>
      </c>
      <c r="J1550" s="6">
        <f t="shared" si="98"/>
        <v>-0.99798265819627641</v>
      </c>
      <c r="K1550" s="5">
        <v>170.01293000000001</v>
      </c>
      <c r="L1550" s="5">
        <v>646.57324000000006</v>
      </c>
      <c r="M1550" s="6">
        <f t="shared" si="99"/>
        <v>2.8030827420008584</v>
      </c>
    </row>
    <row r="1551" spans="1:13" x14ac:dyDescent="0.2">
      <c r="A1551" s="1" t="s">
        <v>20</v>
      </c>
      <c r="B1551" s="1" t="s">
        <v>97</v>
      </c>
      <c r="C1551" s="5">
        <v>0</v>
      </c>
      <c r="D1551" s="5">
        <v>13.767799999999999</v>
      </c>
      <c r="E1551" s="6" t="str">
        <f t="shared" si="96"/>
        <v/>
      </c>
      <c r="F1551" s="5">
        <v>16.695709999999998</v>
      </c>
      <c r="G1551" s="5">
        <v>52.906350000000003</v>
      </c>
      <c r="H1551" s="6">
        <f t="shared" si="97"/>
        <v>2.1688589464000039</v>
      </c>
      <c r="I1551" s="5">
        <v>40.431010000000001</v>
      </c>
      <c r="J1551" s="6">
        <f t="shared" si="98"/>
        <v>0.30855870283725295</v>
      </c>
      <c r="K1551" s="5">
        <v>314.65616</v>
      </c>
      <c r="L1551" s="5">
        <v>275.91631000000001</v>
      </c>
      <c r="M1551" s="6">
        <f t="shared" si="99"/>
        <v>-0.12311804097526646</v>
      </c>
    </row>
    <row r="1552" spans="1:13" x14ac:dyDescent="0.2">
      <c r="A1552" s="1" t="s">
        <v>21</v>
      </c>
      <c r="B1552" s="1" t="s">
        <v>97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26.018160000000002</v>
      </c>
      <c r="H1552" s="6" t="str">
        <f t="shared" si="97"/>
        <v/>
      </c>
      <c r="I1552" s="5">
        <v>33.340560000000004</v>
      </c>
      <c r="J1552" s="6">
        <f t="shared" si="98"/>
        <v>-0.21962438543323815</v>
      </c>
      <c r="K1552" s="5">
        <v>5.19604</v>
      </c>
      <c r="L1552" s="5">
        <v>450.56211000000002</v>
      </c>
      <c r="M1552" s="6">
        <f t="shared" si="99"/>
        <v>85.712594591265656</v>
      </c>
    </row>
    <row r="1553" spans="1:13" x14ac:dyDescent="0.2">
      <c r="A1553" s="1" t="s">
        <v>23</v>
      </c>
      <c r="B1553" s="1" t="s">
        <v>97</v>
      </c>
      <c r="C1553" s="5">
        <v>0</v>
      </c>
      <c r="D1553" s="5">
        <v>0</v>
      </c>
      <c r="E1553" s="6" t="str">
        <f t="shared" ref="E1553:E1615" si="100">IF(C1553=0,"",(D1553/C1553-1))</f>
        <v/>
      </c>
      <c r="F1553" s="5">
        <v>0.60416999999999998</v>
      </c>
      <c r="G1553" s="5">
        <v>0</v>
      </c>
      <c r="H1553" s="6">
        <f t="shared" ref="H1553:H1615" si="101">IF(F1553=0,"",(G1553/F1553-1))</f>
        <v>-1</v>
      </c>
      <c r="I1553" s="5">
        <v>0</v>
      </c>
      <c r="J1553" s="6" t="str">
        <f t="shared" ref="J1553:J1615" si="102">IF(I1553=0,"",(G1553/I1553-1))</f>
        <v/>
      </c>
      <c r="K1553" s="5">
        <v>15.750249999999999</v>
      </c>
      <c r="L1553" s="5">
        <v>4.3956900000000001</v>
      </c>
      <c r="M1553" s="6">
        <f t="shared" ref="M1553:M1615" si="103">IF(K1553=0,"",(L1553/K1553-1))</f>
        <v>-0.7209130013809304</v>
      </c>
    </row>
    <row r="1554" spans="1:13" x14ac:dyDescent="0.2">
      <c r="A1554" s="1" t="s">
        <v>24</v>
      </c>
      <c r="B1554" s="1" t="s">
        <v>97</v>
      </c>
      <c r="C1554" s="5">
        <v>0</v>
      </c>
      <c r="D1554" s="5">
        <v>0</v>
      </c>
      <c r="E1554" s="6" t="str">
        <f t="shared" si="100"/>
        <v/>
      </c>
      <c r="F1554" s="5">
        <v>0</v>
      </c>
      <c r="G1554" s="5">
        <v>0</v>
      </c>
      <c r="H1554" s="6" t="str">
        <f t="shared" si="101"/>
        <v/>
      </c>
      <c r="I1554" s="5">
        <v>0</v>
      </c>
      <c r="J1554" s="6" t="str">
        <f t="shared" si="102"/>
        <v/>
      </c>
      <c r="K1554" s="5">
        <v>0</v>
      </c>
      <c r="L1554" s="5">
        <v>8.4863599999999995</v>
      </c>
      <c r="M1554" s="6" t="str">
        <f t="shared" si="103"/>
        <v/>
      </c>
    </row>
    <row r="1555" spans="1:13" x14ac:dyDescent="0.2">
      <c r="A1555" s="1" t="s">
        <v>26</v>
      </c>
      <c r="B1555" s="1" t="s">
        <v>97</v>
      </c>
      <c r="C1555" s="5">
        <v>0</v>
      </c>
      <c r="D1555" s="5">
        <v>0</v>
      </c>
      <c r="E1555" s="6" t="str">
        <f t="shared" si="100"/>
        <v/>
      </c>
      <c r="F1555" s="5">
        <v>0</v>
      </c>
      <c r="G1555" s="5">
        <v>0</v>
      </c>
      <c r="H1555" s="6" t="str">
        <f t="shared" si="101"/>
        <v/>
      </c>
      <c r="I1555" s="5">
        <v>0</v>
      </c>
      <c r="J1555" s="6" t="str">
        <f t="shared" si="102"/>
        <v/>
      </c>
      <c r="K1555" s="5">
        <v>0</v>
      </c>
      <c r="L1555" s="5">
        <v>0.73007</v>
      </c>
      <c r="M1555" s="6" t="str">
        <f t="shared" si="103"/>
        <v/>
      </c>
    </row>
    <row r="1556" spans="1:13" x14ac:dyDescent="0.2">
      <c r="A1556" s="1" t="s">
        <v>28</v>
      </c>
      <c r="B1556" s="1" t="s">
        <v>97</v>
      </c>
      <c r="C1556" s="5">
        <v>0</v>
      </c>
      <c r="D1556" s="5">
        <v>0</v>
      </c>
      <c r="E1556" s="6" t="str">
        <f t="shared" si="100"/>
        <v/>
      </c>
      <c r="F1556" s="5">
        <v>0</v>
      </c>
      <c r="G1556" s="5">
        <v>22.91478</v>
      </c>
      <c r="H1556" s="6" t="str">
        <f t="shared" si="101"/>
        <v/>
      </c>
      <c r="I1556" s="5">
        <v>0</v>
      </c>
      <c r="J1556" s="6" t="str">
        <f t="shared" si="102"/>
        <v/>
      </c>
      <c r="K1556" s="5">
        <v>6.9492500000000001</v>
      </c>
      <c r="L1556" s="5">
        <v>45.30153</v>
      </c>
      <c r="M1556" s="6">
        <f t="shared" si="103"/>
        <v>5.5189092348095112</v>
      </c>
    </row>
    <row r="1557" spans="1:13" x14ac:dyDescent="0.2">
      <c r="A1557" s="2" t="s">
        <v>30</v>
      </c>
      <c r="B1557" s="2" t="s">
        <v>97</v>
      </c>
      <c r="C1557" s="7">
        <v>0</v>
      </c>
      <c r="D1557" s="7">
        <v>27.612089999999998</v>
      </c>
      <c r="E1557" s="8" t="str">
        <f t="shared" si="100"/>
        <v/>
      </c>
      <c r="F1557" s="7">
        <v>1051.80691</v>
      </c>
      <c r="G1557" s="7">
        <v>2304.3805400000001</v>
      </c>
      <c r="H1557" s="8">
        <f t="shared" si="101"/>
        <v>1.1908779245422529</v>
      </c>
      <c r="I1557" s="7">
        <v>3309.44848</v>
      </c>
      <c r="J1557" s="8">
        <f t="shared" si="102"/>
        <v>-0.30369650595074371</v>
      </c>
      <c r="K1557" s="7">
        <v>11722.675440000001</v>
      </c>
      <c r="L1557" s="7">
        <v>27051.070500000002</v>
      </c>
      <c r="M1557" s="8">
        <f t="shared" si="103"/>
        <v>1.3075850422077369</v>
      </c>
    </row>
    <row r="1558" spans="1:13" x14ac:dyDescent="0.2">
      <c r="A1558" s="1" t="s">
        <v>3</v>
      </c>
      <c r="B1558" s="1" t="s">
        <v>98</v>
      </c>
      <c r="C1558" s="5">
        <v>0</v>
      </c>
      <c r="D1558" s="5">
        <v>0</v>
      </c>
      <c r="E1558" s="6" t="str">
        <f t="shared" si="100"/>
        <v/>
      </c>
      <c r="F1558" s="5">
        <v>124.86525</v>
      </c>
      <c r="G1558" s="5">
        <v>136.70271</v>
      </c>
      <c r="H1558" s="6">
        <f t="shared" si="101"/>
        <v>9.4801876422783593E-2</v>
      </c>
      <c r="I1558" s="5">
        <v>117.60496999999999</v>
      </c>
      <c r="J1558" s="6">
        <f t="shared" si="102"/>
        <v>0.16238888543570917</v>
      </c>
      <c r="K1558" s="5">
        <v>1015.34549</v>
      </c>
      <c r="L1558" s="5">
        <v>1050.07917</v>
      </c>
      <c r="M1558" s="6">
        <f t="shared" si="103"/>
        <v>3.4208730271702903E-2</v>
      </c>
    </row>
    <row r="1559" spans="1:13" x14ac:dyDescent="0.2">
      <c r="A1559" s="1" t="s">
        <v>5</v>
      </c>
      <c r="B1559" s="1" t="s">
        <v>98</v>
      </c>
      <c r="C1559" s="5">
        <v>0</v>
      </c>
      <c r="D1559" s="5">
        <v>0</v>
      </c>
      <c r="E1559" s="6" t="str">
        <f t="shared" si="100"/>
        <v/>
      </c>
      <c r="F1559" s="5">
        <v>42.884270000000001</v>
      </c>
      <c r="G1559" s="5">
        <v>48.954999999999998</v>
      </c>
      <c r="H1559" s="6">
        <f t="shared" si="101"/>
        <v>0.14156076342211255</v>
      </c>
      <c r="I1559" s="5">
        <v>48.706200000000003</v>
      </c>
      <c r="J1559" s="6">
        <f t="shared" si="102"/>
        <v>5.1081792461740161E-3</v>
      </c>
      <c r="K1559" s="5">
        <v>318.09347000000002</v>
      </c>
      <c r="L1559" s="5">
        <v>348.26490000000001</v>
      </c>
      <c r="M1559" s="6">
        <f t="shared" si="103"/>
        <v>9.485083110948489E-2</v>
      </c>
    </row>
    <row r="1560" spans="1:13" x14ac:dyDescent="0.2">
      <c r="A1560" s="1" t="s">
        <v>6</v>
      </c>
      <c r="B1560" s="1" t="s">
        <v>98</v>
      </c>
      <c r="C1560" s="5">
        <v>0</v>
      </c>
      <c r="D1560" s="5">
        <v>18.310569999999998</v>
      </c>
      <c r="E1560" s="6" t="str">
        <f t="shared" si="100"/>
        <v/>
      </c>
      <c r="F1560" s="5">
        <v>582.05183</v>
      </c>
      <c r="G1560" s="5">
        <v>577.79701999999997</v>
      </c>
      <c r="H1560" s="6">
        <f t="shared" si="101"/>
        <v>-7.3100191094666034E-3</v>
      </c>
      <c r="I1560" s="5">
        <v>322.19216999999998</v>
      </c>
      <c r="J1560" s="6">
        <f t="shared" si="102"/>
        <v>0.79333042140657861</v>
      </c>
      <c r="K1560" s="5">
        <v>3960.2863200000002</v>
      </c>
      <c r="L1560" s="5">
        <v>3432.4001600000001</v>
      </c>
      <c r="M1560" s="6">
        <f t="shared" si="103"/>
        <v>-0.13329494822990473</v>
      </c>
    </row>
    <row r="1561" spans="1:13" x14ac:dyDescent="0.2">
      <c r="A1561" s="1" t="s">
        <v>7</v>
      </c>
      <c r="B1561" s="1" t="s">
        <v>98</v>
      </c>
      <c r="C1561" s="5">
        <v>0</v>
      </c>
      <c r="D1561" s="5">
        <v>0</v>
      </c>
      <c r="E1561" s="6" t="str">
        <f t="shared" si="100"/>
        <v/>
      </c>
      <c r="F1561" s="5">
        <v>0</v>
      </c>
      <c r="G1561" s="5">
        <v>0</v>
      </c>
      <c r="H1561" s="6" t="str">
        <f t="shared" si="101"/>
        <v/>
      </c>
      <c r="I1561" s="5">
        <v>0</v>
      </c>
      <c r="J1561" s="6" t="str">
        <f t="shared" si="102"/>
        <v/>
      </c>
      <c r="K1561" s="5">
        <v>0</v>
      </c>
      <c r="L1561" s="5">
        <v>18.62567</v>
      </c>
      <c r="M1561" s="6" t="str">
        <f t="shared" si="103"/>
        <v/>
      </c>
    </row>
    <row r="1562" spans="1:13" x14ac:dyDescent="0.2">
      <c r="A1562" s="1" t="s">
        <v>8</v>
      </c>
      <c r="B1562" s="1" t="s">
        <v>98</v>
      </c>
      <c r="C1562" s="5">
        <v>0</v>
      </c>
      <c r="D1562" s="5">
        <v>0</v>
      </c>
      <c r="E1562" s="6" t="str">
        <f t="shared" si="100"/>
        <v/>
      </c>
      <c r="F1562" s="5">
        <v>0.1875</v>
      </c>
      <c r="G1562" s="5">
        <v>0</v>
      </c>
      <c r="H1562" s="6">
        <f t="shared" si="101"/>
        <v>-1</v>
      </c>
      <c r="I1562" s="5">
        <v>0</v>
      </c>
      <c r="J1562" s="6" t="str">
        <f t="shared" si="102"/>
        <v/>
      </c>
      <c r="K1562" s="5">
        <v>16.986180000000001</v>
      </c>
      <c r="L1562" s="5">
        <v>0</v>
      </c>
      <c r="M1562" s="6">
        <f t="shared" si="103"/>
        <v>-1</v>
      </c>
    </row>
    <row r="1563" spans="1:13" x14ac:dyDescent="0.2">
      <c r="A1563" s="1" t="s">
        <v>9</v>
      </c>
      <c r="B1563" s="1" t="s">
        <v>98</v>
      </c>
      <c r="C1563" s="5">
        <v>0</v>
      </c>
      <c r="D1563" s="5">
        <v>0</v>
      </c>
      <c r="E1563" s="6" t="str">
        <f t="shared" si="100"/>
        <v/>
      </c>
      <c r="F1563" s="5">
        <v>0</v>
      </c>
      <c r="G1563" s="5">
        <v>0</v>
      </c>
      <c r="H1563" s="6" t="str">
        <f t="shared" si="101"/>
        <v/>
      </c>
      <c r="I1563" s="5">
        <v>0.156</v>
      </c>
      <c r="J1563" s="6">
        <f t="shared" si="102"/>
        <v>-1</v>
      </c>
      <c r="K1563" s="5">
        <v>26.440840000000001</v>
      </c>
      <c r="L1563" s="5">
        <v>22.677</v>
      </c>
      <c r="M1563" s="6">
        <f t="shared" si="103"/>
        <v>-0.14234948662750513</v>
      </c>
    </row>
    <row r="1564" spans="1:13" x14ac:dyDescent="0.2">
      <c r="A1564" s="1" t="s">
        <v>11</v>
      </c>
      <c r="B1564" s="1" t="s">
        <v>98</v>
      </c>
      <c r="C1564" s="5">
        <v>0</v>
      </c>
      <c r="D1564" s="5">
        <v>0</v>
      </c>
      <c r="E1564" s="6" t="str">
        <f t="shared" si="100"/>
        <v/>
      </c>
      <c r="F1564" s="5">
        <v>0</v>
      </c>
      <c r="G1564" s="5">
        <v>0</v>
      </c>
      <c r="H1564" s="6" t="str">
        <f t="shared" si="101"/>
        <v/>
      </c>
      <c r="I1564" s="5">
        <v>0</v>
      </c>
      <c r="J1564" s="6" t="str">
        <f t="shared" si="102"/>
        <v/>
      </c>
      <c r="K1564" s="5">
        <v>229.01669000000001</v>
      </c>
      <c r="L1564" s="5">
        <v>0</v>
      </c>
      <c r="M1564" s="6">
        <f t="shared" si="103"/>
        <v>-1</v>
      </c>
    </row>
    <row r="1565" spans="1:13" x14ac:dyDescent="0.2">
      <c r="A1565" s="1" t="s">
        <v>12</v>
      </c>
      <c r="B1565" s="1" t="s">
        <v>98</v>
      </c>
      <c r="C1565" s="5">
        <v>0</v>
      </c>
      <c r="D1565" s="5">
        <v>0</v>
      </c>
      <c r="E1565" s="6" t="str">
        <f t="shared" si="100"/>
        <v/>
      </c>
      <c r="F1565" s="5">
        <v>0</v>
      </c>
      <c r="G1565" s="5">
        <v>0</v>
      </c>
      <c r="H1565" s="6" t="str">
        <f t="shared" si="101"/>
        <v/>
      </c>
      <c r="I1565" s="5">
        <v>0</v>
      </c>
      <c r="J1565" s="6" t="str">
        <f t="shared" si="102"/>
        <v/>
      </c>
      <c r="K1565" s="5">
        <v>0</v>
      </c>
      <c r="L1565" s="5">
        <v>0</v>
      </c>
      <c r="M1565" s="6" t="str">
        <f t="shared" si="103"/>
        <v/>
      </c>
    </row>
    <row r="1566" spans="1:13" x14ac:dyDescent="0.2">
      <c r="A1566" s="1" t="s">
        <v>13</v>
      </c>
      <c r="B1566" s="1" t="s">
        <v>98</v>
      </c>
      <c r="C1566" s="5">
        <v>0</v>
      </c>
      <c r="D1566" s="5">
        <v>0</v>
      </c>
      <c r="E1566" s="6" t="str">
        <f t="shared" si="100"/>
        <v/>
      </c>
      <c r="F1566" s="5">
        <v>0</v>
      </c>
      <c r="G1566" s="5">
        <v>0</v>
      </c>
      <c r="H1566" s="6" t="str">
        <f t="shared" si="101"/>
        <v/>
      </c>
      <c r="I1566" s="5">
        <v>16.10135</v>
      </c>
      <c r="J1566" s="6">
        <f t="shared" si="102"/>
        <v>-1</v>
      </c>
      <c r="K1566" s="5">
        <v>64.29204</v>
      </c>
      <c r="L1566" s="5">
        <v>51.270339999999997</v>
      </c>
      <c r="M1566" s="6">
        <f t="shared" si="103"/>
        <v>-0.20253984785674872</v>
      </c>
    </row>
    <row r="1567" spans="1:13" x14ac:dyDescent="0.2">
      <c r="A1567" s="1" t="s">
        <v>14</v>
      </c>
      <c r="B1567" s="1" t="s">
        <v>98</v>
      </c>
      <c r="C1567" s="5">
        <v>0</v>
      </c>
      <c r="D1567" s="5">
        <v>0</v>
      </c>
      <c r="E1567" s="6" t="str">
        <f t="shared" si="100"/>
        <v/>
      </c>
      <c r="F1567" s="5">
        <v>0</v>
      </c>
      <c r="G1567" s="5">
        <v>0</v>
      </c>
      <c r="H1567" s="6" t="str">
        <f t="shared" si="101"/>
        <v/>
      </c>
      <c r="I1567" s="5">
        <v>0</v>
      </c>
      <c r="J1567" s="6" t="str">
        <f t="shared" si="102"/>
        <v/>
      </c>
      <c r="K1567" s="5">
        <v>0</v>
      </c>
      <c r="L1567" s="5">
        <v>1.3319099999999999</v>
      </c>
      <c r="M1567" s="6" t="str">
        <f t="shared" si="103"/>
        <v/>
      </c>
    </row>
    <row r="1568" spans="1:13" x14ac:dyDescent="0.2">
      <c r="A1568" s="1" t="s">
        <v>15</v>
      </c>
      <c r="B1568" s="1" t="s">
        <v>98</v>
      </c>
      <c r="C1568" s="5">
        <v>0</v>
      </c>
      <c r="D1568" s="5">
        <v>0</v>
      </c>
      <c r="E1568" s="6" t="str">
        <f t="shared" si="100"/>
        <v/>
      </c>
      <c r="F1568" s="5">
        <v>0.20268</v>
      </c>
      <c r="G1568" s="5">
        <v>0</v>
      </c>
      <c r="H1568" s="6">
        <f t="shared" si="101"/>
        <v>-1</v>
      </c>
      <c r="I1568" s="5">
        <v>4.9620699999999998</v>
      </c>
      <c r="J1568" s="6">
        <f t="shared" si="102"/>
        <v>-1</v>
      </c>
      <c r="K1568" s="5">
        <v>18.838619999999999</v>
      </c>
      <c r="L1568" s="5">
        <v>10.21909</v>
      </c>
      <c r="M1568" s="6">
        <f t="shared" si="103"/>
        <v>-0.45754572256354231</v>
      </c>
    </row>
    <row r="1569" spans="1:13" x14ac:dyDescent="0.2">
      <c r="A1569" s="1" t="s">
        <v>16</v>
      </c>
      <c r="B1569" s="1" t="s">
        <v>98</v>
      </c>
      <c r="C1569" s="5">
        <v>0</v>
      </c>
      <c r="D1569" s="5">
        <v>0</v>
      </c>
      <c r="E1569" s="6" t="str">
        <f t="shared" si="100"/>
        <v/>
      </c>
      <c r="F1569" s="5">
        <v>4.1723499999999998</v>
      </c>
      <c r="G1569" s="5">
        <v>9.4240700000000004</v>
      </c>
      <c r="H1569" s="6">
        <f t="shared" si="101"/>
        <v>1.2586959387395593</v>
      </c>
      <c r="I1569" s="5">
        <v>45.882939999999998</v>
      </c>
      <c r="J1569" s="6">
        <f t="shared" si="102"/>
        <v>-0.79460623055105017</v>
      </c>
      <c r="K1569" s="5">
        <v>56.032820000000001</v>
      </c>
      <c r="L1569" s="5">
        <v>231.96275</v>
      </c>
      <c r="M1569" s="6">
        <f t="shared" si="103"/>
        <v>3.1397657658493721</v>
      </c>
    </row>
    <row r="1570" spans="1:13" x14ac:dyDescent="0.2">
      <c r="A1570" s="1" t="s">
        <v>18</v>
      </c>
      <c r="B1570" s="1" t="s">
        <v>98</v>
      </c>
      <c r="C1570" s="5">
        <v>0</v>
      </c>
      <c r="D1570" s="5">
        <v>0</v>
      </c>
      <c r="E1570" s="6" t="str">
        <f t="shared" si="100"/>
        <v/>
      </c>
      <c r="F1570" s="5">
        <v>1.4655400000000001</v>
      </c>
      <c r="G1570" s="5">
        <v>0</v>
      </c>
      <c r="H1570" s="6">
        <f t="shared" si="101"/>
        <v>-1</v>
      </c>
      <c r="I1570" s="5">
        <v>0</v>
      </c>
      <c r="J1570" s="6" t="str">
        <f t="shared" si="102"/>
        <v/>
      </c>
      <c r="K1570" s="5">
        <v>7.1187199999999997</v>
      </c>
      <c r="L1570" s="5">
        <v>1.58205</v>
      </c>
      <c r="M1570" s="6">
        <f t="shared" si="103"/>
        <v>-0.77776201339566664</v>
      </c>
    </row>
    <row r="1571" spans="1:13" x14ac:dyDescent="0.2">
      <c r="A1571" s="1" t="s">
        <v>19</v>
      </c>
      <c r="B1571" s="1" t="s">
        <v>98</v>
      </c>
      <c r="C1571" s="5">
        <v>0</v>
      </c>
      <c r="D1571" s="5">
        <v>14.37</v>
      </c>
      <c r="E1571" s="6" t="str">
        <f t="shared" si="100"/>
        <v/>
      </c>
      <c r="F1571" s="5">
        <v>193.92685</v>
      </c>
      <c r="G1571" s="5">
        <v>180.22654</v>
      </c>
      <c r="H1571" s="6">
        <f t="shared" si="101"/>
        <v>-7.064679284998443E-2</v>
      </c>
      <c r="I1571" s="5">
        <v>434.04252000000002</v>
      </c>
      <c r="J1571" s="6">
        <f t="shared" si="102"/>
        <v>-0.58477215550218453</v>
      </c>
      <c r="K1571" s="5">
        <v>2085.3150300000002</v>
      </c>
      <c r="L1571" s="5">
        <v>1945.4882399999999</v>
      </c>
      <c r="M1571" s="6">
        <f t="shared" si="103"/>
        <v>-6.7053077347263068E-2</v>
      </c>
    </row>
    <row r="1572" spans="1:13" x14ac:dyDescent="0.2">
      <c r="A1572" s="1" t="s">
        <v>20</v>
      </c>
      <c r="B1572" s="1" t="s">
        <v>98</v>
      </c>
      <c r="C1572" s="5">
        <v>0</v>
      </c>
      <c r="D1572" s="5">
        <v>0</v>
      </c>
      <c r="E1572" s="6" t="str">
        <f t="shared" si="100"/>
        <v/>
      </c>
      <c r="F1572" s="5">
        <v>0</v>
      </c>
      <c r="G1572" s="5">
        <v>0</v>
      </c>
      <c r="H1572" s="6" t="str">
        <f t="shared" si="101"/>
        <v/>
      </c>
      <c r="I1572" s="5">
        <v>0</v>
      </c>
      <c r="J1572" s="6" t="str">
        <f t="shared" si="102"/>
        <v/>
      </c>
      <c r="K1572" s="5">
        <v>17.482500000000002</v>
      </c>
      <c r="L1572" s="5">
        <v>1.61365</v>
      </c>
      <c r="M1572" s="6">
        <f t="shared" si="103"/>
        <v>-0.90769912769912775</v>
      </c>
    </row>
    <row r="1573" spans="1:13" x14ac:dyDescent="0.2">
      <c r="A1573" s="1" t="s">
        <v>21</v>
      </c>
      <c r="B1573" s="1" t="s">
        <v>98</v>
      </c>
      <c r="C1573" s="5">
        <v>0</v>
      </c>
      <c r="D1573" s="5">
        <v>0</v>
      </c>
      <c r="E1573" s="6" t="str">
        <f t="shared" si="100"/>
        <v/>
      </c>
      <c r="F1573" s="5">
        <v>12.10397</v>
      </c>
      <c r="G1573" s="5">
        <v>0</v>
      </c>
      <c r="H1573" s="6">
        <f t="shared" si="101"/>
        <v>-1</v>
      </c>
      <c r="I1573" s="5">
        <v>32.405709999999999</v>
      </c>
      <c r="J1573" s="6">
        <f t="shared" si="102"/>
        <v>-1</v>
      </c>
      <c r="K1573" s="5">
        <v>86.160210000000006</v>
      </c>
      <c r="L1573" s="5">
        <v>198.21477999999999</v>
      </c>
      <c r="M1573" s="6">
        <f t="shared" si="103"/>
        <v>1.3005373362019426</v>
      </c>
    </row>
    <row r="1574" spans="1:13" x14ac:dyDescent="0.2">
      <c r="A1574" s="1" t="s">
        <v>23</v>
      </c>
      <c r="B1574" s="1" t="s">
        <v>98</v>
      </c>
      <c r="C1574" s="5">
        <v>0</v>
      </c>
      <c r="D1574" s="5">
        <v>0</v>
      </c>
      <c r="E1574" s="6" t="str">
        <f t="shared" si="100"/>
        <v/>
      </c>
      <c r="F1574" s="5">
        <v>0</v>
      </c>
      <c r="G1574" s="5">
        <v>2.9443000000000001</v>
      </c>
      <c r="H1574" s="6" t="str">
        <f t="shared" si="101"/>
        <v/>
      </c>
      <c r="I1574" s="5">
        <v>0.46</v>
      </c>
      <c r="J1574" s="6">
        <f t="shared" si="102"/>
        <v>5.4006521739130431</v>
      </c>
      <c r="K1574" s="5">
        <v>8.5724499999999999</v>
      </c>
      <c r="L1574" s="5">
        <v>19.122340000000001</v>
      </c>
      <c r="M1574" s="6">
        <f t="shared" si="103"/>
        <v>1.2306738447001733</v>
      </c>
    </row>
    <row r="1575" spans="1:13" x14ac:dyDescent="0.2">
      <c r="A1575" s="1" t="s">
        <v>24</v>
      </c>
      <c r="B1575" s="1" t="s">
        <v>98</v>
      </c>
      <c r="C1575" s="5">
        <v>0</v>
      </c>
      <c r="D1575" s="5">
        <v>0</v>
      </c>
      <c r="E1575" s="6" t="str">
        <f t="shared" si="100"/>
        <v/>
      </c>
      <c r="F1575" s="5">
        <v>983.95001000000002</v>
      </c>
      <c r="G1575" s="5">
        <v>1957.0375100000001</v>
      </c>
      <c r="H1575" s="6">
        <f t="shared" si="101"/>
        <v>0.98896030297311555</v>
      </c>
      <c r="I1575" s="5">
        <v>1608.8000099999999</v>
      </c>
      <c r="J1575" s="6">
        <f t="shared" si="102"/>
        <v>0.21645791760033628</v>
      </c>
      <c r="K1575" s="5">
        <v>7165.2879400000002</v>
      </c>
      <c r="L1575" s="5">
        <v>8680.5988199999993</v>
      </c>
      <c r="M1575" s="6">
        <f t="shared" si="103"/>
        <v>0.2114794119494936</v>
      </c>
    </row>
    <row r="1576" spans="1:13" x14ac:dyDescent="0.2">
      <c r="A1576" s="1" t="s">
        <v>26</v>
      </c>
      <c r="B1576" s="1" t="s">
        <v>98</v>
      </c>
      <c r="C1576" s="5">
        <v>0</v>
      </c>
      <c r="D1576" s="5">
        <v>0</v>
      </c>
      <c r="E1576" s="6" t="str">
        <f t="shared" si="100"/>
        <v/>
      </c>
      <c r="F1576" s="5">
        <v>0</v>
      </c>
      <c r="G1576" s="5">
        <v>0</v>
      </c>
      <c r="H1576" s="6" t="str">
        <f t="shared" si="101"/>
        <v/>
      </c>
      <c r="I1576" s="5">
        <v>0.79234000000000004</v>
      </c>
      <c r="J1576" s="6">
        <f t="shared" si="102"/>
        <v>-1</v>
      </c>
      <c r="K1576" s="5">
        <v>0.40945999999999999</v>
      </c>
      <c r="L1576" s="5">
        <v>0.79234000000000004</v>
      </c>
      <c r="M1576" s="6">
        <f t="shared" si="103"/>
        <v>0.93508523421091216</v>
      </c>
    </row>
    <row r="1577" spans="1:13" x14ac:dyDescent="0.2">
      <c r="A1577" s="1" t="s">
        <v>28</v>
      </c>
      <c r="B1577" s="1" t="s">
        <v>98</v>
      </c>
      <c r="C1577" s="5">
        <v>0</v>
      </c>
      <c r="D1577" s="5">
        <v>38.317680000000003</v>
      </c>
      <c r="E1577" s="6" t="str">
        <f t="shared" si="100"/>
        <v/>
      </c>
      <c r="F1577" s="5">
        <v>380.32355999999999</v>
      </c>
      <c r="G1577" s="5">
        <v>190.0052</v>
      </c>
      <c r="H1577" s="6">
        <f t="shared" si="101"/>
        <v>-0.50041170207809371</v>
      </c>
      <c r="I1577" s="5">
        <v>13</v>
      </c>
      <c r="J1577" s="6">
        <f t="shared" si="102"/>
        <v>13.615784615384616</v>
      </c>
      <c r="K1577" s="5">
        <v>2945.60367</v>
      </c>
      <c r="L1577" s="5">
        <v>2705.1909999999998</v>
      </c>
      <c r="M1577" s="6">
        <f t="shared" si="103"/>
        <v>-8.1617453307966659E-2</v>
      </c>
    </row>
    <row r="1578" spans="1:13" x14ac:dyDescent="0.2">
      <c r="A1578" s="2" t="s">
        <v>30</v>
      </c>
      <c r="B1578" s="2" t="s">
        <v>98</v>
      </c>
      <c r="C1578" s="7">
        <v>0</v>
      </c>
      <c r="D1578" s="7">
        <v>70.998249999999999</v>
      </c>
      <c r="E1578" s="8" t="str">
        <f t="shared" si="100"/>
        <v/>
      </c>
      <c r="F1578" s="7">
        <v>2326.1338099999998</v>
      </c>
      <c r="G1578" s="7">
        <v>3103.0923499999999</v>
      </c>
      <c r="H1578" s="8">
        <f t="shared" si="101"/>
        <v>0.33401283135986071</v>
      </c>
      <c r="I1578" s="7">
        <v>2645.10628</v>
      </c>
      <c r="J1578" s="8">
        <f t="shared" si="102"/>
        <v>0.17314467606193884</v>
      </c>
      <c r="K1578" s="7">
        <v>18021.282449999999</v>
      </c>
      <c r="L1578" s="7">
        <v>18719.434209999999</v>
      </c>
      <c r="M1578" s="8">
        <f t="shared" si="103"/>
        <v>3.8740403849560678E-2</v>
      </c>
    </row>
    <row r="1579" spans="1:13" x14ac:dyDescent="0.2">
      <c r="A1579" s="1" t="s">
        <v>3</v>
      </c>
      <c r="B1579" s="1" t="s">
        <v>99</v>
      </c>
      <c r="C1579" s="5">
        <v>0</v>
      </c>
      <c r="D1579" s="5">
        <v>18.93946</v>
      </c>
      <c r="E1579" s="6" t="str">
        <f t="shared" si="100"/>
        <v/>
      </c>
      <c r="F1579" s="5">
        <v>96.757379999999998</v>
      </c>
      <c r="G1579" s="5">
        <v>157.20690999999999</v>
      </c>
      <c r="H1579" s="6">
        <f t="shared" si="101"/>
        <v>0.62475368803909315</v>
      </c>
      <c r="I1579" s="5">
        <v>39.474980000000002</v>
      </c>
      <c r="J1579" s="6">
        <f t="shared" si="102"/>
        <v>2.9824443229610247</v>
      </c>
      <c r="K1579" s="5">
        <v>544.36009000000001</v>
      </c>
      <c r="L1579" s="5">
        <v>608.02494999999999</v>
      </c>
      <c r="M1579" s="6">
        <f t="shared" si="103"/>
        <v>0.11695357754827329</v>
      </c>
    </row>
    <row r="1580" spans="1:13" x14ac:dyDescent="0.2">
      <c r="A1580" s="1" t="s">
        <v>5</v>
      </c>
      <c r="B1580" s="1" t="s">
        <v>99</v>
      </c>
      <c r="C1580" s="5">
        <v>0</v>
      </c>
      <c r="D1580" s="5">
        <v>0</v>
      </c>
      <c r="E1580" s="6" t="str">
        <f t="shared" si="100"/>
        <v/>
      </c>
      <c r="F1580" s="5">
        <v>10.62467</v>
      </c>
      <c r="G1580" s="5">
        <v>4.4985299999999997</v>
      </c>
      <c r="H1580" s="6">
        <f t="shared" si="101"/>
        <v>-0.57659579073985356</v>
      </c>
      <c r="I1580" s="5">
        <v>0.1115</v>
      </c>
      <c r="J1580" s="6">
        <f t="shared" si="102"/>
        <v>39.345560538116587</v>
      </c>
      <c r="K1580" s="5">
        <v>156.62701999999999</v>
      </c>
      <c r="L1580" s="5">
        <v>63.46134</v>
      </c>
      <c r="M1580" s="6">
        <f t="shared" si="103"/>
        <v>-0.59482508190476968</v>
      </c>
    </row>
    <row r="1581" spans="1:13" x14ac:dyDescent="0.2">
      <c r="A1581" s="1" t="s">
        <v>6</v>
      </c>
      <c r="B1581" s="1" t="s">
        <v>99</v>
      </c>
      <c r="C1581" s="5">
        <v>0</v>
      </c>
      <c r="D1581" s="5">
        <v>0</v>
      </c>
      <c r="E1581" s="6" t="str">
        <f t="shared" si="100"/>
        <v/>
      </c>
      <c r="F1581" s="5">
        <v>405.05547000000001</v>
      </c>
      <c r="G1581" s="5">
        <v>306.62108000000001</v>
      </c>
      <c r="H1581" s="6">
        <f t="shared" si="101"/>
        <v>-0.24301459254457169</v>
      </c>
      <c r="I1581" s="5">
        <v>304.63398000000001</v>
      </c>
      <c r="J1581" s="6">
        <f t="shared" si="102"/>
        <v>6.5229098868091473E-3</v>
      </c>
      <c r="K1581" s="5">
        <v>2709.9949499999998</v>
      </c>
      <c r="L1581" s="5">
        <v>3174.40805</v>
      </c>
      <c r="M1581" s="6">
        <f t="shared" si="103"/>
        <v>0.17137046694496627</v>
      </c>
    </row>
    <row r="1582" spans="1:13" x14ac:dyDescent="0.2">
      <c r="A1582" s="1" t="s">
        <v>7</v>
      </c>
      <c r="B1582" s="1" t="s">
        <v>99</v>
      </c>
      <c r="C1582" s="5">
        <v>0</v>
      </c>
      <c r="D1582" s="5">
        <v>0</v>
      </c>
      <c r="E1582" s="6" t="str">
        <f t="shared" si="100"/>
        <v/>
      </c>
      <c r="F1582" s="5">
        <v>0.19647999999999999</v>
      </c>
      <c r="G1582" s="5">
        <v>0</v>
      </c>
      <c r="H1582" s="6">
        <f t="shared" si="101"/>
        <v>-1</v>
      </c>
      <c r="I1582" s="5">
        <v>0.52568999999999999</v>
      </c>
      <c r="J1582" s="6">
        <f t="shared" si="102"/>
        <v>-1</v>
      </c>
      <c r="K1582" s="5">
        <v>19.17013</v>
      </c>
      <c r="L1582" s="5">
        <v>57.541449999999998</v>
      </c>
      <c r="M1582" s="6">
        <f t="shared" si="103"/>
        <v>2.0016202289707996</v>
      </c>
    </row>
    <row r="1583" spans="1:13" x14ac:dyDescent="0.2">
      <c r="A1583" s="1" t="s">
        <v>8</v>
      </c>
      <c r="B1583" s="1" t="s">
        <v>99</v>
      </c>
      <c r="C1583" s="5">
        <v>0</v>
      </c>
      <c r="D1583" s="5">
        <v>0</v>
      </c>
      <c r="E1583" s="6" t="str">
        <f t="shared" si="100"/>
        <v/>
      </c>
      <c r="F1583" s="5">
        <v>0</v>
      </c>
      <c r="G1583" s="5">
        <v>0</v>
      </c>
      <c r="H1583" s="6" t="str">
        <f t="shared" si="101"/>
        <v/>
      </c>
      <c r="I1583" s="5">
        <v>0</v>
      </c>
      <c r="J1583" s="6" t="str">
        <f t="shared" si="102"/>
        <v/>
      </c>
      <c r="K1583" s="5">
        <v>2.74796</v>
      </c>
      <c r="L1583" s="5">
        <v>0</v>
      </c>
      <c r="M1583" s="6">
        <f t="shared" si="103"/>
        <v>-1</v>
      </c>
    </row>
    <row r="1584" spans="1:13" x14ac:dyDescent="0.2">
      <c r="A1584" s="1" t="s">
        <v>9</v>
      </c>
      <c r="B1584" s="1" t="s">
        <v>99</v>
      </c>
      <c r="C1584" s="5">
        <v>0</v>
      </c>
      <c r="D1584" s="5">
        <v>0</v>
      </c>
      <c r="E1584" s="6" t="str">
        <f t="shared" si="100"/>
        <v/>
      </c>
      <c r="F1584" s="5">
        <v>8.6145399999999999</v>
      </c>
      <c r="G1584" s="5">
        <v>0.31738</v>
      </c>
      <c r="H1584" s="6">
        <f t="shared" si="101"/>
        <v>-0.96315763813273836</v>
      </c>
      <c r="I1584" s="5">
        <v>17.788799999999998</v>
      </c>
      <c r="J1584" s="6">
        <f t="shared" si="102"/>
        <v>-0.98215843676920311</v>
      </c>
      <c r="K1584" s="5">
        <v>80.379739999999998</v>
      </c>
      <c r="L1584" s="5">
        <v>188.59537</v>
      </c>
      <c r="M1584" s="6">
        <f t="shared" si="103"/>
        <v>1.346304802677889</v>
      </c>
    </row>
    <row r="1585" spans="1:13" x14ac:dyDescent="0.2">
      <c r="A1585" s="1" t="s">
        <v>11</v>
      </c>
      <c r="B1585" s="1" t="s">
        <v>99</v>
      </c>
      <c r="C1585" s="5">
        <v>0</v>
      </c>
      <c r="D1585" s="5">
        <v>0</v>
      </c>
      <c r="E1585" s="6" t="str">
        <f t="shared" si="100"/>
        <v/>
      </c>
      <c r="F1585" s="5">
        <v>0</v>
      </c>
      <c r="G1585" s="5">
        <v>0.20116000000000001</v>
      </c>
      <c r="H1585" s="6" t="str">
        <f t="shared" si="101"/>
        <v/>
      </c>
      <c r="I1585" s="5">
        <v>0</v>
      </c>
      <c r="J1585" s="6" t="str">
        <f t="shared" si="102"/>
        <v/>
      </c>
      <c r="K1585" s="5">
        <v>0</v>
      </c>
      <c r="L1585" s="5">
        <v>0.20116000000000001</v>
      </c>
      <c r="M1585" s="6" t="str">
        <f t="shared" si="103"/>
        <v/>
      </c>
    </row>
    <row r="1586" spans="1:13" x14ac:dyDescent="0.2">
      <c r="A1586" s="1" t="s">
        <v>12</v>
      </c>
      <c r="B1586" s="1" t="s">
        <v>99</v>
      </c>
      <c r="C1586" s="5">
        <v>0</v>
      </c>
      <c r="D1586" s="5">
        <v>0</v>
      </c>
      <c r="E1586" s="6" t="str">
        <f t="shared" si="100"/>
        <v/>
      </c>
      <c r="F1586" s="5">
        <v>11.94553</v>
      </c>
      <c r="G1586" s="5">
        <v>0.93957999999999997</v>
      </c>
      <c r="H1586" s="6">
        <f t="shared" si="101"/>
        <v>-0.9213446368641659</v>
      </c>
      <c r="I1586" s="5">
        <v>0.14494000000000001</v>
      </c>
      <c r="J1586" s="6">
        <f t="shared" si="102"/>
        <v>5.4825445011728986</v>
      </c>
      <c r="K1586" s="5">
        <v>65.853380000000001</v>
      </c>
      <c r="L1586" s="5">
        <v>3.5188299999999999</v>
      </c>
      <c r="M1586" s="6">
        <f t="shared" si="103"/>
        <v>-0.94656568880746894</v>
      </c>
    </row>
    <row r="1587" spans="1:13" x14ac:dyDescent="0.2">
      <c r="A1587" s="1" t="s">
        <v>13</v>
      </c>
      <c r="B1587" s="1" t="s">
        <v>99</v>
      </c>
      <c r="C1587" s="5">
        <v>0</v>
      </c>
      <c r="D1587" s="5">
        <v>0</v>
      </c>
      <c r="E1587" s="6" t="str">
        <f t="shared" si="100"/>
        <v/>
      </c>
      <c r="F1587" s="5">
        <v>35.720309999999998</v>
      </c>
      <c r="G1587" s="5">
        <v>2.2193299999999998</v>
      </c>
      <c r="H1587" s="6">
        <f t="shared" si="101"/>
        <v>-0.93786924021656026</v>
      </c>
      <c r="I1587" s="5">
        <v>2.75928</v>
      </c>
      <c r="J1587" s="6">
        <f t="shared" si="102"/>
        <v>-0.195685106259604</v>
      </c>
      <c r="K1587" s="5">
        <v>264.11207999999999</v>
      </c>
      <c r="L1587" s="5">
        <v>183.62455</v>
      </c>
      <c r="M1587" s="6">
        <f t="shared" si="103"/>
        <v>-0.30474762835535574</v>
      </c>
    </row>
    <row r="1588" spans="1:13" x14ac:dyDescent="0.2">
      <c r="A1588" s="1" t="s">
        <v>14</v>
      </c>
      <c r="B1588" s="1" t="s">
        <v>99</v>
      </c>
      <c r="C1588" s="5">
        <v>0</v>
      </c>
      <c r="D1588" s="5">
        <v>35.567999999999998</v>
      </c>
      <c r="E1588" s="6" t="str">
        <f t="shared" si="100"/>
        <v/>
      </c>
      <c r="F1588" s="5">
        <v>578.53886</v>
      </c>
      <c r="G1588" s="5">
        <v>566.00905</v>
      </c>
      <c r="H1588" s="6">
        <f t="shared" si="101"/>
        <v>-2.1657680868662821E-2</v>
      </c>
      <c r="I1588" s="5">
        <v>85.158000000000001</v>
      </c>
      <c r="J1588" s="6">
        <f t="shared" si="102"/>
        <v>5.6465751896474785</v>
      </c>
      <c r="K1588" s="5">
        <v>8576.8116499999996</v>
      </c>
      <c r="L1588" s="5">
        <v>4697.4171800000004</v>
      </c>
      <c r="M1588" s="6">
        <f t="shared" si="103"/>
        <v>-0.45231195790570955</v>
      </c>
    </row>
    <row r="1589" spans="1:13" x14ac:dyDescent="0.2">
      <c r="A1589" s="1" t="s">
        <v>15</v>
      </c>
      <c r="B1589" s="1" t="s">
        <v>99</v>
      </c>
      <c r="C1589" s="5">
        <v>0</v>
      </c>
      <c r="D1589" s="5">
        <v>16.217210000000001</v>
      </c>
      <c r="E1589" s="6" t="str">
        <f t="shared" si="100"/>
        <v/>
      </c>
      <c r="F1589" s="5">
        <v>332.96237000000002</v>
      </c>
      <c r="G1589" s="5">
        <v>380.83575000000002</v>
      </c>
      <c r="H1589" s="6">
        <f t="shared" si="101"/>
        <v>0.14378015149279477</v>
      </c>
      <c r="I1589" s="5">
        <v>318.09357999999997</v>
      </c>
      <c r="J1589" s="6">
        <f t="shared" si="102"/>
        <v>0.19724437695347397</v>
      </c>
      <c r="K1589" s="5">
        <v>1639.75281</v>
      </c>
      <c r="L1589" s="5">
        <v>2443.9675900000002</v>
      </c>
      <c r="M1589" s="6">
        <f t="shared" si="103"/>
        <v>0.49044878904644196</v>
      </c>
    </row>
    <row r="1590" spans="1:13" x14ac:dyDescent="0.2">
      <c r="A1590" s="1" t="s">
        <v>16</v>
      </c>
      <c r="B1590" s="1" t="s">
        <v>99</v>
      </c>
      <c r="C1590" s="5">
        <v>0</v>
      </c>
      <c r="D1590" s="5">
        <v>0</v>
      </c>
      <c r="E1590" s="6" t="str">
        <f t="shared" si="100"/>
        <v/>
      </c>
      <c r="F1590" s="5">
        <v>74.724299999999999</v>
      </c>
      <c r="G1590" s="5">
        <v>116.55193</v>
      </c>
      <c r="H1590" s="6">
        <f t="shared" si="101"/>
        <v>0.55975940892052511</v>
      </c>
      <c r="I1590" s="5">
        <v>53.691699999999997</v>
      </c>
      <c r="J1590" s="6">
        <f t="shared" si="102"/>
        <v>1.1707625200915599</v>
      </c>
      <c r="K1590" s="5">
        <v>1437.3600200000001</v>
      </c>
      <c r="L1590" s="5">
        <v>664.28159000000005</v>
      </c>
      <c r="M1590" s="6">
        <f t="shared" si="103"/>
        <v>-0.5378460644814651</v>
      </c>
    </row>
    <row r="1591" spans="1:13" x14ac:dyDescent="0.2">
      <c r="A1591" s="1" t="s">
        <v>17</v>
      </c>
      <c r="B1591" s="1" t="s">
        <v>99</v>
      </c>
      <c r="C1591" s="5">
        <v>0</v>
      </c>
      <c r="D1591" s="5">
        <v>0</v>
      </c>
      <c r="E1591" s="6" t="str">
        <f t="shared" si="100"/>
        <v/>
      </c>
      <c r="F1591" s="5">
        <v>8.5229099999999995</v>
      </c>
      <c r="G1591" s="5">
        <v>0</v>
      </c>
      <c r="H1591" s="6">
        <f t="shared" si="101"/>
        <v>-1</v>
      </c>
      <c r="I1591" s="5">
        <v>0</v>
      </c>
      <c r="J1591" s="6" t="str">
        <f t="shared" si="102"/>
        <v/>
      </c>
      <c r="K1591" s="5">
        <v>41.00703</v>
      </c>
      <c r="L1591" s="5">
        <v>25.393139999999999</v>
      </c>
      <c r="M1591" s="6">
        <f t="shared" si="103"/>
        <v>-0.38076129873341236</v>
      </c>
    </row>
    <row r="1592" spans="1:13" x14ac:dyDescent="0.2">
      <c r="A1592" s="1" t="s">
        <v>18</v>
      </c>
      <c r="B1592" s="1" t="s">
        <v>99</v>
      </c>
      <c r="C1592" s="5">
        <v>0</v>
      </c>
      <c r="D1592" s="5">
        <v>113.31891</v>
      </c>
      <c r="E1592" s="6" t="str">
        <f t="shared" si="100"/>
        <v/>
      </c>
      <c r="F1592" s="5">
        <v>2552.8557300000002</v>
      </c>
      <c r="G1592" s="5">
        <v>2017.0842299999999</v>
      </c>
      <c r="H1592" s="6">
        <f t="shared" si="101"/>
        <v>-0.2098714368007002</v>
      </c>
      <c r="I1592" s="5">
        <v>1489.20219</v>
      </c>
      <c r="J1592" s="6">
        <f t="shared" si="102"/>
        <v>0.35447304841795857</v>
      </c>
      <c r="K1592" s="5">
        <v>18127.529750000002</v>
      </c>
      <c r="L1592" s="5">
        <v>14563.91195</v>
      </c>
      <c r="M1592" s="6">
        <f t="shared" si="103"/>
        <v>-0.19658595788540911</v>
      </c>
    </row>
    <row r="1593" spans="1:13" x14ac:dyDescent="0.2">
      <c r="A1593" s="1" t="s">
        <v>19</v>
      </c>
      <c r="B1593" s="1" t="s">
        <v>99</v>
      </c>
      <c r="C1593" s="5">
        <v>0</v>
      </c>
      <c r="D1593" s="5">
        <v>57.562049999999999</v>
      </c>
      <c r="E1593" s="6" t="str">
        <f t="shared" si="100"/>
        <v/>
      </c>
      <c r="F1593" s="5">
        <v>2495.1400100000001</v>
      </c>
      <c r="G1593" s="5">
        <v>2697.4682400000002</v>
      </c>
      <c r="H1593" s="6">
        <f t="shared" si="101"/>
        <v>8.1088928552750961E-2</v>
      </c>
      <c r="I1593" s="5">
        <v>1829.6177299999999</v>
      </c>
      <c r="J1593" s="6">
        <f t="shared" si="102"/>
        <v>0.47433433540240144</v>
      </c>
      <c r="K1593" s="5">
        <v>19798.953430000001</v>
      </c>
      <c r="L1593" s="5">
        <v>23197.149140000001</v>
      </c>
      <c r="M1593" s="6">
        <f t="shared" si="103"/>
        <v>0.17163511808916865</v>
      </c>
    </row>
    <row r="1594" spans="1:13" x14ac:dyDescent="0.2">
      <c r="A1594" s="1" t="s">
        <v>20</v>
      </c>
      <c r="B1594" s="1" t="s">
        <v>99</v>
      </c>
      <c r="C1594" s="5">
        <v>0</v>
      </c>
      <c r="D1594" s="5">
        <v>0</v>
      </c>
      <c r="E1594" s="6" t="str">
        <f t="shared" si="100"/>
        <v/>
      </c>
      <c r="F1594" s="5">
        <v>580.73044000000004</v>
      </c>
      <c r="G1594" s="5">
        <v>272.60930999999999</v>
      </c>
      <c r="H1594" s="6">
        <f t="shared" si="101"/>
        <v>-0.53057513224207775</v>
      </c>
      <c r="I1594" s="5">
        <v>192.7098</v>
      </c>
      <c r="J1594" s="6">
        <f t="shared" si="102"/>
        <v>0.41461051799130089</v>
      </c>
      <c r="K1594" s="5">
        <v>1239.2596000000001</v>
      </c>
      <c r="L1594" s="5">
        <v>1306.9192399999999</v>
      </c>
      <c r="M1594" s="6">
        <f t="shared" si="103"/>
        <v>5.459682539477595E-2</v>
      </c>
    </row>
    <row r="1595" spans="1:13" x14ac:dyDescent="0.2">
      <c r="A1595" s="1" t="s">
        <v>21</v>
      </c>
      <c r="B1595" s="1" t="s">
        <v>99</v>
      </c>
      <c r="C1595" s="5">
        <v>0</v>
      </c>
      <c r="D1595" s="5">
        <v>0</v>
      </c>
      <c r="E1595" s="6" t="str">
        <f t="shared" si="100"/>
        <v/>
      </c>
      <c r="F1595" s="5">
        <v>194.51560000000001</v>
      </c>
      <c r="G1595" s="5">
        <v>302.14774</v>
      </c>
      <c r="H1595" s="6">
        <f t="shared" si="101"/>
        <v>0.55333423129044657</v>
      </c>
      <c r="I1595" s="5">
        <v>310.92496999999997</v>
      </c>
      <c r="J1595" s="6">
        <f t="shared" si="102"/>
        <v>-2.8229414961429389E-2</v>
      </c>
      <c r="K1595" s="5">
        <v>1651.4191000000001</v>
      </c>
      <c r="L1595" s="5">
        <v>3749.0063700000001</v>
      </c>
      <c r="M1595" s="6">
        <f t="shared" si="103"/>
        <v>1.270172586716479</v>
      </c>
    </row>
    <row r="1596" spans="1:13" x14ac:dyDescent="0.2">
      <c r="A1596" s="1" t="s">
        <v>22</v>
      </c>
      <c r="B1596" s="1" t="s">
        <v>99</v>
      </c>
      <c r="C1596" s="5">
        <v>0</v>
      </c>
      <c r="D1596" s="5">
        <v>0</v>
      </c>
      <c r="E1596" s="6" t="str">
        <f t="shared" si="100"/>
        <v/>
      </c>
      <c r="F1596" s="5">
        <v>0</v>
      </c>
      <c r="G1596" s="5">
        <v>0</v>
      </c>
      <c r="H1596" s="6" t="str">
        <f t="shared" si="101"/>
        <v/>
      </c>
      <c r="I1596" s="5">
        <v>0</v>
      </c>
      <c r="J1596" s="6" t="str">
        <f t="shared" si="102"/>
        <v/>
      </c>
      <c r="K1596" s="5">
        <v>2.8340000000000001E-2</v>
      </c>
      <c r="L1596" s="5">
        <v>0</v>
      </c>
      <c r="M1596" s="6">
        <f t="shared" si="103"/>
        <v>-1</v>
      </c>
    </row>
    <row r="1597" spans="1:13" x14ac:dyDescent="0.2">
      <c r="A1597" s="1" t="s">
        <v>23</v>
      </c>
      <c r="B1597" s="1" t="s">
        <v>99</v>
      </c>
      <c r="C1597" s="5">
        <v>0</v>
      </c>
      <c r="D1597" s="5">
        <v>0</v>
      </c>
      <c r="E1597" s="6" t="str">
        <f t="shared" si="100"/>
        <v/>
      </c>
      <c r="F1597" s="5">
        <v>4.6907500000000004</v>
      </c>
      <c r="G1597" s="5">
        <v>24.398710000000001</v>
      </c>
      <c r="H1597" s="6">
        <f t="shared" si="101"/>
        <v>4.2014517934232263</v>
      </c>
      <c r="I1597" s="5">
        <v>20.042909999999999</v>
      </c>
      <c r="J1597" s="6">
        <f t="shared" si="102"/>
        <v>0.21732373193313759</v>
      </c>
      <c r="K1597" s="5">
        <v>186.37011999999999</v>
      </c>
      <c r="L1597" s="5">
        <v>351.68468999999999</v>
      </c>
      <c r="M1597" s="6">
        <f t="shared" si="103"/>
        <v>0.88702293049980341</v>
      </c>
    </row>
    <row r="1598" spans="1:13" x14ac:dyDescent="0.2">
      <c r="A1598" s="1" t="s">
        <v>24</v>
      </c>
      <c r="B1598" s="1" t="s">
        <v>99</v>
      </c>
      <c r="C1598" s="5">
        <v>0</v>
      </c>
      <c r="D1598" s="5">
        <v>0</v>
      </c>
      <c r="E1598" s="6" t="str">
        <f t="shared" si="100"/>
        <v/>
      </c>
      <c r="F1598" s="5">
        <v>173.33097000000001</v>
      </c>
      <c r="G1598" s="5">
        <v>87.135760000000005</v>
      </c>
      <c r="H1598" s="6">
        <f t="shared" si="101"/>
        <v>-0.49728683800707973</v>
      </c>
      <c r="I1598" s="5">
        <v>290.27622000000002</v>
      </c>
      <c r="J1598" s="6">
        <f t="shared" si="102"/>
        <v>-0.6998177804575243</v>
      </c>
      <c r="K1598" s="5">
        <v>1658.46353</v>
      </c>
      <c r="L1598" s="5">
        <v>1355.5479600000001</v>
      </c>
      <c r="M1598" s="6">
        <f t="shared" si="103"/>
        <v>-0.18264831545617399</v>
      </c>
    </row>
    <row r="1599" spans="1:13" x14ac:dyDescent="0.2">
      <c r="A1599" s="1" t="s">
        <v>26</v>
      </c>
      <c r="B1599" s="1" t="s">
        <v>99</v>
      </c>
      <c r="C1599" s="5">
        <v>0</v>
      </c>
      <c r="D1599" s="5">
        <v>0</v>
      </c>
      <c r="E1599" s="6" t="str">
        <f t="shared" si="100"/>
        <v/>
      </c>
      <c r="F1599" s="5">
        <v>1.06795</v>
      </c>
      <c r="G1599" s="5">
        <v>2.2768999999999999</v>
      </c>
      <c r="H1599" s="6">
        <f t="shared" si="101"/>
        <v>1.1320286530268273</v>
      </c>
      <c r="I1599" s="5">
        <v>15.034940000000001</v>
      </c>
      <c r="J1599" s="6">
        <f t="shared" si="102"/>
        <v>-0.8485594222524333</v>
      </c>
      <c r="K1599" s="5">
        <v>3.0859800000000002</v>
      </c>
      <c r="L1599" s="5">
        <v>17.581600000000002</v>
      </c>
      <c r="M1599" s="6">
        <f t="shared" si="103"/>
        <v>4.6972501442005461</v>
      </c>
    </row>
    <row r="1600" spans="1:13" x14ac:dyDescent="0.2">
      <c r="A1600" s="1" t="s">
        <v>29</v>
      </c>
      <c r="B1600" s="1" t="s">
        <v>99</v>
      </c>
      <c r="C1600" s="5">
        <v>0</v>
      </c>
      <c r="D1600" s="5">
        <v>0</v>
      </c>
      <c r="E1600" s="6" t="str">
        <f t="shared" si="100"/>
        <v/>
      </c>
      <c r="F1600" s="5">
        <v>0</v>
      </c>
      <c r="G1600" s="5">
        <v>0</v>
      </c>
      <c r="H1600" s="6" t="str">
        <f t="shared" si="101"/>
        <v/>
      </c>
      <c r="I1600" s="5">
        <v>0</v>
      </c>
      <c r="J1600" s="6" t="str">
        <f t="shared" si="102"/>
        <v/>
      </c>
      <c r="K1600" s="5">
        <v>0</v>
      </c>
      <c r="L1600" s="5">
        <v>24.268540000000002</v>
      </c>
      <c r="M1600" s="6" t="str">
        <f t="shared" si="103"/>
        <v/>
      </c>
    </row>
    <row r="1601" spans="1:13" x14ac:dyDescent="0.2">
      <c r="A1601" s="2" t="s">
        <v>30</v>
      </c>
      <c r="B1601" s="2" t="s">
        <v>99</v>
      </c>
      <c r="C1601" s="7">
        <v>0</v>
      </c>
      <c r="D1601" s="7">
        <v>241.60562999999999</v>
      </c>
      <c r="E1601" s="8" t="str">
        <f t="shared" si="100"/>
        <v/>
      </c>
      <c r="F1601" s="7">
        <v>7565.9942700000001</v>
      </c>
      <c r="G1601" s="7">
        <v>6938.5215900000003</v>
      </c>
      <c r="H1601" s="8">
        <f t="shared" si="101"/>
        <v>-8.2933274545025526E-2</v>
      </c>
      <c r="I1601" s="7">
        <v>4970.19121</v>
      </c>
      <c r="J1601" s="8">
        <f t="shared" si="102"/>
        <v>0.39602709369404732</v>
      </c>
      <c r="K1601" s="7">
        <v>58204.189160000002</v>
      </c>
      <c r="L1601" s="7">
        <v>56676.504690000002</v>
      </c>
      <c r="M1601" s="8">
        <f t="shared" si="103"/>
        <v>-2.6246984831289066E-2</v>
      </c>
    </row>
    <row r="1602" spans="1:13" x14ac:dyDescent="0.2">
      <c r="A1602" s="1" t="s">
        <v>3</v>
      </c>
      <c r="B1602" s="1" t="s">
        <v>100</v>
      </c>
      <c r="C1602" s="5">
        <v>0</v>
      </c>
      <c r="D1602" s="5">
        <v>0</v>
      </c>
      <c r="E1602" s="6" t="str">
        <f t="shared" si="100"/>
        <v/>
      </c>
      <c r="F1602" s="5">
        <v>14.14489</v>
      </c>
      <c r="G1602" s="5">
        <v>83.874340000000004</v>
      </c>
      <c r="H1602" s="6">
        <f t="shared" si="101"/>
        <v>4.9296565756255442</v>
      </c>
      <c r="I1602" s="5">
        <v>23.491620000000001</v>
      </c>
      <c r="J1602" s="6">
        <f t="shared" si="102"/>
        <v>2.5703940383847517</v>
      </c>
      <c r="K1602" s="5">
        <v>730.42607999999996</v>
      </c>
      <c r="L1602" s="5">
        <v>688.02639999999997</v>
      </c>
      <c r="M1602" s="6">
        <f t="shared" si="103"/>
        <v>-5.8047872551319601E-2</v>
      </c>
    </row>
    <row r="1603" spans="1:13" x14ac:dyDescent="0.2">
      <c r="A1603" s="1" t="s">
        <v>5</v>
      </c>
      <c r="B1603" s="1" t="s">
        <v>100</v>
      </c>
      <c r="C1603" s="5">
        <v>0</v>
      </c>
      <c r="D1603" s="5">
        <v>28.5</v>
      </c>
      <c r="E1603" s="6" t="str">
        <f t="shared" si="100"/>
        <v/>
      </c>
      <c r="F1603" s="5">
        <v>1088.0558100000001</v>
      </c>
      <c r="G1603" s="5">
        <v>1385.0325499999999</v>
      </c>
      <c r="H1603" s="6">
        <f t="shared" si="101"/>
        <v>0.2729425616503991</v>
      </c>
      <c r="I1603" s="5">
        <v>1439.2436600000001</v>
      </c>
      <c r="J1603" s="6">
        <f t="shared" si="102"/>
        <v>-3.7666387913774191E-2</v>
      </c>
      <c r="K1603" s="5">
        <v>9631.6153200000008</v>
      </c>
      <c r="L1603" s="5">
        <v>8873.1415899999993</v>
      </c>
      <c r="M1603" s="6">
        <f t="shared" si="103"/>
        <v>-7.8748341249160414E-2</v>
      </c>
    </row>
    <row r="1604" spans="1:13" x14ac:dyDescent="0.2">
      <c r="A1604" s="1" t="s">
        <v>6</v>
      </c>
      <c r="B1604" s="1" t="s">
        <v>100</v>
      </c>
      <c r="C1604" s="5">
        <v>0</v>
      </c>
      <c r="D1604" s="5">
        <v>4</v>
      </c>
      <c r="E1604" s="6" t="str">
        <f t="shared" si="100"/>
        <v/>
      </c>
      <c r="F1604" s="5">
        <v>181.81716</v>
      </c>
      <c r="G1604" s="5">
        <v>141.90790000000001</v>
      </c>
      <c r="H1604" s="6">
        <f t="shared" si="101"/>
        <v>-0.21950216360215935</v>
      </c>
      <c r="I1604" s="5">
        <v>158.80305999999999</v>
      </c>
      <c r="J1604" s="6">
        <f t="shared" si="102"/>
        <v>-0.10639064511729168</v>
      </c>
      <c r="K1604" s="5">
        <v>1323.35031</v>
      </c>
      <c r="L1604" s="5">
        <v>1241.15698</v>
      </c>
      <c r="M1604" s="6">
        <f t="shared" si="103"/>
        <v>-6.2110031923444442E-2</v>
      </c>
    </row>
    <row r="1605" spans="1:13" x14ac:dyDescent="0.2">
      <c r="A1605" s="1" t="s">
        <v>7</v>
      </c>
      <c r="B1605" s="1" t="s">
        <v>100</v>
      </c>
      <c r="C1605" s="5">
        <v>0</v>
      </c>
      <c r="D1605" s="5">
        <v>1.6480000000000002E-2</v>
      </c>
      <c r="E1605" s="6" t="str">
        <f t="shared" si="100"/>
        <v/>
      </c>
      <c r="F1605" s="5">
        <v>8.4144400000000008</v>
      </c>
      <c r="G1605" s="5">
        <v>2.6776800000000001</v>
      </c>
      <c r="H1605" s="6">
        <f t="shared" si="101"/>
        <v>-0.68177561430112998</v>
      </c>
      <c r="I1605" s="5">
        <v>1.5081199999999999</v>
      </c>
      <c r="J1605" s="6">
        <f t="shared" si="102"/>
        <v>0.77550858021908087</v>
      </c>
      <c r="K1605" s="5">
        <v>70.267589999999998</v>
      </c>
      <c r="L1605" s="5">
        <v>266.40694000000002</v>
      </c>
      <c r="M1605" s="6">
        <f t="shared" si="103"/>
        <v>2.7913202943206112</v>
      </c>
    </row>
    <row r="1606" spans="1:13" x14ac:dyDescent="0.2">
      <c r="A1606" s="1" t="s">
        <v>8</v>
      </c>
      <c r="B1606" s="1" t="s">
        <v>100</v>
      </c>
      <c r="C1606" s="5">
        <v>0</v>
      </c>
      <c r="D1606" s="5">
        <v>0</v>
      </c>
      <c r="E1606" s="6" t="str">
        <f t="shared" si="100"/>
        <v/>
      </c>
      <c r="F1606" s="5">
        <v>0.24082000000000001</v>
      </c>
      <c r="G1606" s="5">
        <v>0</v>
      </c>
      <c r="H1606" s="6">
        <f t="shared" si="101"/>
        <v>-1</v>
      </c>
      <c r="I1606" s="5">
        <v>0</v>
      </c>
      <c r="J1606" s="6" t="str">
        <f t="shared" si="102"/>
        <v/>
      </c>
      <c r="K1606" s="5">
        <v>11.55452</v>
      </c>
      <c r="L1606" s="5">
        <v>3.73732</v>
      </c>
      <c r="M1606" s="6">
        <f t="shared" si="103"/>
        <v>-0.6765490907454399</v>
      </c>
    </row>
    <row r="1607" spans="1:13" x14ac:dyDescent="0.2">
      <c r="A1607" s="1" t="s">
        <v>9</v>
      </c>
      <c r="B1607" s="1" t="s">
        <v>100</v>
      </c>
      <c r="C1607" s="5">
        <v>0</v>
      </c>
      <c r="D1607" s="5">
        <v>9.8057300000000005</v>
      </c>
      <c r="E1607" s="6" t="str">
        <f t="shared" si="100"/>
        <v/>
      </c>
      <c r="F1607" s="5">
        <v>2406.9027099999998</v>
      </c>
      <c r="G1607" s="5">
        <v>2728.7521400000001</v>
      </c>
      <c r="H1607" s="6">
        <f t="shared" si="101"/>
        <v>0.13371933508687617</v>
      </c>
      <c r="I1607" s="5">
        <v>2032.7966699999999</v>
      </c>
      <c r="J1607" s="6">
        <f t="shared" si="102"/>
        <v>0.34236354293122684</v>
      </c>
      <c r="K1607" s="5">
        <v>15072.61052</v>
      </c>
      <c r="L1607" s="5">
        <v>19959.57891</v>
      </c>
      <c r="M1607" s="6">
        <f t="shared" si="103"/>
        <v>0.32422839981935647</v>
      </c>
    </row>
    <row r="1608" spans="1:13" x14ac:dyDescent="0.2">
      <c r="A1608" s="1" t="s">
        <v>10</v>
      </c>
      <c r="B1608" s="1" t="s">
        <v>100</v>
      </c>
      <c r="C1608" s="5">
        <v>0</v>
      </c>
      <c r="D1608" s="5">
        <v>0</v>
      </c>
      <c r="E1608" s="6" t="str">
        <f t="shared" si="100"/>
        <v/>
      </c>
      <c r="F1608" s="5">
        <v>0</v>
      </c>
      <c r="G1608" s="5">
        <v>0</v>
      </c>
      <c r="H1608" s="6" t="str">
        <f t="shared" si="101"/>
        <v/>
      </c>
      <c r="I1608" s="5">
        <v>0</v>
      </c>
      <c r="J1608" s="6" t="str">
        <f t="shared" si="102"/>
        <v/>
      </c>
      <c r="K1608" s="5">
        <v>0.55030000000000001</v>
      </c>
      <c r="L1608" s="5">
        <v>0</v>
      </c>
      <c r="M1608" s="6">
        <f t="shared" si="103"/>
        <v>-1</v>
      </c>
    </row>
    <row r="1609" spans="1:13" x14ac:dyDescent="0.2">
      <c r="A1609" s="1" t="s">
        <v>12</v>
      </c>
      <c r="B1609" s="1" t="s">
        <v>100</v>
      </c>
      <c r="C1609" s="5">
        <v>0</v>
      </c>
      <c r="D1609" s="5">
        <v>0</v>
      </c>
      <c r="E1609" s="6" t="str">
        <f t="shared" si="100"/>
        <v/>
      </c>
      <c r="F1609" s="5">
        <v>19.62229</v>
      </c>
      <c r="G1609" s="5">
        <v>0.92766999999999999</v>
      </c>
      <c r="H1609" s="6">
        <f t="shared" si="101"/>
        <v>-0.95272366273253528</v>
      </c>
      <c r="I1609" s="5">
        <v>0.31691999999999998</v>
      </c>
      <c r="J1609" s="6">
        <f t="shared" si="102"/>
        <v>1.9271424965290929</v>
      </c>
      <c r="K1609" s="5">
        <v>69.156639999999996</v>
      </c>
      <c r="L1609" s="5">
        <v>16.167529999999999</v>
      </c>
      <c r="M1609" s="6">
        <f t="shared" si="103"/>
        <v>-0.76621868847300856</v>
      </c>
    </row>
    <row r="1610" spans="1:13" x14ac:dyDescent="0.2">
      <c r="A1610" s="1" t="s">
        <v>13</v>
      </c>
      <c r="B1610" s="1" t="s">
        <v>100</v>
      </c>
      <c r="C1610" s="5">
        <v>0</v>
      </c>
      <c r="D1610" s="5">
        <v>47.231499999999997</v>
      </c>
      <c r="E1610" s="6" t="str">
        <f t="shared" si="100"/>
        <v/>
      </c>
      <c r="F1610" s="5">
        <v>194.70339000000001</v>
      </c>
      <c r="G1610" s="5">
        <v>224.49297999999999</v>
      </c>
      <c r="H1610" s="6">
        <f t="shared" si="101"/>
        <v>0.15299985275038086</v>
      </c>
      <c r="I1610" s="5">
        <v>155.62673000000001</v>
      </c>
      <c r="J1610" s="6">
        <f t="shared" si="102"/>
        <v>0.44250913708718276</v>
      </c>
      <c r="K1610" s="5">
        <v>1408.03475</v>
      </c>
      <c r="L1610" s="5">
        <v>2888.9234700000002</v>
      </c>
      <c r="M1610" s="6">
        <f t="shared" si="103"/>
        <v>1.0517415994172019</v>
      </c>
    </row>
    <row r="1611" spans="1:13" x14ac:dyDescent="0.2">
      <c r="A1611" s="1" t="s">
        <v>14</v>
      </c>
      <c r="B1611" s="1" t="s">
        <v>100</v>
      </c>
      <c r="C1611" s="5">
        <v>0</v>
      </c>
      <c r="D1611" s="5">
        <v>149.91</v>
      </c>
      <c r="E1611" s="6" t="str">
        <f t="shared" si="100"/>
        <v/>
      </c>
      <c r="F1611" s="5">
        <v>123.49467</v>
      </c>
      <c r="G1611" s="5">
        <v>375.76076</v>
      </c>
      <c r="H1611" s="6">
        <f t="shared" si="101"/>
        <v>2.0427285647226721</v>
      </c>
      <c r="I1611" s="5">
        <v>238.17427000000001</v>
      </c>
      <c r="J1611" s="6">
        <f t="shared" si="102"/>
        <v>0.57767150918526999</v>
      </c>
      <c r="K1611" s="5">
        <v>5414.4917999999998</v>
      </c>
      <c r="L1611" s="5">
        <v>3434.3917099999999</v>
      </c>
      <c r="M1611" s="6">
        <f t="shared" si="103"/>
        <v>-0.36570377482148919</v>
      </c>
    </row>
    <row r="1612" spans="1:13" x14ac:dyDescent="0.2">
      <c r="A1612" s="1" t="s">
        <v>15</v>
      </c>
      <c r="B1612" s="1" t="s">
        <v>100</v>
      </c>
      <c r="C1612" s="5">
        <v>0</v>
      </c>
      <c r="D1612" s="5">
        <v>76.813760000000002</v>
      </c>
      <c r="E1612" s="6" t="str">
        <f t="shared" si="100"/>
        <v/>
      </c>
      <c r="F1612" s="5">
        <v>1115.72486</v>
      </c>
      <c r="G1612" s="5">
        <v>1157.4013199999999</v>
      </c>
      <c r="H1612" s="6">
        <f t="shared" si="101"/>
        <v>3.7353707436437178E-2</v>
      </c>
      <c r="I1612" s="5">
        <v>807.62203999999997</v>
      </c>
      <c r="J1612" s="6">
        <f t="shared" si="102"/>
        <v>0.43309773963078069</v>
      </c>
      <c r="K1612" s="5">
        <v>11168.684149999999</v>
      </c>
      <c r="L1612" s="5">
        <v>9893.5558400000009</v>
      </c>
      <c r="M1612" s="6">
        <f t="shared" si="103"/>
        <v>-0.11416996782024658</v>
      </c>
    </row>
    <row r="1613" spans="1:13" x14ac:dyDescent="0.2">
      <c r="A1613" s="1" t="s">
        <v>16</v>
      </c>
      <c r="B1613" s="1" t="s">
        <v>100</v>
      </c>
      <c r="C1613" s="5">
        <v>0</v>
      </c>
      <c r="D1613" s="5">
        <v>15.818</v>
      </c>
      <c r="E1613" s="6" t="str">
        <f t="shared" si="100"/>
        <v/>
      </c>
      <c r="F1613" s="5">
        <v>635.37496999999996</v>
      </c>
      <c r="G1613" s="5">
        <v>790.67499999999995</v>
      </c>
      <c r="H1613" s="6">
        <f t="shared" si="101"/>
        <v>0.24442264384446877</v>
      </c>
      <c r="I1613" s="5">
        <v>529.06794000000002</v>
      </c>
      <c r="J1613" s="6">
        <f t="shared" si="102"/>
        <v>0.49446779935295249</v>
      </c>
      <c r="K1613" s="5">
        <v>6181.8304699999999</v>
      </c>
      <c r="L1613" s="5">
        <v>5668.8075799999997</v>
      </c>
      <c r="M1613" s="6">
        <f t="shared" si="103"/>
        <v>-8.2988831947052755E-2</v>
      </c>
    </row>
    <row r="1614" spans="1:13" x14ac:dyDescent="0.2">
      <c r="A1614" s="1" t="s">
        <v>17</v>
      </c>
      <c r="B1614" s="1" t="s">
        <v>100</v>
      </c>
      <c r="C1614" s="5">
        <v>0</v>
      </c>
      <c r="D1614" s="5">
        <v>0</v>
      </c>
      <c r="E1614" s="6" t="str">
        <f t="shared" si="100"/>
        <v/>
      </c>
      <c r="F1614" s="5">
        <v>0</v>
      </c>
      <c r="G1614" s="5">
        <v>45.196210000000001</v>
      </c>
      <c r="H1614" s="6" t="str">
        <f t="shared" si="101"/>
        <v/>
      </c>
      <c r="I1614" s="5">
        <v>154.1643</v>
      </c>
      <c r="J1614" s="6">
        <f t="shared" si="102"/>
        <v>-0.70683089405264377</v>
      </c>
      <c r="K1614" s="5">
        <v>7.6963600000000003</v>
      </c>
      <c r="L1614" s="5">
        <v>417.22275999999999</v>
      </c>
      <c r="M1614" s="6">
        <f t="shared" si="103"/>
        <v>53.210400760879168</v>
      </c>
    </row>
    <row r="1615" spans="1:13" x14ac:dyDescent="0.2">
      <c r="A1615" s="1" t="s">
        <v>18</v>
      </c>
      <c r="B1615" s="1" t="s">
        <v>100</v>
      </c>
      <c r="C1615" s="5">
        <v>0</v>
      </c>
      <c r="D1615" s="5">
        <v>0</v>
      </c>
      <c r="E1615" s="6" t="str">
        <f t="shared" si="100"/>
        <v/>
      </c>
      <c r="F1615" s="5">
        <v>0</v>
      </c>
      <c r="G1615" s="5">
        <v>45.17783</v>
      </c>
      <c r="H1615" s="6" t="str">
        <f t="shared" si="101"/>
        <v/>
      </c>
      <c r="I1615" s="5">
        <v>23.40503</v>
      </c>
      <c r="J1615" s="6">
        <f t="shared" si="102"/>
        <v>0.93026157197833115</v>
      </c>
      <c r="K1615" s="5">
        <v>271.44297999999998</v>
      </c>
      <c r="L1615" s="5">
        <v>200.46727000000001</v>
      </c>
      <c r="M1615" s="6">
        <f t="shared" si="103"/>
        <v>-0.26147557767012419</v>
      </c>
    </row>
    <row r="1616" spans="1:13" x14ac:dyDescent="0.2">
      <c r="A1616" s="1" t="s">
        <v>19</v>
      </c>
      <c r="B1616" s="1" t="s">
        <v>100</v>
      </c>
      <c r="C1616" s="5">
        <v>0</v>
      </c>
      <c r="D1616" s="5">
        <v>253.08680000000001</v>
      </c>
      <c r="E1616" s="6" t="str">
        <f t="shared" ref="E1616:E1676" si="104">IF(C1616=0,"",(D1616/C1616-1))</f>
        <v/>
      </c>
      <c r="F1616" s="5">
        <v>1537.7177899999999</v>
      </c>
      <c r="G1616" s="5">
        <v>1740.04582</v>
      </c>
      <c r="H1616" s="6">
        <f t="shared" ref="H1616:H1676" si="105">IF(F1616=0,"",(G1616/F1616-1))</f>
        <v>0.13157682854147135</v>
      </c>
      <c r="I1616" s="5">
        <v>1176.6874399999999</v>
      </c>
      <c r="J1616" s="6">
        <f t="shared" ref="J1616:J1676" si="106">IF(I1616=0,"",(G1616/I1616-1))</f>
        <v>0.47876637486671925</v>
      </c>
      <c r="K1616" s="5">
        <v>13016.96982</v>
      </c>
      <c r="L1616" s="5">
        <v>13517.326440000001</v>
      </c>
      <c r="M1616" s="6">
        <f t="shared" ref="M1616:M1676" si="107">IF(K1616=0,"",(L1616/K1616-1))</f>
        <v>3.8438793891280687E-2</v>
      </c>
    </row>
    <row r="1617" spans="1:13" x14ac:dyDescent="0.2">
      <c r="A1617" s="1" t="s">
        <v>20</v>
      </c>
      <c r="B1617" s="1" t="s">
        <v>100</v>
      </c>
      <c r="C1617" s="5">
        <v>0</v>
      </c>
      <c r="D1617" s="5">
        <v>0</v>
      </c>
      <c r="E1617" s="6" t="str">
        <f t="shared" si="104"/>
        <v/>
      </c>
      <c r="F1617" s="5">
        <v>46.323650000000001</v>
      </c>
      <c r="G1617" s="5">
        <v>65.194460000000007</v>
      </c>
      <c r="H1617" s="6">
        <f t="shared" si="105"/>
        <v>0.40736880621453642</v>
      </c>
      <c r="I1617" s="5">
        <v>39.756120000000003</v>
      </c>
      <c r="J1617" s="6">
        <f t="shared" si="106"/>
        <v>0.63985972474175057</v>
      </c>
      <c r="K1617" s="5">
        <v>376.08505000000002</v>
      </c>
      <c r="L1617" s="5">
        <v>428.02190999999999</v>
      </c>
      <c r="M1617" s="6">
        <f t="shared" si="107"/>
        <v>0.13809870932120272</v>
      </c>
    </row>
    <row r="1618" spans="1:13" x14ac:dyDescent="0.2">
      <c r="A1618" s="1" t="s">
        <v>21</v>
      </c>
      <c r="B1618" s="1" t="s">
        <v>100</v>
      </c>
      <c r="C1618" s="5">
        <v>0</v>
      </c>
      <c r="D1618" s="5">
        <v>78.960160000000002</v>
      </c>
      <c r="E1618" s="6" t="str">
        <f t="shared" si="104"/>
        <v/>
      </c>
      <c r="F1618" s="5">
        <v>1464.7900099999999</v>
      </c>
      <c r="G1618" s="5">
        <v>1245.34105</v>
      </c>
      <c r="H1618" s="6">
        <f t="shared" si="105"/>
        <v>-0.149815986251845</v>
      </c>
      <c r="I1618" s="5">
        <v>1291.2648300000001</v>
      </c>
      <c r="J1618" s="6">
        <f t="shared" si="106"/>
        <v>-3.5564958429170623E-2</v>
      </c>
      <c r="K1618" s="5">
        <v>9035.97876</v>
      </c>
      <c r="L1618" s="5">
        <v>9169.7391599999992</v>
      </c>
      <c r="M1618" s="6">
        <f t="shared" si="107"/>
        <v>1.4803089244977308E-2</v>
      </c>
    </row>
    <row r="1619" spans="1:13" x14ac:dyDescent="0.2">
      <c r="A1619" s="1" t="s">
        <v>22</v>
      </c>
      <c r="B1619" s="1" t="s">
        <v>100</v>
      </c>
      <c r="C1619" s="5">
        <v>0</v>
      </c>
      <c r="D1619" s="5">
        <v>0</v>
      </c>
      <c r="E1619" s="6" t="str">
        <f t="shared" si="104"/>
        <v/>
      </c>
      <c r="F1619" s="5">
        <v>0</v>
      </c>
      <c r="G1619" s="5">
        <v>9.2200000000000008E-3</v>
      </c>
      <c r="H1619" s="6" t="str">
        <f t="shared" si="105"/>
        <v/>
      </c>
      <c r="I1619" s="5">
        <v>0</v>
      </c>
      <c r="J1619" s="6" t="str">
        <f t="shared" si="106"/>
        <v/>
      </c>
      <c r="K1619" s="5">
        <v>296.01134999999999</v>
      </c>
      <c r="L1619" s="5">
        <v>9.3900000000000008E-3</v>
      </c>
      <c r="M1619" s="6">
        <f t="shared" si="107"/>
        <v>-0.99996827824338497</v>
      </c>
    </row>
    <row r="1620" spans="1:13" x14ac:dyDescent="0.2">
      <c r="A1620" s="1" t="s">
        <v>23</v>
      </c>
      <c r="B1620" s="1" t="s">
        <v>100</v>
      </c>
      <c r="C1620" s="5">
        <v>0</v>
      </c>
      <c r="D1620" s="5">
        <v>0</v>
      </c>
      <c r="E1620" s="6" t="str">
        <f t="shared" si="104"/>
        <v/>
      </c>
      <c r="F1620" s="5">
        <v>858.58090000000004</v>
      </c>
      <c r="G1620" s="5">
        <v>459.05435999999997</v>
      </c>
      <c r="H1620" s="6">
        <f t="shared" si="105"/>
        <v>-0.46533359873251323</v>
      </c>
      <c r="I1620" s="5">
        <v>357.91010999999997</v>
      </c>
      <c r="J1620" s="6">
        <f t="shared" si="106"/>
        <v>0.28259679504443169</v>
      </c>
      <c r="K1620" s="5">
        <v>4580.5832300000002</v>
      </c>
      <c r="L1620" s="5">
        <v>6356.0307599999996</v>
      </c>
      <c r="M1620" s="6">
        <f t="shared" si="107"/>
        <v>0.38760294068491352</v>
      </c>
    </row>
    <row r="1621" spans="1:13" x14ac:dyDescent="0.2">
      <c r="A1621" s="1" t="s">
        <v>24</v>
      </c>
      <c r="B1621" s="1" t="s">
        <v>100</v>
      </c>
      <c r="C1621" s="5">
        <v>0</v>
      </c>
      <c r="D1621" s="5">
        <v>0</v>
      </c>
      <c r="E1621" s="6" t="str">
        <f t="shared" si="104"/>
        <v/>
      </c>
      <c r="F1621" s="5">
        <v>93.965909999999994</v>
      </c>
      <c r="G1621" s="5">
        <v>75.975319999999996</v>
      </c>
      <c r="H1621" s="6">
        <f t="shared" si="105"/>
        <v>-0.19145868964606416</v>
      </c>
      <c r="I1621" s="5">
        <v>0</v>
      </c>
      <c r="J1621" s="6" t="str">
        <f t="shared" si="106"/>
        <v/>
      </c>
      <c r="K1621" s="5">
        <v>262.54971999999998</v>
      </c>
      <c r="L1621" s="5">
        <v>108.47532</v>
      </c>
      <c r="M1621" s="6">
        <f t="shared" si="107"/>
        <v>-0.58683894235347123</v>
      </c>
    </row>
    <row r="1622" spans="1:13" x14ac:dyDescent="0.2">
      <c r="A1622" s="1" t="s">
        <v>25</v>
      </c>
      <c r="B1622" s="1" t="s">
        <v>100</v>
      </c>
      <c r="C1622" s="5">
        <v>0</v>
      </c>
      <c r="D1622" s="5">
        <v>0</v>
      </c>
      <c r="E1622" s="6" t="str">
        <f t="shared" si="104"/>
        <v/>
      </c>
      <c r="F1622" s="5">
        <v>0</v>
      </c>
      <c r="G1622" s="5">
        <v>0</v>
      </c>
      <c r="H1622" s="6" t="str">
        <f t="shared" si="105"/>
        <v/>
      </c>
      <c r="I1622" s="5">
        <v>0</v>
      </c>
      <c r="J1622" s="6" t="str">
        <f t="shared" si="106"/>
        <v/>
      </c>
      <c r="K1622" s="5">
        <v>110.99811</v>
      </c>
      <c r="L1622" s="5">
        <v>127.5</v>
      </c>
      <c r="M1622" s="6">
        <f t="shared" si="107"/>
        <v>0.14866820705325523</v>
      </c>
    </row>
    <row r="1623" spans="1:13" x14ac:dyDescent="0.2">
      <c r="A1623" s="1" t="s">
        <v>26</v>
      </c>
      <c r="B1623" s="1" t="s">
        <v>100</v>
      </c>
      <c r="C1623" s="5">
        <v>0</v>
      </c>
      <c r="D1623" s="5">
        <v>5.0000000000000001E-4</v>
      </c>
      <c r="E1623" s="6" t="str">
        <f t="shared" si="104"/>
        <v/>
      </c>
      <c r="F1623" s="5">
        <v>591.54224999999997</v>
      </c>
      <c r="G1623" s="5">
        <v>736.02534000000003</v>
      </c>
      <c r="H1623" s="6">
        <f t="shared" si="105"/>
        <v>0.24424813274115253</v>
      </c>
      <c r="I1623" s="5">
        <v>1267.7920300000001</v>
      </c>
      <c r="J1623" s="6">
        <f t="shared" si="106"/>
        <v>-0.41944315583053482</v>
      </c>
      <c r="K1623" s="5">
        <v>15994.42145</v>
      </c>
      <c r="L1623" s="5">
        <v>10022.72107</v>
      </c>
      <c r="M1623" s="6">
        <f t="shared" si="107"/>
        <v>-0.37336144971970842</v>
      </c>
    </row>
    <row r="1624" spans="1:13" x14ac:dyDescent="0.2">
      <c r="A1624" s="1" t="s">
        <v>28</v>
      </c>
      <c r="B1624" s="1" t="s">
        <v>100</v>
      </c>
      <c r="C1624" s="5">
        <v>11.283849999999999</v>
      </c>
      <c r="D1624" s="5">
        <v>0</v>
      </c>
      <c r="E1624" s="6">
        <f t="shared" si="104"/>
        <v>-1</v>
      </c>
      <c r="F1624" s="5">
        <v>1126.03927</v>
      </c>
      <c r="G1624" s="5">
        <v>55.128909999999998</v>
      </c>
      <c r="H1624" s="6">
        <f t="shared" si="105"/>
        <v>-0.95104175185648721</v>
      </c>
      <c r="I1624" s="5">
        <v>0</v>
      </c>
      <c r="J1624" s="6" t="str">
        <f t="shared" si="106"/>
        <v/>
      </c>
      <c r="K1624" s="5">
        <v>15428.411410000001</v>
      </c>
      <c r="L1624" s="5">
        <v>1338.8659</v>
      </c>
      <c r="M1624" s="6">
        <f t="shared" si="107"/>
        <v>-0.91322075459225782</v>
      </c>
    </row>
    <row r="1625" spans="1:13" x14ac:dyDescent="0.2">
      <c r="A1625" s="1" t="s">
        <v>29</v>
      </c>
      <c r="B1625" s="1" t="s">
        <v>100</v>
      </c>
      <c r="C1625" s="5">
        <v>0</v>
      </c>
      <c r="D1625" s="5">
        <v>0</v>
      </c>
      <c r="E1625" s="6" t="str">
        <f t="shared" si="104"/>
        <v/>
      </c>
      <c r="F1625" s="5">
        <v>4.806</v>
      </c>
      <c r="G1625" s="5">
        <v>0</v>
      </c>
      <c r="H1625" s="6">
        <f t="shared" si="105"/>
        <v>-1</v>
      </c>
      <c r="I1625" s="5">
        <v>0</v>
      </c>
      <c r="J1625" s="6" t="str">
        <f t="shared" si="106"/>
        <v/>
      </c>
      <c r="K1625" s="5">
        <v>4.806</v>
      </c>
      <c r="L1625" s="5">
        <v>26.52</v>
      </c>
      <c r="M1625" s="6">
        <f t="shared" si="107"/>
        <v>4.5181023720349565</v>
      </c>
    </row>
    <row r="1626" spans="1:13" x14ac:dyDescent="0.2">
      <c r="A1626" s="2" t="s">
        <v>30</v>
      </c>
      <c r="B1626" s="2" t="s">
        <v>100</v>
      </c>
      <c r="C1626" s="7">
        <v>11.283849999999999</v>
      </c>
      <c r="D1626" s="7">
        <v>664.14292999999998</v>
      </c>
      <c r="E1626" s="8">
        <f t="shared" si="104"/>
        <v>57.85783043907886</v>
      </c>
      <c r="F1626" s="7">
        <v>11512.26179</v>
      </c>
      <c r="G1626" s="7">
        <v>11358.65086</v>
      </c>
      <c r="H1626" s="8">
        <f t="shared" si="105"/>
        <v>-1.3343245037515827E-2</v>
      </c>
      <c r="I1626" s="7">
        <v>9697.6308900000004</v>
      </c>
      <c r="J1626" s="8">
        <f t="shared" si="106"/>
        <v>0.17128100551989545</v>
      </c>
      <c r="K1626" s="7">
        <v>110468.52669</v>
      </c>
      <c r="L1626" s="7">
        <v>94650.288560000001</v>
      </c>
      <c r="M1626" s="8">
        <f t="shared" si="107"/>
        <v>-0.14319226121653272</v>
      </c>
    </row>
    <row r="1627" spans="1:13" x14ac:dyDescent="0.2">
      <c r="A1627" s="1" t="s">
        <v>3</v>
      </c>
      <c r="B1627" s="1" t="s">
        <v>101</v>
      </c>
      <c r="C1627" s="5">
        <v>0</v>
      </c>
      <c r="D1627" s="5">
        <v>695.64667999999995</v>
      </c>
      <c r="E1627" s="6" t="str">
        <f t="shared" si="104"/>
        <v/>
      </c>
      <c r="F1627" s="5">
        <v>6884.2734600000003</v>
      </c>
      <c r="G1627" s="5">
        <v>6306.9421199999997</v>
      </c>
      <c r="H1627" s="6">
        <f t="shared" si="105"/>
        <v>-8.3862348489567529E-2</v>
      </c>
      <c r="I1627" s="5">
        <v>5932.5405099999998</v>
      </c>
      <c r="J1627" s="6">
        <f t="shared" si="106"/>
        <v>6.310982779955765E-2</v>
      </c>
      <c r="K1627" s="5">
        <v>66090.244279999999</v>
      </c>
      <c r="L1627" s="5">
        <v>37042.017760000002</v>
      </c>
      <c r="M1627" s="6">
        <f t="shared" si="107"/>
        <v>-0.43952366701707701</v>
      </c>
    </row>
    <row r="1628" spans="1:13" x14ac:dyDescent="0.2">
      <c r="A1628" s="1" t="s">
        <v>5</v>
      </c>
      <c r="B1628" s="1" t="s">
        <v>101</v>
      </c>
      <c r="C1628" s="5">
        <v>0</v>
      </c>
      <c r="D1628" s="5">
        <v>157.90333999999999</v>
      </c>
      <c r="E1628" s="6" t="str">
        <f t="shared" si="104"/>
        <v/>
      </c>
      <c r="F1628" s="5">
        <v>2114.8295499999999</v>
      </c>
      <c r="G1628" s="5">
        <v>1792.22984</v>
      </c>
      <c r="H1628" s="6">
        <f t="shared" si="105"/>
        <v>-0.15254170720283344</v>
      </c>
      <c r="I1628" s="5">
        <v>1705.3522</v>
      </c>
      <c r="J1628" s="6">
        <f t="shared" si="106"/>
        <v>5.0944104097675469E-2</v>
      </c>
      <c r="K1628" s="5">
        <v>13841.512189999999</v>
      </c>
      <c r="L1628" s="5">
        <v>13917.902819999999</v>
      </c>
      <c r="M1628" s="6">
        <f t="shared" si="107"/>
        <v>5.5189511775446398E-3</v>
      </c>
    </row>
    <row r="1629" spans="1:13" x14ac:dyDescent="0.2">
      <c r="A1629" s="1" t="s">
        <v>6</v>
      </c>
      <c r="B1629" s="1" t="s">
        <v>101</v>
      </c>
      <c r="C1629" s="5">
        <v>0.47160000000000002</v>
      </c>
      <c r="D1629" s="5">
        <v>111.53440000000001</v>
      </c>
      <c r="E1629" s="6">
        <f t="shared" si="104"/>
        <v>235.50212044105174</v>
      </c>
      <c r="F1629" s="5">
        <v>82.993899999999996</v>
      </c>
      <c r="G1629" s="5">
        <v>299.25691999999998</v>
      </c>
      <c r="H1629" s="6">
        <f t="shared" si="105"/>
        <v>2.6057700626190599</v>
      </c>
      <c r="I1629" s="5">
        <v>155.74707000000001</v>
      </c>
      <c r="J1629" s="6">
        <f t="shared" si="106"/>
        <v>0.92142889108604065</v>
      </c>
      <c r="K1629" s="5">
        <v>1703.8042800000001</v>
      </c>
      <c r="L1629" s="5">
        <v>1376.2781199999999</v>
      </c>
      <c r="M1629" s="6">
        <f t="shared" si="107"/>
        <v>-0.1922322674292144</v>
      </c>
    </row>
    <row r="1630" spans="1:13" x14ac:dyDescent="0.2">
      <c r="A1630" s="1" t="s">
        <v>7</v>
      </c>
      <c r="B1630" s="1" t="s">
        <v>101</v>
      </c>
      <c r="C1630" s="5">
        <v>21.751660000000001</v>
      </c>
      <c r="D1630" s="5">
        <v>20.006029999999999</v>
      </c>
      <c r="E1630" s="6">
        <f t="shared" si="104"/>
        <v>-8.0252725539108338E-2</v>
      </c>
      <c r="F1630" s="5">
        <v>338.63753000000003</v>
      </c>
      <c r="G1630" s="5">
        <v>353.50421999999998</v>
      </c>
      <c r="H1630" s="6">
        <f t="shared" si="105"/>
        <v>4.3901483689654741E-2</v>
      </c>
      <c r="I1630" s="5">
        <v>146.38854000000001</v>
      </c>
      <c r="J1630" s="6">
        <f t="shared" si="106"/>
        <v>1.4148353416189545</v>
      </c>
      <c r="K1630" s="5">
        <v>5384.8799900000004</v>
      </c>
      <c r="L1630" s="5">
        <v>3780.22624</v>
      </c>
      <c r="M1630" s="6">
        <f t="shared" si="107"/>
        <v>-0.29799248135147394</v>
      </c>
    </row>
    <row r="1631" spans="1:13" x14ac:dyDescent="0.2">
      <c r="A1631" s="1" t="s">
        <v>8</v>
      </c>
      <c r="B1631" s="1" t="s">
        <v>101</v>
      </c>
      <c r="C1631" s="5">
        <v>6.8023300000000004</v>
      </c>
      <c r="D1631" s="5">
        <v>0</v>
      </c>
      <c r="E1631" s="6">
        <f t="shared" si="104"/>
        <v>-1</v>
      </c>
      <c r="F1631" s="5">
        <v>115.03039</v>
      </c>
      <c r="G1631" s="5">
        <v>25.00656</v>
      </c>
      <c r="H1631" s="6">
        <f t="shared" si="105"/>
        <v>-0.78260910008216089</v>
      </c>
      <c r="I1631" s="5">
        <v>8.2354299999999991</v>
      </c>
      <c r="J1631" s="6">
        <f t="shared" si="106"/>
        <v>2.0364607555403911</v>
      </c>
      <c r="K1631" s="5">
        <v>473.48687000000001</v>
      </c>
      <c r="L1631" s="5">
        <v>224.73302000000001</v>
      </c>
      <c r="M1631" s="6">
        <f t="shared" si="107"/>
        <v>-0.52536588818186236</v>
      </c>
    </row>
    <row r="1632" spans="1:13" x14ac:dyDescent="0.2">
      <c r="A1632" s="1" t="s">
        <v>9</v>
      </c>
      <c r="B1632" s="1" t="s">
        <v>101</v>
      </c>
      <c r="C1632" s="5">
        <v>0</v>
      </c>
      <c r="D1632" s="5">
        <v>0</v>
      </c>
      <c r="E1632" s="6" t="str">
        <f t="shared" si="104"/>
        <v/>
      </c>
      <c r="F1632" s="5">
        <v>113.59217</v>
      </c>
      <c r="G1632" s="5">
        <v>729.10796000000005</v>
      </c>
      <c r="H1632" s="6">
        <f t="shared" si="105"/>
        <v>5.4186462852149058</v>
      </c>
      <c r="I1632" s="5">
        <v>119.38661999999999</v>
      </c>
      <c r="J1632" s="6">
        <f t="shared" si="106"/>
        <v>5.1071161910773597</v>
      </c>
      <c r="K1632" s="5">
        <v>1983.7596000000001</v>
      </c>
      <c r="L1632" s="5">
        <v>4122.4851799999997</v>
      </c>
      <c r="M1632" s="6">
        <f t="shared" si="107"/>
        <v>1.0781173182476342</v>
      </c>
    </row>
    <row r="1633" spans="1:13" x14ac:dyDescent="0.2">
      <c r="A1633" s="1" t="s">
        <v>10</v>
      </c>
      <c r="B1633" s="1" t="s">
        <v>101</v>
      </c>
      <c r="C1633" s="5">
        <v>0</v>
      </c>
      <c r="D1633" s="5">
        <v>0</v>
      </c>
      <c r="E1633" s="6" t="str">
        <f t="shared" si="104"/>
        <v/>
      </c>
      <c r="F1633" s="5">
        <v>0</v>
      </c>
      <c r="G1633" s="5">
        <v>0</v>
      </c>
      <c r="H1633" s="6" t="str">
        <f t="shared" si="105"/>
        <v/>
      </c>
      <c r="I1633" s="5">
        <v>0</v>
      </c>
      <c r="J1633" s="6" t="str">
        <f t="shared" si="106"/>
        <v/>
      </c>
      <c r="K1633" s="5">
        <v>11.66</v>
      </c>
      <c r="L1633" s="5">
        <v>0.35354000000000002</v>
      </c>
      <c r="M1633" s="6">
        <f t="shared" si="107"/>
        <v>-0.96967924528301885</v>
      </c>
    </row>
    <row r="1634" spans="1:13" x14ac:dyDescent="0.2">
      <c r="A1634" s="1" t="s">
        <v>12</v>
      </c>
      <c r="B1634" s="1" t="s">
        <v>101</v>
      </c>
      <c r="C1634" s="5">
        <v>28.229099999999999</v>
      </c>
      <c r="D1634" s="5">
        <v>97.234049999999996</v>
      </c>
      <c r="E1634" s="6">
        <f t="shared" si="104"/>
        <v>2.4444615662560976</v>
      </c>
      <c r="F1634" s="5">
        <v>569.90164000000004</v>
      </c>
      <c r="G1634" s="5">
        <v>803.85514999999998</v>
      </c>
      <c r="H1634" s="6">
        <f t="shared" si="105"/>
        <v>0.41051559353294698</v>
      </c>
      <c r="I1634" s="5">
        <v>219.87518</v>
      </c>
      <c r="J1634" s="6">
        <f t="shared" si="106"/>
        <v>2.6559613049549293</v>
      </c>
      <c r="K1634" s="5">
        <v>3268.9988699999999</v>
      </c>
      <c r="L1634" s="5">
        <v>2518.30476</v>
      </c>
      <c r="M1634" s="6">
        <f t="shared" si="107"/>
        <v>-0.22964036998887061</v>
      </c>
    </row>
    <row r="1635" spans="1:13" x14ac:dyDescent="0.2">
      <c r="A1635" s="1" t="s">
        <v>13</v>
      </c>
      <c r="B1635" s="1" t="s">
        <v>101</v>
      </c>
      <c r="C1635" s="5">
        <v>163.22431</v>
      </c>
      <c r="D1635" s="5">
        <v>578.87040999999999</v>
      </c>
      <c r="E1635" s="6">
        <f t="shared" si="104"/>
        <v>2.5464717847482401</v>
      </c>
      <c r="F1635" s="5">
        <v>3737.1085899999998</v>
      </c>
      <c r="G1635" s="5">
        <v>6689.1485199999997</v>
      </c>
      <c r="H1635" s="6">
        <f t="shared" si="105"/>
        <v>0.78992618461750408</v>
      </c>
      <c r="I1635" s="5">
        <v>3607.6569199999999</v>
      </c>
      <c r="J1635" s="6">
        <f t="shared" si="106"/>
        <v>0.85415317152718617</v>
      </c>
      <c r="K1635" s="5">
        <v>57405.22423</v>
      </c>
      <c r="L1635" s="5">
        <v>40085.510499999997</v>
      </c>
      <c r="M1635" s="6">
        <f t="shared" si="107"/>
        <v>-0.30170971304992678</v>
      </c>
    </row>
    <row r="1636" spans="1:13" x14ac:dyDescent="0.2">
      <c r="A1636" s="1" t="s">
        <v>14</v>
      </c>
      <c r="B1636" s="1" t="s">
        <v>101</v>
      </c>
      <c r="C1636" s="5">
        <v>0</v>
      </c>
      <c r="D1636" s="5">
        <v>1289.7766099999999</v>
      </c>
      <c r="E1636" s="6" t="str">
        <f t="shared" si="104"/>
        <v/>
      </c>
      <c r="F1636" s="5">
        <v>12904.44851</v>
      </c>
      <c r="G1636" s="5">
        <v>12115.80845</v>
      </c>
      <c r="H1636" s="6">
        <f t="shared" si="105"/>
        <v>-6.1113813534058536E-2</v>
      </c>
      <c r="I1636" s="5">
        <v>7780.98927</v>
      </c>
      <c r="J1636" s="6">
        <f t="shared" si="106"/>
        <v>0.55710386296420134</v>
      </c>
      <c r="K1636" s="5">
        <v>73982.720870000005</v>
      </c>
      <c r="L1636" s="5">
        <v>68150.166570000001</v>
      </c>
      <c r="M1636" s="6">
        <f t="shared" si="107"/>
        <v>-7.8836709861600962E-2</v>
      </c>
    </row>
    <row r="1637" spans="1:13" x14ac:dyDescent="0.2">
      <c r="A1637" s="1" t="s">
        <v>15</v>
      </c>
      <c r="B1637" s="1" t="s">
        <v>101</v>
      </c>
      <c r="C1637" s="5">
        <v>0</v>
      </c>
      <c r="D1637" s="5">
        <v>0</v>
      </c>
      <c r="E1637" s="6" t="str">
        <f t="shared" si="104"/>
        <v/>
      </c>
      <c r="F1637" s="5">
        <v>98.816050000000004</v>
      </c>
      <c r="G1637" s="5">
        <v>361.21292</v>
      </c>
      <c r="H1637" s="6">
        <f t="shared" si="105"/>
        <v>2.6554073958633237</v>
      </c>
      <c r="I1637" s="5">
        <v>308.91046</v>
      </c>
      <c r="J1637" s="6">
        <f t="shared" si="106"/>
        <v>0.16931268691905088</v>
      </c>
      <c r="K1637" s="5">
        <v>2244.8387400000001</v>
      </c>
      <c r="L1637" s="5">
        <v>2394.3092000000001</v>
      </c>
      <c r="M1637" s="6">
        <f t="shared" si="107"/>
        <v>6.6584052269162086E-2</v>
      </c>
    </row>
    <row r="1638" spans="1:13" x14ac:dyDescent="0.2">
      <c r="A1638" s="1" t="s">
        <v>16</v>
      </c>
      <c r="B1638" s="1" t="s">
        <v>101</v>
      </c>
      <c r="C1638" s="5">
        <v>12.44472</v>
      </c>
      <c r="D1638" s="5">
        <v>134.36129</v>
      </c>
      <c r="E1638" s="6">
        <f t="shared" si="104"/>
        <v>9.7966503063146462</v>
      </c>
      <c r="F1638" s="5">
        <v>1706.34051</v>
      </c>
      <c r="G1638" s="5">
        <v>3257.1010500000002</v>
      </c>
      <c r="H1638" s="6">
        <f t="shared" si="105"/>
        <v>0.90882243661905449</v>
      </c>
      <c r="I1638" s="5">
        <v>2086.5091499999999</v>
      </c>
      <c r="J1638" s="6">
        <f t="shared" si="106"/>
        <v>0.56102888405737428</v>
      </c>
      <c r="K1638" s="5">
        <v>17692.788530000002</v>
      </c>
      <c r="L1638" s="5">
        <v>17873.78152</v>
      </c>
      <c r="M1638" s="6">
        <f t="shared" si="107"/>
        <v>1.0229760543009059E-2</v>
      </c>
    </row>
    <row r="1639" spans="1:13" x14ac:dyDescent="0.2">
      <c r="A1639" s="1" t="s">
        <v>17</v>
      </c>
      <c r="B1639" s="1" t="s">
        <v>101</v>
      </c>
      <c r="C1639" s="5">
        <v>0</v>
      </c>
      <c r="D1639" s="5">
        <v>0</v>
      </c>
      <c r="E1639" s="6" t="str">
        <f t="shared" si="104"/>
        <v/>
      </c>
      <c r="F1639" s="5">
        <v>0</v>
      </c>
      <c r="G1639" s="5">
        <v>156.20301000000001</v>
      </c>
      <c r="H1639" s="6" t="str">
        <f t="shared" si="105"/>
        <v/>
      </c>
      <c r="I1639" s="5">
        <v>0</v>
      </c>
      <c r="J1639" s="6" t="str">
        <f t="shared" si="106"/>
        <v/>
      </c>
      <c r="K1639" s="5">
        <v>19.755379999999999</v>
      </c>
      <c r="L1639" s="5">
        <v>872.08339000000001</v>
      </c>
      <c r="M1639" s="6">
        <f t="shared" si="107"/>
        <v>43.144095937410469</v>
      </c>
    </row>
    <row r="1640" spans="1:13" x14ac:dyDescent="0.2">
      <c r="A1640" s="1" t="s">
        <v>18</v>
      </c>
      <c r="B1640" s="1" t="s">
        <v>101</v>
      </c>
      <c r="C1640" s="5">
        <v>31.693999999999999</v>
      </c>
      <c r="D1640" s="5">
        <v>89.505549999999999</v>
      </c>
      <c r="E1640" s="6">
        <f t="shared" si="104"/>
        <v>1.824053448602259</v>
      </c>
      <c r="F1640" s="5">
        <v>945.65864999999997</v>
      </c>
      <c r="G1640" s="5">
        <v>1380.0283400000001</v>
      </c>
      <c r="H1640" s="6">
        <f t="shared" si="105"/>
        <v>0.45933031966661564</v>
      </c>
      <c r="I1640" s="5">
        <v>964.36697000000004</v>
      </c>
      <c r="J1640" s="6">
        <f t="shared" si="106"/>
        <v>0.43101991558255048</v>
      </c>
      <c r="K1640" s="5">
        <v>6416.7500899999995</v>
      </c>
      <c r="L1640" s="5">
        <v>9007.9074500000006</v>
      </c>
      <c r="M1640" s="6">
        <f t="shared" si="107"/>
        <v>0.4038114814597682</v>
      </c>
    </row>
    <row r="1641" spans="1:13" x14ac:dyDescent="0.2">
      <c r="A1641" s="1" t="s">
        <v>19</v>
      </c>
      <c r="B1641" s="1" t="s">
        <v>101</v>
      </c>
      <c r="C1641" s="5">
        <v>0</v>
      </c>
      <c r="D1641" s="5">
        <v>3.5518100000000001</v>
      </c>
      <c r="E1641" s="6" t="str">
        <f t="shared" si="104"/>
        <v/>
      </c>
      <c r="F1641" s="5">
        <v>1288.78568</v>
      </c>
      <c r="G1641" s="5">
        <v>808.26409000000001</v>
      </c>
      <c r="H1641" s="6">
        <f t="shared" si="105"/>
        <v>-0.37284833115153793</v>
      </c>
      <c r="I1641" s="5">
        <v>425.42171999999999</v>
      </c>
      <c r="J1641" s="6">
        <f t="shared" si="106"/>
        <v>0.89991260906941939</v>
      </c>
      <c r="K1641" s="5">
        <v>3399.7238299999999</v>
      </c>
      <c r="L1641" s="5">
        <v>5761.59872</v>
      </c>
      <c r="M1641" s="6">
        <f t="shared" si="107"/>
        <v>0.69472551539576077</v>
      </c>
    </row>
    <row r="1642" spans="1:13" x14ac:dyDescent="0.2">
      <c r="A1642" s="1" t="s">
        <v>20</v>
      </c>
      <c r="B1642" s="1" t="s">
        <v>101</v>
      </c>
      <c r="C1642" s="5">
        <v>0</v>
      </c>
      <c r="D1642" s="5">
        <v>16.031189999999999</v>
      </c>
      <c r="E1642" s="6" t="str">
        <f t="shared" si="104"/>
        <v/>
      </c>
      <c r="F1642" s="5">
        <v>47.836350000000003</v>
      </c>
      <c r="G1642" s="5">
        <v>23.646229999999999</v>
      </c>
      <c r="H1642" s="6">
        <f t="shared" si="105"/>
        <v>-0.50568490279881306</v>
      </c>
      <c r="I1642" s="5">
        <v>91.375590000000003</v>
      </c>
      <c r="J1642" s="6">
        <f t="shared" si="106"/>
        <v>-0.74121940006078213</v>
      </c>
      <c r="K1642" s="5">
        <v>380.98935999999998</v>
      </c>
      <c r="L1642" s="5">
        <v>537.70410000000004</v>
      </c>
      <c r="M1642" s="6">
        <f t="shared" si="107"/>
        <v>0.41133626408884516</v>
      </c>
    </row>
    <row r="1643" spans="1:13" x14ac:dyDescent="0.2">
      <c r="A1643" s="1" t="s">
        <v>21</v>
      </c>
      <c r="B1643" s="1" t="s">
        <v>101</v>
      </c>
      <c r="C1643" s="5">
        <v>1.6813499999999999</v>
      </c>
      <c r="D1643" s="5">
        <v>412.07533000000001</v>
      </c>
      <c r="E1643" s="6">
        <f t="shared" si="104"/>
        <v>244.0859904243614</v>
      </c>
      <c r="F1643" s="5">
        <v>2149.54675</v>
      </c>
      <c r="G1643" s="5">
        <v>3666.6844099999998</v>
      </c>
      <c r="H1643" s="6">
        <f t="shared" si="105"/>
        <v>0.70579421452452706</v>
      </c>
      <c r="I1643" s="5">
        <v>3351.0987</v>
      </c>
      <c r="J1643" s="6">
        <f t="shared" si="106"/>
        <v>9.4173803355896313E-2</v>
      </c>
      <c r="K1643" s="5">
        <v>22428.65857</v>
      </c>
      <c r="L1643" s="5">
        <v>18295.025529999999</v>
      </c>
      <c r="M1643" s="6">
        <f t="shared" si="107"/>
        <v>-0.18430139399995338</v>
      </c>
    </row>
    <row r="1644" spans="1:13" x14ac:dyDescent="0.2">
      <c r="A1644" s="1" t="s">
        <v>22</v>
      </c>
      <c r="B1644" s="1" t="s">
        <v>101</v>
      </c>
      <c r="C1644" s="5">
        <v>0</v>
      </c>
      <c r="D1644" s="5">
        <v>0</v>
      </c>
      <c r="E1644" s="6" t="str">
        <f t="shared" si="104"/>
        <v/>
      </c>
      <c r="F1644" s="5">
        <v>18.789829999999998</v>
      </c>
      <c r="G1644" s="5">
        <v>5.6183100000000001</v>
      </c>
      <c r="H1644" s="6">
        <f t="shared" si="105"/>
        <v>-0.70099197278527803</v>
      </c>
      <c r="I1644" s="5">
        <v>7.4321000000000002</v>
      </c>
      <c r="J1644" s="6">
        <f t="shared" si="106"/>
        <v>-0.24404811560662532</v>
      </c>
      <c r="K1644" s="5">
        <v>82.253230000000002</v>
      </c>
      <c r="L1644" s="5">
        <v>53.169130000000003</v>
      </c>
      <c r="M1644" s="6">
        <f t="shared" si="107"/>
        <v>-0.35359219327921831</v>
      </c>
    </row>
    <row r="1645" spans="1:13" x14ac:dyDescent="0.2">
      <c r="A1645" s="1" t="s">
        <v>23</v>
      </c>
      <c r="B1645" s="1" t="s">
        <v>101</v>
      </c>
      <c r="C1645" s="5">
        <v>0</v>
      </c>
      <c r="D1645" s="5">
        <v>83.440899999999999</v>
      </c>
      <c r="E1645" s="6" t="str">
        <f t="shared" si="104"/>
        <v/>
      </c>
      <c r="F1645" s="5">
        <v>1002.44449</v>
      </c>
      <c r="G1645" s="5">
        <v>2842.74089</v>
      </c>
      <c r="H1645" s="6">
        <f t="shared" si="105"/>
        <v>1.8358087837861228</v>
      </c>
      <c r="I1645" s="5">
        <v>1821.6504399999999</v>
      </c>
      <c r="J1645" s="6">
        <f t="shared" si="106"/>
        <v>0.56053040011342703</v>
      </c>
      <c r="K1645" s="5">
        <v>4567.3298999999997</v>
      </c>
      <c r="L1645" s="5">
        <v>14917.77558</v>
      </c>
      <c r="M1645" s="6">
        <f t="shared" si="107"/>
        <v>2.2661918246807615</v>
      </c>
    </row>
    <row r="1646" spans="1:13" x14ac:dyDescent="0.2">
      <c r="A1646" s="1" t="s">
        <v>24</v>
      </c>
      <c r="B1646" s="1" t="s">
        <v>101</v>
      </c>
      <c r="C1646" s="5">
        <v>0</v>
      </c>
      <c r="D1646" s="5">
        <v>59.841340000000002</v>
      </c>
      <c r="E1646" s="6" t="str">
        <f t="shared" si="104"/>
        <v/>
      </c>
      <c r="F1646" s="5">
        <v>533.16274999999996</v>
      </c>
      <c r="G1646" s="5">
        <v>3536.56873</v>
      </c>
      <c r="H1646" s="6">
        <f t="shared" si="105"/>
        <v>5.6331879524591697</v>
      </c>
      <c r="I1646" s="5">
        <v>2482.98344</v>
      </c>
      <c r="J1646" s="6">
        <f t="shared" si="106"/>
        <v>0.42432231847667912</v>
      </c>
      <c r="K1646" s="5">
        <v>5622.83968</v>
      </c>
      <c r="L1646" s="5">
        <v>21923.49008</v>
      </c>
      <c r="M1646" s="6">
        <f t="shared" si="107"/>
        <v>2.8990067879723007</v>
      </c>
    </row>
    <row r="1647" spans="1:13" x14ac:dyDescent="0.2">
      <c r="A1647" s="1" t="s">
        <v>25</v>
      </c>
      <c r="B1647" s="1" t="s">
        <v>101</v>
      </c>
      <c r="C1647" s="5">
        <v>0</v>
      </c>
      <c r="D1647" s="5">
        <v>0</v>
      </c>
      <c r="E1647" s="6" t="str">
        <f t="shared" si="104"/>
        <v/>
      </c>
      <c r="F1647" s="5">
        <v>2</v>
      </c>
      <c r="G1647" s="5">
        <v>0</v>
      </c>
      <c r="H1647" s="6">
        <f t="shared" si="105"/>
        <v>-1</v>
      </c>
      <c r="I1647" s="5">
        <v>0</v>
      </c>
      <c r="J1647" s="6" t="str">
        <f t="shared" si="106"/>
        <v/>
      </c>
      <c r="K1647" s="5">
        <v>18.06607</v>
      </c>
      <c r="L1647" s="5">
        <v>5.9</v>
      </c>
      <c r="M1647" s="6">
        <f t="shared" si="107"/>
        <v>-0.67342094877303138</v>
      </c>
    </row>
    <row r="1648" spans="1:13" x14ac:dyDescent="0.2">
      <c r="A1648" s="1" t="s">
        <v>26</v>
      </c>
      <c r="B1648" s="1" t="s">
        <v>101</v>
      </c>
      <c r="C1648" s="5">
        <v>0</v>
      </c>
      <c r="D1648" s="5">
        <v>2.64636</v>
      </c>
      <c r="E1648" s="6" t="str">
        <f t="shared" si="104"/>
        <v/>
      </c>
      <c r="F1648" s="5">
        <v>62.21904</v>
      </c>
      <c r="G1648" s="5">
        <v>68.269990000000007</v>
      </c>
      <c r="H1648" s="6">
        <f t="shared" si="105"/>
        <v>9.7252384479092013E-2</v>
      </c>
      <c r="I1648" s="5">
        <v>62.841180000000001</v>
      </c>
      <c r="J1648" s="6">
        <f t="shared" si="106"/>
        <v>8.6389370791573494E-2</v>
      </c>
      <c r="K1648" s="5">
        <v>2508.7741500000002</v>
      </c>
      <c r="L1648" s="5">
        <v>1382.95551</v>
      </c>
      <c r="M1648" s="6">
        <f t="shared" si="107"/>
        <v>-0.44875248734526385</v>
      </c>
    </row>
    <row r="1649" spans="1:13" x14ac:dyDescent="0.2">
      <c r="A1649" s="1" t="s">
        <v>28</v>
      </c>
      <c r="B1649" s="1" t="s">
        <v>101</v>
      </c>
      <c r="C1649" s="5">
        <v>71.527810000000002</v>
      </c>
      <c r="D1649" s="5">
        <v>217.88133999999999</v>
      </c>
      <c r="E1649" s="6">
        <f t="shared" si="104"/>
        <v>2.0461066821422325</v>
      </c>
      <c r="F1649" s="5">
        <v>3240.9893699999998</v>
      </c>
      <c r="G1649" s="5">
        <v>4282.20705</v>
      </c>
      <c r="H1649" s="6">
        <f t="shared" si="105"/>
        <v>0.3212653795282272</v>
      </c>
      <c r="I1649" s="5">
        <v>2849.7676499999998</v>
      </c>
      <c r="J1649" s="6">
        <f t="shared" si="106"/>
        <v>0.50265129509769002</v>
      </c>
      <c r="K1649" s="5">
        <v>31410.194479999998</v>
      </c>
      <c r="L1649" s="5">
        <v>32514.367040000001</v>
      </c>
      <c r="M1649" s="6">
        <f t="shared" si="107"/>
        <v>3.5153318159270475E-2</v>
      </c>
    </row>
    <row r="1650" spans="1:13" x14ac:dyDescent="0.2">
      <c r="A1650" s="1" t="s">
        <v>29</v>
      </c>
      <c r="B1650" s="1" t="s">
        <v>101</v>
      </c>
      <c r="C1650" s="5">
        <v>0</v>
      </c>
      <c r="D1650" s="5">
        <v>27.222079999999998</v>
      </c>
      <c r="E1650" s="6" t="str">
        <f t="shared" si="104"/>
        <v/>
      </c>
      <c r="F1650" s="5">
        <v>96.393889999999999</v>
      </c>
      <c r="G1650" s="5">
        <v>85.571309999999997</v>
      </c>
      <c r="H1650" s="6">
        <f t="shared" si="105"/>
        <v>-0.11227454354212707</v>
      </c>
      <c r="I1650" s="5">
        <v>0</v>
      </c>
      <c r="J1650" s="6" t="str">
        <f t="shared" si="106"/>
        <v/>
      </c>
      <c r="K1650" s="5">
        <v>279.38229999999999</v>
      </c>
      <c r="L1650" s="5">
        <v>210.78349</v>
      </c>
      <c r="M1650" s="6">
        <f t="shared" si="107"/>
        <v>-0.24553742309373205</v>
      </c>
    </row>
    <row r="1651" spans="1:13" x14ac:dyDescent="0.2">
      <c r="A1651" s="2" t="s">
        <v>30</v>
      </c>
      <c r="B1651" s="2" t="s">
        <v>101</v>
      </c>
      <c r="C1651" s="7">
        <v>337.82688000000002</v>
      </c>
      <c r="D1651" s="7">
        <v>3997.52871</v>
      </c>
      <c r="E1651" s="8">
        <f t="shared" si="104"/>
        <v>10.833068789552803</v>
      </c>
      <c r="F1651" s="7">
        <v>38053.799099999997</v>
      </c>
      <c r="G1651" s="7">
        <v>49617.760909999997</v>
      </c>
      <c r="H1651" s="8">
        <f t="shared" si="105"/>
        <v>0.30388455511660073</v>
      </c>
      <c r="I1651" s="7">
        <v>34152.886290000002</v>
      </c>
      <c r="J1651" s="8">
        <f t="shared" si="106"/>
        <v>0.45281310893270321</v>
      </c>
      <c r="K1651" s="7">
        <v>321260.93861000001</v>
      </c>
      <c r="L1651" s="7">
        <v>297251.65698999999</v>
      </c>
      <c r="M1651" s="8">
        <f t="shared" si="107"/>
        <v>-7.4734518687148865E-2</v>
      </c>
    </row>
    <row r="1652" spans="1:13" x14ac:dyDescent="0.2">
      <c r="A1652" s="1" t="s">
        <v>3</v>
      </c>
      <c r="B1652" s="1" t="s">
        <v>102</v>
      </c>
      <c r="C1652" s="5">
        <v>0</v>
      </c>
      <c r="D1652" s="5">
        <v>0</v>
      </c>
      <c r="E1652" s="6" t="str">
        <f t="shared" si="104"/>
        <v/>
      </c>
      <c r="F1652" s="5">
        <v>1686.59321</v>
      </c>
      <c r="G1652" s="5">
        <v>1210.89409</v>
      </c>
      <c r="H1652" s="6">
        <f t="shared" si="105"/>
        <v>-0.28204733493501966</v>
      </c>
      <c r="I1652" s="5">
        <v>577.78878999999995</v>
      </c>
      <c r="J1652" s="6">
        <f t="shared" si="106"/>
        <v>1.0957382887265781</v>
      </c>
      <c r="K1652" s="5">
        <v>10396.58929</v>
      </c>
      <c r="L1652" s="5">
        <v>6499.3154500000001</v>
      </c>
      <c r="M1652" s="6">
        <f t="shared" si="107"/>
        <v>-0.37486080591339777</v>
      </c>
    </row>
    <row r="1653" spans="1:13" x14ac:dyDescent="0.2">
      <c r="A1653" s="1" t="s">
        <v>5</v>
      </c>
      <c r="B1653" s="1" t="s">
        <v>102</v>
      </c>
      <c r="C1653" s="5">
        <v>0</v>
      </c>
      <c r="D1653" s="5">
        <v>37.418770000000002</v>
      </c>
      <c r="E1653" s="6" t="str">
        <f t="shared" si="104"/>
        <v/>
      </c>
      <c r="F1653" s="5">
        <v>1649.7679900000001</v>
      </c>
      <c r="G1653" s="5">
        <v>1140.20741</v>
      </c>
      <c r="H1653" s="6">
        <f t="shared" si="105"/>
        <v>-0.3088680245274974</v>
      </c>
      <c r="I1653" s="5">
        <v>886.31759</v>
      </c>
      <c r="J1653" s="6">
        <f t="shared" si="106"/>
        <v>0.28645467817015802</v>
      </c>
      <c r="K1653" s="5">
        <v>11600.85267</v>
      </c>
      <c r="L1653" s="5">
        <v>10216.62379</v>
      </c>
      <c r="M1653" s="6">
        <f t="shared" si="107"/>
        <v>-0.11932130502610727</v>
      </c>
    </row>
    <row r="1654" spans="1:13" x14ac:dyDescent="0.2">
      <c r="A1654" s="1" t="s">
        <v>6</v>
      </c>
      <c r="B1654" s="1" t="s">
        <v>102</v>
      </c>
      <c r="C1654" s="5">
        <v>0</v>
      </c>
      <c r="D1654" s="5">
        <v>1057.3496700000001</v>
      </c>
      <c r="E1654" s="6" t="str">
        <f t="shared" si="104"/>
        <v/>
      </c>
      <c r="F1654" s="5">
        <v>8370.2628299999997</v>
      </c>
      <c r="G1654" s="5">
        <v>9721.4460099999997</v>
      </c>
      <c r="H1654" s="6">
        <f t="shared" si="105"/>
        <v>0.16142661317123785</v>
      </c>
      <c r="I1654" s="5">
        <v>11123.218849999999</v>
      </c>
      <c r="J1654" s="6">
        <f t="shared" si="106"/>
        <v>-0.12602222961746368</v>
      </c>
      <c r="K1654" s="5">
        <v>62219.861519999999</v>
      </c>
      <c r="L1654" s="5">
        <v>71773.128939999995</v>
      </c>
      <c r="M1654" s="6">
        <f t="shared" si="107"/>
        <v>0.15354048026817257</v>
      </c>
    </row>
    <row r="1655" spans="1:13" x14ac:dyDescent="0.2">
      <c r="A1655" s="1" t="s">
        <v>7</v>
      </c>
      <c r="B1655" s="1" t="s">
        <v>102</v>
      </c>
      <c r="C1655" s="5">
        <v>0</v>
      </c>
      <c r="D1655" s="5">
        <v>31.53979</v>
      </c>
      <c r="E1655" s="6" t="str">
        <f t="shared" si="104"/>
        <v/>
      </c>
      <c r="F1655" s="5">
        <v>1950.97604</v>
      </c>
      <c r="G1655" s="5">
        <v>2002.42716</v>
      </c>
      <c r="H1655" s="6">
        <f t="shared" si="105"/>
        <v>2.6371989683686703E-2</v>
      </c>
      <c r="I1655" s="5">
        <v>2347.0186800000001</v>
      </c>
      <c r="J1655" s="6">
        <f t="shared" si="106"/>
        <v>-0.14682095329552303</v>
      </c>
      <c r="K1655" s="5">
        <v>18842.220679999999</v>
      </c>
      <c r="L1655" s="5">
        <v>18067.330679999999</v>
      </c>
      <c r="M1655" s="6">
        <f t="shared" si="107"/>
        <v>-4.1125195016026073E-2</v>
      </c>
    </row>
    <row r="1656" spans="1:13" x14ac:dyDescent="0.2">
      <c r="A1656" s="1" t="s">
        <v>8</v>
      </c>
      <c r="B1656" s="1" t="s">
        <v>102</v>
      </c>
      <c r="C1656" s="5">
        <v>0</v>
      </c>
      <c r="D1656" s="5">
        <v>0</v>
      </c>
      <c r="E1656" s="6" t="str">
        <f t="shared" si="104"/>
        <v/>
      </c>
      <c r="F1656" s="5">
        <v>1.5662199999999999</v>
      </c>
      <c r="G1656" s="5">
        <v>7.3151200000000003</v>
      </c>
      <c r="H1656" s="6">
        <f t="shared" si="105"/>
        <v>3.6705571375668811</v>
      </c>
      <c r="I1656" s="5">
        <v>2.5000000000000001E-2</v>
      </c>
      <c r="J1656" s="6">
        <f t="shared" si="106"/>
        <v>291.60480000000001</v>
      </c>
      <c r="K1656" s="5">
        <v>20.262889999999999</v>
      </c>
      <c r="L1656" s="5">
        <v>42.376350000000002</v>
      </c>
      <c r="M1656" s="6">
        <f t="shared" si="107"/>
        <v>1.0913280385966662</v>
      </c>
    </row>
    <row r="1657" spans="1:13" x14ac:dyDescent="0.2">
      <c r="A1657" s="1" t="s">
        <v>9</v>
      </c>
      <c r="B1657" s="1" t="s">
        <v>102</v>
      </c>
      <c r="C1657" s="5">
        <v>146.87844999999999</v>
      </c>
      <c r="D1657" s="5">
        <v>613.68736999999999</v>
      </c>
      <c r="E1657" s="6">
        <f t="shared" si="104"/>
        <v>3.1781988440101321</v>
      </c>
      <c r="F1657" s="5">
        <v>14354.091549999999</v>
      </c>
      <c r="G1657" s="5">
        <v>14351.80213</v>
      </c>
      <c r="H1657" s="6">
        <f t="shared" si="105"/>
        <v>-1.5949598705178314E-4</v>
      </c>
      <c r="I1657" s="5">
        <v>13177.56487</v>
      </c>
      <c r="J1657" s="6">
        <f t="shared" si="106"/>
        <v>8.9108820300574987E-2</v>
      </c>
      <c r="K1657" s="5">
        <v>103935.48267</v>
      </c>
      <c r="L1657" s="5">
        <v>126500.70324</v>
      </c>
      <c r="M1657" s="6">
        <f t="shared" si="107"/>
        <v>0.2171079595757075</v>
      </c>
    </row>
    <row r="1658" spans="1:13" x14ac:dyDescent="0.2">
      <c r="A1658" s="1" t="s">
        <v>10</v>
      </c>
      <c r="B1658" s="1" t="s">
        <v>102</v>
      </c>
      <c r="C1658" s="5">
        <v>0</v>
      </c>
      <c r="D1658" s="5">
        <v>0</v>
      </c>
      <c r="E1658" s="6" t="str">
        <f t="shared" si="104"/>
        <v/>
      </c>
      <c r="F1658" s="5">
        <v>0</v>
      </c>
      <c r="G1658" s="5">
        <v>0</v>
      </c>
      <c r="H1658" s="6" t="str">
        <f t="shared" si="105"/>
        <v/>
      </c>
      <c r="I1658" s="5">
        <v>0</v>
      </c>
      <c r="J1658" s="6" t="str">
        <f t="shared" si="106"/>
        <v/>
      </c>
      <c r="K1658" s="5">
        <v>0.55367</v>
      </c>
      <c r="L1658" s="5">
        <v>7.3311000000000002</v>
      </c>
      <c r="M1658" s="6">
        <f t="shared" si="107"/>
        <v>12.240919681398667</v>
      </c>
    </row>
    <row r="1659" spans="1:13" x14ac:dyDescent="0.2">
      <c r="A1659" s="1" t="s">
        <v>11</v>
      </c>
      <c r="B1659" s="1" t="s">
        <v>102</v>
      </c>
      <c r="C1659" s="5">
        <v>0</v>
      </c>
      <c r="D1659" s="5">
        <v>0</v>
      </c>
      <c r="E1659" s="6" t="str">
        <f t="shared" si="104"/>
        <v/>
      </c>
      <c r="F1659" s="5">
        <v>0</v>
      </c>
      <c r="G1659" s="5">
        <v>0</v>
      </c>
      <c r="H1659" s="6" t="str">
        <f t="shared" si="105"/>
        <v/>
      </c>
      <c r="I1659" s="5">
        <v>143.59787</v>
      </c>
      <c r="J1659" s="6">
        <f t="shared" si="106"/>
        <v>-1</v>
      </c>
      <c r="K1659" s="5">
        <v>0</v>
      </c>
      <c r="L1659" s="5">
        <v>143.59787</v>
      </c>
      <c r="M1659" s="6" t="str">
        <f t="shared" si="107"/>
        <v/>
      </c>
    </row>
    <row r="1660" spans="1:13" x14ac:dyDescent="0.2">
      <c r="A1660" s="1" t="s">
        <v>12</v>
      </c>
      <c r="B1660" s="1" t="s">
        <v>102</v>
      </c>
      <c r="C1660" s="5">
        <v>0</v>
      </c>
      <c r="D1660" s="5">
        <v>0</v>
      </c>
      <c r="E1660" s="6" t="str">
        <f t="shared" si="104"/>
        <v/>
      </c>
      <c r="F1660" s="5">
        <v>117.96122</v>
      </c>
      <c r="G1660" s="5">
        <v>40.978969999999997</v>
      </c>
      <c r="H1660" s="6">
        <f t="shared" si="105"/>
        <v>-0.65260642438252159</v>
      </c>
      <c r="I1660" s="5">
        <v>0</v>
      </c>
      <c r="J1660" s="6" t="str">
        <f t="shared" si="106"/>
        <v/>
      </c>
      <c r="K1660" s="5">
        <v>1342.1335200000001</v>
      </c>
      <c r="L1660" s="5">
        <v>53.843440000000001</v>
      </c>
      <c r="M1660" s="6">
        <f t="shared" si="107"/>
        <v>-0.95988220307618877</v>
      </c>
    </row>
    <row r="1661" spans="1:13" x14ac:dyDescent="0.2">
      <c r="A1661" s="1" t="s">
        <v>13</v>
      </c>
      <c r="B1661" s="1" t="s">
        <v>102</v>
      </c>
      <c r="C1661" s="5">
        <v>0</v>
      </c>
      <c r="D1661" s="5">
        <v>243.31263000000001</v>
      </c>
      <c r="E1661" s="6" t="str">
        <f t="shared" si="104"/>
        <v/>
      </c>
      <c r="F1661" s="5">
        <v>14815.94317</v>
      </c>
      <c r="G1661" s="5">
        <v>16965.216639999999</v>
      </c>
      <c r="H1661" s="6">
        <f t="shared" si="105"/>
        <v>0.14506491050478276</v>
      </c>
      <c r="I1661" s="5">
        <v>15711.071</v>
      </c>
      <c r="J1661" s="6">
        <f t="shared" si="106"/>
        <v>7.9825598140317755E-2</v>
      </c>
      <c r="K1661" s="5">
        <v>128216.45352</v>
      </c>
      <c r="L1661" s="5">
        <v>126812.11506</v>
      </c>
      <c r="M1661" s="6">
        <f t="shared" si="107"/>
        <v>-1.0952872439112804E-2</v>
      </c>
    </row>
    <row r="1662" spans="1:13" x14ac:dyDescent="0.2">
      <c r="A1662" s="1" t="s">
        <v>14</v>
      </c>
      <c r="B1662" s="1" t="s">
        <v>102</v>
      </c>
      <c r="C1662" s="5">
        <v>0</v>
      </c>
      <c r="D1662" s="5">
        <v>38.704999999999998</v>
      </c>
      <c r="E1662" s="6" t="str">
        <f t="shared" si="104"/>
        <v/>
      </c>
      <c r="F1662" s="5">
        <v>773.28560000000004</v>
      </c>
      <c r="G1662" s="5">
        <v>2055.85203</v>
      </c>
      <c r="H1662" s="6">
        <f t="shared" si="105"/>
        <v>1.6585934485266502</v>
      </c>
      <c r="I1662" s="5">
        <v>1848.95253</v>
      </c>
      <c r="J1662" s="6">
        <f t="shared" si="106"/>
        <v>0.11190092587179623</v>
      </c>
      <c r="K1662" s="5">
        <v>6966.1220700000003</v>
      </c>
      <c r="L1662" s="5">
        <v>12667.79696</v>
      </c>
      <c r="M1662" s="6">
        <f t="shared" si="107"/>
        <v>0.8184862155308168</v>
      </c>
    </row>
    <row r="1663" spans="1:13" x14ac:dyDescent="0.2">
      <c r="A1663" s="1" t="s">
        <v>15</v>
      </c>
      <c r="B1663" s="1" t="s">
        <v>102</v>
      </c>
      <c r="C1663" s="5">
        <v>0</v>
      </c>
      <c r="D1663" s="5">
        <v>82.003709999999998</v>
      </c>
      <c r="E1663" s="6" t="str">
        <f t="shared" si="104"/>
        <v/>
      </c>
      <c r="F1663" s="5">
        <v>3463.9286000000002</v>
      </c>
      <c r="G1663" s="5">
        <v>4280.57611</v>
      </c>
      <c r="H1663" s="6">
        <f t="shared" si="105"/>
        <v>0.23575760481899066</v>
      </c>
      <c r="I1663" s="5">
        <v>2481.4905899999999</v>
      </c>
      <c r="J1663" s="6">
        <f t="shared" si="106"/>
        <v>0.72500195134731515</v>
      </c>
      <c r="K1663" s="5">
        <v>32806.64026</v>
      </c>
      <c r="L1663" s="5">
        <v>34149.05214</v>
      </c>
      <c r="M1663" s="6">
        <f t="shared" si="107"/>
        <v>4.0918907555332895E-2</v>
      </c>
    </row>
    <row r="1664" spans="1:13" x14ac:dyDescent="0.2">
      <c r="A1664" s="1" t="s">
        <v>16</v>
      </c>
      <c r="B1664" s="1" t="s">
        <v>102</v>
      </c>
      <c r="C1664" s="5">
        <v>0</v>
      </c>
      <c r="D1664" s="5">
        <v>435.38504999999998</v>
      </c>
      <c r="E1664" s="6" t="str">
        <f t="shared" si="104"/>
        <v/>
      </c>
      <c r="F1664" s="5">
        <v>11364.084070000001</v>
      </c>
      <c r="G1664" s="5">
        <v>10746.50547</v>
      </c>
      <c r="H1664" s="6">
        <f t="shared" si="105"/>
        <v>-5.4344775715831295E-2</v>
      </c>
      <c r="I1664" s="5">
        <v>10645.34715</v>
      </c>
      <c r="J1664" s="6">
        <f t="shared" si="106"/>
        <v>9.5025853619061795E-3</v>
      </c>
      <c r="K1664" s="5">
        <v>99950.112450000001</v>
      </c>
      <c r="L1664" s="5">
        <v>102462.60030999999</v>
      </c>
      <c r="M1664" s="6">
        <f t="shared" si="107"/>
        <v>2.5137419042493558E-2</v>
      </c>
    </row>
    <row r="1665" spans="1:13" x14ac:dyDescent="0.2">
      <c r="A1665" s="1" t="s">
        <v>17</v>
      </c>
      <c r="B1665" s="1" t="s">
        <v>102</v>
      </c>
      <c r="C1665" s="5">
        <v>0</v>
      </c>
      <c r="D1665" s="5">
        <v>0</v>
      </c>
      <c r="E1665" s="6" t="str">
        <f t="shared" si="104"/>
        <v/>
      </c>
      <c r="F1665" s="5">
        <v>5.2814100000000002</v>
      </c>
      <c r="G1665" s="5">
        <v>0</v>
      </c>
      <c r="H1665" s="6">
        <f t="shared" si="105"/>
        <v>-1</v>
      </c>
      <c r="I1665" s="5">
        <v>0</v>
      </c>
      <c r="J1665" s="6" t="str">
        <f t="shared" si="106"/>
        <v/>
      </c>
      <c r="K1665" s="5">
        <v>20.366710000000001</v>
      </c>
      <c r="L1665" s="5">
        <v>44.64723</v>
      </c>
      <c r="M1665" s="6">
        <f t="shared" si="107"/>
        <v>1.1921670215758953</v>
      </c>
    </row>
    <row r="1666" spans="1:13" x14ac:dyDescent="0.2">
      <c r="A1666" s="1" t="s">
        <v>18</v>
      </c>
      <c r="B1666" s="1" t="s">
        <v>102</v>
      </c>
      <c r="C1666" s="5">
        <v>0</v>
      </c>
      <c r="D1666" s="5">
        <v>5.8330099999999998</v>
      </c>
      <c r="E1666" s="6" t="str">
        <f t="shared" si="104"/>
        <v/>
      </c>
      <c r="F1666" s="5">
        <v>929.56239000000005</v>
      </c>
      <c r="G1666" s="5">
        <v>406.13842</v>
      </c>
      <c r="H1666" s="6">
        <f t="shared" si="105"/>
        <v>-0.56308643253090307</v>
      </c>
      <c r="I1666" s="5">
        <v>318.93349999999998</v>
      </c>
      <c r="J1666" s="6">
        <f t="shared" si="106"/>
        <v>0.27342665477286032</v>
      </c>
      <c r="K1666" s="5">
        <v>6520.3033800000003</v>
      </c>
      <c r="L1666" s="5">
        <v>4787.7223700000004</v>
      </c>
      <c r="M1666" s="6">
        <f t="shared" si="107"/>
        <v>-0.26572091956862287</v>
      </c>
    </row>
    <row r="1667" spans="1:13" x14ac:dyDescent="0.2">
      <c r="A1667" s="1" t="s">
        <v>19</v>
      </c>
      <c r="B1667" s="1" t="s">
        <v>102</v>
      </c>
      <c r="C1667" s="5">
        <v>0</v>
      </c>
      <c r="D1667" s="5">
        <v>312.94360999999998</v>
      </c>
      <c r="E1667" s="6" t="str">
        <f t="shared" si="104"/>
        <v/>
      </c>
      <c r="F1667" s="5">
        <v>4969.1763799999999</v>
      </c>
      <c r="G1667" s="5">
        <v>8063.9319599999999</v>
      </c>
      <c r="H1667" s="6">
        <f t="shared" si="105"/>
        <v>0.622790447216929</v>
      </c>
      <c r="I1667" s="5">
        <v>6683.9191099999998</v>
      </c>
      <c r="J1667" s="6">
        <f t="shared" si="106"/>
        <v>0.20646761687096471</v>
      </c>
      <c r="K1667" s="5">
        <v>53875.5285</v>
      </c>
      <c r="L1667" s="5">
        <v>62471.726119999999</v>
      </c>
      <c r="M1667" s="6">
        <f t="shared" si="107"/>
        <v>0.15955662727280706</v>
      </c>
    </row>
    <row r="1668" spans="1:13" x14ac:dyDescent="0.2">
      <c r="A1668" s="1" t="s">
        <v>20</v>
      </c>
      <c r="B1668" s="1" t="s">
        <v>102</v>
      </c>
      <c r="C1668" s="5">
        <v>0</v>
      </c>
      <c r="D1668" s="5">
        <v>78.2</v>
      </c>
      <c r="E1668" s="6" t="str">
        <f t="shared" si="104"/>
        <v/>
      </c>
      <c r="F1668" s="5">
        <v>1110.0740499999999</v>
      </c>
      <c r="G1668" s="5">
        <v>1070.8194699999999</v>
      </c>
      <c r="H1668" s="6">
        <f t="shared" si="105"/>
        <v>-3.5362127418436695E-2</v>
      </c>
      <c r="I1668" s="5">
        <v>949.42510000000004</v>
      </c>
      <c r="J1668" s="6">
        <f t="shared" si="106"/>
        <v>0.12786092341565425</v>
      </c>
      <c r="K1668" s="5">
        <v>5054.6063199999999</v>
      </c>
      <c r="L1668" s="5">
        <v>5590.6336799999999</v>
      </c>
      <c r="M1668" s="6">
        <f t="shared" si="107"/>
        <v>0.10604730142465368</v>
      </c>
    </row>
    <row r="1669" spans="1:13" x14ac:dyDescent="0.2">
      <c r="A1669" s="1" t="s">
        <v>21</v>
      </c>
      <c r="B1669" s="1" t="s">
        <v>102</v>
      </c>
      <c r="C1669" s="5">
        <v>0</v>
      </c>
      <c r="D1669" s="5">
        <v>2.5330699999999999</v>
      </c>
      <c r="E1669" s="6" t="str">
        <f t="shared" si="104"/>
        <v/>
      </c>
      <c r="F1669" s="5">
        <v>1551.0257300000001</v>
      </c>
      <c r="G1669" s="5">
        <v>1062.4573</v>
      </c>
      <c r="H1669" s="6">
        <f t="shared" si="105"/>
        <v>-0.31499698589784197</v>
      </c>
      <c r="I1669" s="5">
        <v>1201.0131699999999</v>
      </c>
      <c r="J1669" s="6">
        <f t="shared" si="106"/>
        <v>-0.11536582067622114</v>
      </c>
      <c r="K1669" s="5">
        <v>10742.4792</v>
      </c>
      <c r="L1669" s="5">
        <v>13783.418379999999</v>
      </c>
      <c r="M1669" s="6">
        <f t="shared" si="107"/>
        <v>0.28307610593279064</v>
      </c>
    </row>
    <row r="1670" spans="1:13" x14ac:dyDescent="0.2">
      <c r="A1670" s="1" t="s">
        <v>22</v>
      </c>
      <c r="B1670" s="1" t="s">
        <v>102</v>
      </c>
      <c r="C1670" s="5">
        <v>0</v>
      </c>
      <c r="D1670" s="5">
        <v>0</v>
      </c>
      <c r="E1670" s="6" t="str">
        <f t="shared" si="104"/>
        <v/>
      </c>
      <c r="F1670" s="5">
        <v>0</v>
      </c>
      <c r="G1670" s="5">
        <v>0</v>
      </c>
      <c r="H1670" s="6" t="str">
        <f t="shared" si="105"/>
        <v/>
      </c>
      <c r="I1670" s="5">
        <v>0</v>
      </c>
      <c r="J1670" s="6" t="str">
        <f t="shared" si="106"/>
        <v/>
      </c>
      <c r="K1670" s="5">
        <v>8.3500000000000005E-2</v>
      </c>
      <c r="L1670" s="5">
        <v>0.48387999999999998</v>
      </c>
      <c r="M1670" s="6">
        <f t="shared" si="107"/>
        <v>4.7949700598802387</v>
      </c>
    </row>
    <row r="1671" spans="1:13" x14ac:dyDescent="0.2">
      <c r="A1671" s="1" t="s">
        <v>23</v>
      </c>
      <c r="B1671" s="1" t="s">
        <v>102</v>
      </c>
      <c r="C1671" s="5">
        <v>0</v>
      </c>
      <c r="D1671" s="5">
        <v>160.21333999999999</v>
      </c>
      <c r="E1671" s="6" t="str">
        <f t="shared" si="104"/>
        <v/>
      </c>
      <c r="F1671" s="5">
        <v>8610.1502400000008</v>
      </c>
      <c r="G1671" s="5">
        <v>9500.9665399999994</v>
      </c>
      <c r="H1671" s="6">
        <f t="shared" si="105"/>
        <v>0.10346117955776801</v>
      </c>
      <c r="I1671" s="5">
        <v>8338.3308899999993</v>
      </c>
      <c r="J1671" s="6">
        <f t="shared" si="106"/>
        <v>0.13943265928608417</v>
      </c>
      <c r="K1671" s="5">
        <v>81210.050870000006</v>
      </c>
      <c r="L1671" s="5">
        <v>73276.592720000001</v>
      </c>
      <c r="M1671" s="6">
        <f t="shared" si="107"/>
        <v>-9.7690594513969442E-2</v>
      </c>
    </row>
    <row r="1672" spans="1:13" x14ac:dyDescent="0.2">
      <c r="A1672" s="1" t="s">
        <v>24</v>
      </c>
      <c r="B1672" s="1" t="s">
        <v>102</v>
      </c>
      <c r="C1672" s="5">
        <v>0</v>
      </c>
      <c r="D1672" s="5">
        <v>0</v>
      </c>
      <c r="E1672" s="6" t="str">
        <f t="shared" si="104"/>
        <v/>
      </c>
      <c r="F1672" s="5">
        <v>8.8000000000000007</v>
      </c>
      <c r="G1672" s="5">
        <v>0</v>
      </c>
      <c r="H1672" s="6">
        <f t="shared" si="105"/>
        <v>-1</v>
      </c>
      <c r="I1672" s="5">
        <v>0</v>
      </c>
      <c r="J1672" s="6" t="str">
        <f t="shared" si="106"/>
        <v/>
      </c>
      <c r="K1672" s="5">
        <v>8.8090399999999995</v>
      </c>
      <c r="L1672" s="5">
        <v>0</v>
      </c>
      <c r="M1672" s="6">
        <f t="shared" si="107"/>
        <v>-1</v>
      </c>
    </row>
    <row r="1673" spans="1:13" x14ac:dyDescent="0.2">
      <c r="A1673" s="1" t="s">
        <v>25</v>
      </c>
      <c r="B1673" s="1" t="s">
        <v>102</v>
      </c>
      <c r="C1673" s="5">
        <v>0</v>
      </c>
      <c r="D1673" s="5">
        <v>0</v>
      </c>
      <c r="E1673" s="6" t="str">
        <f t="shared" si="104"/>
        <v/>
      </c>
      <c r="F1673" s="5">
        <v>0</v>
      </c>
      <c r="G1673" s="5">
        <v>0</v>
      </c>
      <c r="H1673" s="6" t="str">
        <f t="shared" si="105"/>
        <v/>
      </c>
      <c r="I1673" s="5">
        <v>0</v>
      </c>
      <c r="J1673" s="6" t="str">
        <f t="shared" si="106"/>
        <v/>
      </c>
      <c r="K1673" s="5">
        <v>0</v>
      </c>
      <c r="L1673" s="5">
        <v>0</v>
      </c>
      <c r="M1673" s="6" t="str">
        <f t="shared" si="107"/>
        <v/>
      </c>
    </row>
    <row r="1674" spans="1:13" x14ac:dyDescent="0.2">
      <c r="A1674" s="1" t="s">
        <v>26</v>
      </c>
      <c r="B1674" s="1" t="s">
        <v>102</v>
      </c>
      <c r="C1674" s="5">
        <v>0</v>
      </c>
      <c r="D1674" s="5">
        <v>104.98607</v>
      </c>
      <c r="E1674" s="6" t="str">
        <f t="shared" si="104"/>
        <v/>
      </c>
      <c r="F1674" s="5">
        <v>12313.24735</v>
      </c>
      <c r="G1674" s="5">
        <v>10703.90108</v>
      </c>
      <c r="H1674" s="6">
        <f t="shared" si="105"/>
        <v>-0.13070039318263182</v>
      </c>
      <c r="I1674" s="5">
        <v>9315.2241099999992</v>
      </c>
      <c r="J1674" s="6">
        <f t="shared" si="106"/>
        <v>0.14907606661972195</v>
      </c>
      <c r="K1674" s="5">
        <v>107742.04515000001</v>
      </c>
      <c r="L1674" s="5">
        <v>99742.605030000006</v>
      </c>
      <c r="M1674" s="6">
        <f t="shared" si="107"/>
        <v>-7.4246224942760897E-2</v>
      </c>
    </row>
    <row r="1675" spans="1:13" x14ac:dyDescent="0.2">
      <c r="A1675" s="1" t="s">
        <v>27</v>
      </c>
      <c r="B1675" s="1" t="s">
        <v>102</v>
      </c>
      <c r="C1675" s="5">
        <v>0</v>
      </c>
      <c r="D1675" s="5">
        <v>0</v>
      </c>
      <c r="E1675" s="6" t="str">
        <f t="shared" si="104"/>
        <v/>
      </c>
      <c r="F1675" s="5">
        <v>0</v>
      </c>
      <c r="G1675" s="5">
        <v>0</v>
      </c>
      <c r="H1675" s="6" t="str">
        <f t="shared" si="105"/>
        <v/>
      </c>
      <c r="I1675" s="5">
        <v>0</v>
      </c>
      <c r="J1675" s="6" t="str">
        <f t="shared" si="106"/>
        <v/>
      </c>
      <c r="K1675" s="5">
        <v>0</v>
      </c>
      <c r="L1675" s="5">
        <v>7</v>
      </c>
      <c r="M1675" s="6" t="str">
        <f t="shared" si="107"/>
        <v/>
      </c>
    </row>
    <row r="1676" spans="1:13" x14ac:dyDescent="0.2">
      <c r="A1676" s="1" t="s">
        <v>28</v>
      </c>
      <c r="B1676" s="1" t="s">
        <v>102</v>
      </c>
      <c r="C1676" s="5">
        <v>0</v>
      </c>
      <c r="D1676" s="5">
        <v>0</v>
      </c>
      <c r="E1676" s="6" t="str">
        <f t="shared" si="104"/>
        <v/>
      </c>
      <c r="F1676" s="5">
        <v>21.204419999999999</v>
      </c>
      <c r="G1676" s="5">
        <v>42.676180000000002</v>
      </c>
      <c r="H1676" s="6">
        <f t="shared" si="105"/>
        <v>1.0126077487618148</v>
      </c>
      <c r="I1676" s="5">
        <v>40.233490000000003</v>
      </c>
      <c r="J1676" s="6">
        <f t="shared" si="106"/>
        <v>6.0712853893609475E-2</v>
      </c>
      <c r="K1676" s="5">
        <v>69.069019999999995</v>
      </c>
      <c r="L1676" s="5">
        <v>369.75216</v>
      </c>
      <c r="M1676" s="6">
        <f t="shared" si="107"/>
        <v>4.3533720327869139</v>
      </c>
    </row>
    <row r="1677" spans="1:13" x14ac:dyDescent="0.2">
      <c r="A1677" s="1" t="s">
        <v>29</v>
      </c>
      <c r="B1677" s="1" t="s">
        <v>102</v>
      </c>
      <c r="C1677" s="5">
        <v>0</v>
      </c>
      <c r="D1677" s="5">
        <v>0</v>
      </c>
      <c r="E1677" s="6" t="str">
        <f t="shared" ref="E1677:E1739" si="108">IF(C1677=0,"",(D1677/C1677-1))</f>
        <v/>
      </c>
      <c r="F1677" s="5">
        <v>0</v>
      </c>
      <c r="G1677" s="5">
        <v>0</v>
      </c>
      <c r="H1677" s="6" t="str">
        <f t="shared" ref="H1677:H1739" si="109">IF(F1677=0,"",(G1677/F1677-1))</f>
        <v/>
      </c>
      <c r="I1677" s="5">
        <v>0</v>
      </c>
      <c r="J1677" s="6" t="str">
        <f t="shared" ref="J1677:J1739" si="110">IF(I1677=0,"",(G1677/I1677-1))</f>
        <v/>
      </c>
      <c r="K1677" s="5">
        <v>1.8620000000000001E-2</v>
      </c>
      <c r="L1677" s="5">
        <v>1.72516</v>
      </c>
      <c r="M1677" s="6">
        <f t="shared" ref="M1677:M1739" si="111">IF(K1677=0,"",(L1677/K1677-1))</f>
        <v>91.650912996777649</v>
      </c>
    </row>
    <row r="1678" spans="1:13" x14ac:dyDescent="0.2">
      <c r="A1678" s="2" t="s">
        <v>30</v>
      </c>
      <c r="B1678" s="2" t="s">
        <v>102</v>
      </c>
      <c r="C1678" s="7">
        <v>146.87844999999999</v>
      </c>
      <c r="D1678" s="7">
        <v>3204.1110899999999</v>
      </c>
      <c r="E1678" s="8">
        <f t="shared" si="108"/>
        <v>20.814712028891918</v>
      </c>
      <c r="F1678" s="7">
        <v>88152.783060000002</v>
      </c>
      <c r="G1678" s="7">
        <v>93374.112089999995</v>
      </c>
      <c r="H1678" s="8">
        <f t="shared" si="109"/>
        <v>5.9230450233728416E-2</v>
      </c>
      <c r="I1678" s="7">
        <v>85802.729760000002</v>
      </c>
      <c r="J1678" s="8">
        <f t="shared" si="110"/>
        <v>8.824174185574285E-2</v>
      </c>
      <c r="K1678" s="7">
        <v>741941.83646999998</v>
      </c>
      <c r="L1678" s="7">
        <v>769855.14946999995</v>
      </c>
      <c r="M1678" s="8">
        <f t="shared" si="111"/>
        <v>3.7621969308005987E-2</v>
      </c>
    </row>
    <row r="1679" spans="1:13" x14ac:dyDescent="0.2">
      <c r="A1679" s="1" t="s">
        <v>3</v>
      </c>
      <c r="B1679" s="1" t="s">
        <v>103</v>
      </c>
      <c r="C1679" s="5">
        <v>0</v>
      </c>
      <c r="D1679" s="5">
        <v>0</v>
      </c>
      <c r="E1679" s="6" t="str">
        <f t="shared" si="108"/>
        <v/>
      </c>
      <c r="F1679" s="5">
        <v>0</v>
      </c>
      <c r="G1679" s="5">
        <v>5.4</v>
      </c>
      <c r="H1679" s="6" t="str">
        <f t="shared" si="109"/>
        <v/>
      </c>
      <c r="I1679" s="5">
        <v>0.16095000000000001</v>
      </c>
      <c r="J1679" s="6">
        <f t="shared" si="110"/>
        <v>32.550792171481824</v>
      </c>
      <c r="K1679" s="5">
        <v>108.97429</v>
      </c>
      <c r="L1679" s="5">
        <v>11.01437</v>
      </c>
      <c r="M1679" s="6">
        <f t="shared" si="111"/>
        <v>-0.89892689367372802</v>
      </c>
    </row>
    <row r="1680" spans="1:13" x14ac:dyDescent="0.2">
      <c r="A1680" s="1" t="s">
        <v>5</v>
      </c>
      <c r="B1680" s="1" t="s">
        <v>103</v>
      </c>
      <c r="C1680" s="5">
        <v>0</v>
      </c>
      <c r="D1680" s="5">
        <v>4.7999999999999996E-3</v>
      </c>
      <c r="E1680" s="6" t="str">
        <f t="shared" si="108"/>
        <v/>
      </c>
      <c r="F1680" s="5">
        <v>16.125050000000002</v>
      </c>
      <c r="G1680" s="5">
        <v>2.1771699999999998</v>
      </c>
      <c r="H1680" s="6">
        <f t="shared" si="109"/>
        <v>-0.86498212408643693</v>
      </c>
      <c r="I1680" s="5">
        <v>0.41798999999999997</v>
      </c>
      <c r="J1680" s="6">
        <f t="shared" si="110"/>
        <v>4.2086652790736618</v>
      </c>
      <c r="K1680" s="5">
        <v>139.59657999999999</v>
      </c>
      <c r="L1680" s="5">
        <v>426.27334999999999</v>
      </c>
      <c r="M1680" s="6">
        <f t="shared" si="111"/>
        <v>2.0536088348296215</v>
      </c>
    </row>
    <row r="1681" spans="1:13" x14ac:dyDescent="0.2">
      <c r="A1681" s="1" t="s">
        <v>6</v>
      </c>
      <c r="B1681" s="1" t="s">
        <v>103</v>
      </c>
      <c r="C1681" s="5">
        <v>0</v>
      </c>
      <c r="D1681" s="5">
        <v>0</v>
      </c>
      <c r="E1681" s="6" t="str">
        <f t="shared" si="108"/>
        <v/>
      </c>
      <c r="F1681" s="5">
        <v>4.8829900000000004</v>
      </c>
      <c r="G1681" s="5">
        <v>1.92</v>
      </c>
      <c r="H1681" s="6">
        <f t="shared" si="109"/>
        <v>-0.60679829366842863</v>
      </c>
      <c r="I1681" s="5">
        <v>4.2132800000000001</v>
      </c>
      <c r="J1681" s="6">
        <f t="shared" si="110"/>
        <v>-0.54429802908897584</v>
      </c>
      <c r="K1681" s="5">
        <v>38.264600000000002</v>
      </c>
      <c r="L1681" s="5">
        <v>89.926320000000004</v>
      </c>
      <c r="M1681" s="6">
        <f t="shared" si="111"/>
        <v>1.350117863508308</v>
      </c>
    </row>
    <row r="1682" spans="1:13" x14ac:dyDescent="0.2">
      <c r="A1682" s="1" t="s">
        <v>7</v>
      </c>
      <c r="B1682" s="1" t="s">
        <v>103</v>
      </c>
      <c r="C1682" s="5">
        <v>0</v>
      </c>
      <c r="D1682" s="5">
        <v>0</v>
      </c>
      <c r="E1682" s="6" t="str">
        <f t="shared" si="108"/>
        <v/>
      </c>
      <c r="F1682" s="5">
        <v>0.5</v>
      </c>
      <c r="G1682" s="5">
        <v>0</v>
      </c>
      <c r="H1682" s="6">
        <f t="shared" si="109"/>
        <v>-1</v>
      </c>
      <c r="I1682" s="5">
        <v>0</v>
      </c>
      <c r="J1682" s="6" t="str">
        <f t="shared" si="110"/>
        <v/>
      </c>
      <c r="K1682" s="5">
        <v>1.5024599999999999</v>
      </c>
      <c r="L1682" s="5">
        <v>0.36</v>
      </c>
      <c r="M1682" s="6">
        <f t="shared" si="111"/>
        <v>-0.76039295555289321</v>
      </c>
    </row>
    <row r="1683" spans="1:13" x14ac:dyDescent="0.2">
      <c r="A1683" s="1" t="s">
        <v>8</v>
      </c>
      <c r="B1683" s="1" t="s">
        <v>103</v>
      </c>
      <c r="C1683" s="5">
        <v>0</v>
      </c>
      <c r="D1683" s="5">
        <v>0</v>
      </c>
      <c r="E1683" s="6" t="str">
        <f t="shared" si="108"/>
        <v/>
      </c>
      <c r="F1683" s="5">
        <v>0</v>
      </c>
      <c r="G1683" s="5">
        <v>0</v>
      </c>
      <c r="H1683" s="6" t="str">
        <f t="shared" si="109"/>
        <v/>
      </c>
      <c r="I1683" s="5">
        <v>0</v>
      </c>
      <c r="J1683" s="6" t="str">
        <f t="shared" si="110"/>
        <v/>
      </c>
      <c r="K1683" s="5">
        <v>0.13938999999999999</v>
      </c>
      <c r="L1683" s="5">
        <v>3.36</v>
      </c>
      <c r="M1683" s="6">
        <f t="shared" si="111"/>
        <v>23.105029055168952</v>
      </c>
    </row>
    <row r="1684" spans="1:13" x14ac:dyDescent="0.2">
      <c r="A1684" s="1" t="s">
        <v>9</v>
      </c>
      <c r="B1684" s="1" t="s">
        <v>103</v>
      </c>
      <c r="C1684" s="5">
        <v>0</v>
      </c>
      <c r="D1684" s="5">
        <v>0</v>
      </c>
      <c r="E1684" s="6" t="str">
        <f t="shared" si="108"/>
        <v/>
      </c>
      <c r="F1684" s="5">
        <v>36.195</v>
      </c>
      <c r="G1684" s="5">
        <v>68.354730000000004</v>
      </c>
      <c r="H1684" s="6">
        <f t="shared" si="109"/>
        <v>0.88851305428926652</v>
      </c>
      <c r="I1684" s="5">
        <v>35.739139999999999</v>
      </c>
      <c r="J1684" s="6">
        <f t="shared" si="110"/>
        <v>0.91260142241811093</v>
      </c>
      <c r="K1684" s="5">
        <v>453.25502999999998</v>
      </c>
      <c r="L1684" s="5">
        <v>432.87545999999998</v>
      </c>
      <c r="M1684" s="6">
        <f t="shared" si="111"/>
        <v>-4.4962700138154066E-2</v>
      </c>
    </row>
    <row r="1685" spans="1:13" x14ac:dyDescent="0.2">
      <c r="A1685" s="1" t="s">
        <v>10</v>
      </c>
      <c r="B1685" s="1" t="s">
        <v>103</v>
      </c>
      <c r="C1685" s="5">
        <v>0</v>
      </c>
      <c r="D1685" s="5">
        <v>0</v>
      </c>
      <c r="E1685" s="6" t="str">
        <f t="shared" si="108"/>
        <v/>
      </c>
      <c r="F1685" s="5">
        <v>0</v>
      </c>
      <c r="G1685" s="5">
        <v>0</v>
      </c>
      <c r="H1685" s="6" t="str">
        <f t="shared" si="109"/>
        <v/>
      </c>
      <c r="I1685" s="5">
        <v>0</v>
      </c>
      <c r="J1685" s="6" t="str">
        <f t="shared" si="110"/>
        <v/>
      </c>
      <c r="K1685" s="5">
        <v>0</v>
      </c>
      <c r="L1685" s="5">
        <v>18.378019999999999</v>
      </c>
      <c r="M1685" s="6" t="str">
        <f t="shared" si="111"/>
        <v/>
      </c>
    </row>
    <row r="1686" spans="1:13" x14ac:dyDescent="0.2">
      <c r="A1686" s="1" t="s">
        <v>12</v>
      </c>
      <c r="B1686" s="1" t="s">
        <v>103</v>
      </c>
      <c r="C1686" s="5">
        <v>0</v>
      </c>
      <c r="D1686" s="5">
        <v>0</v>
      </c>
      <c r="E1686" s="6" t="str">
        <f t="shared" si="108"/>
        <v/>
      </c>
      <c r="F1686" s="5">
        <v>0</v>
      </c>
      <c r="G1686" s="5">
        <v>2.2000000000000001E-4</v>
      </c>
      <c r="H1686" s="6" t="str">
        <f t="shared" si="109"/>
        <v/>
      </c>
      <c r="I1686" s="5">
        <v>0.50043000000000004</v>
      </c>
      <c r="J1686" s="6">
        <f t="shared" si="110"/>
        <v>-0.99956037807485565</v>
      </c>
      <c r="K1686" s="5">
        <v>1.24024</v>
      </c>
      <c r="L1686" s="5">
        <v>0.85560999999999998</v>
      </c>
      <c r="M1686" s="6">
        <f t="shared" si="111"/>
        <v>-0.31012545958846682</v>
      </c>
    </row>
    <row r="1687" spans="1:13" x14ac:dyDescent="0.2">
      <c r="A1687" s="1" t="s">
        <v>13</v>
      </c>
      <c r="B1687" s="1" t="s">
        <v>103</v>
      </c>
      <c r="C1687" s="5">
        <v>0</v>
      </c>
      <c r="D1687" s="5">
        <v>0</v>
      </c>
      <c r="E1687" s="6" t="str">
        <f t="shared" si="108"/>
        <v/>
      </c>
      <c r="F1687" s="5">
        <v>122.35217</v>
      </c>
      <c r="G1687" s="5">
        <v>83.082430000000002</v>
      </c>
      <c r="H1687" s="6">
        <f t="shared" si="109"/>
        <v>-0.32095662872182817</v>
      </c>
      <c r="I1687" s="5">
        <v>65.248949999999994</v>
      </c>
      <c r="J1687" s="6">
        <f t="shared" si="110"/>
        <v>0.27331443647752196</v>
      </c>
      <c r="K1687" s="5">
        <v>1177.6886999999999</v>
      </c>
      <c r="L1687" s="5">
        <v>764.29</v>
      </c>
      <c r="M1687" s="6">
        <f t="shared" si="111"/>
        <v>-0.3510254450093645</v>
      </c>
    </row>
    <row r="1688" spans="1:13" x14ac:dyDescent="0.2">
      <c r="A1688" s="1" t="s">
        <v>14</v>
      </c>
      <c r="B1688" s="1" t="s">
        <v>103</v>
      </c>
      <c r="C1688" s="5">
        <v>0</v>
      </c>
      <c r="D1688" s="5">
        <v>20.59</v>
      </c>
      <c r="E1688" s="6" t="str">
        <f t="shared" si="108"/>
        <v/>
      </c>
      <c r="F1688" s="5">
        <v>60</v>
      </c>
      <c r="G1688" s="5">
        <v>47.402149999999999</v>
      </c>
      <c r="H1688" s="6">
        <f t="shared" si="109"/>
        <v>-0.20996416666666673</v>
      </c>
      <c r="I1688" s="5">
        <v>66.944999999999993</v>
      </c>
      <c r="J1688" s="6">
        <f t="shared" si="110"/>
        <v>-0.29192396743595483</v>
      </c>
      <c r="K1688" s="5">
        <v>1385.3286000000001</v>
      </c>
      <c r="L1688" s="5">
        <v>912.20205999999996</v>
      </c>
      <c r="M1688" s="6">
        <f t="shared" si="111"/>
        <v>-0.34152658076935682</v>
      </c>
    </row>
    <row r="1689" spans="1:13" x14ac:dyDescent="0.2">
      <c r="A1689" s="1" t="s">
        <v>15</v>
      </c>
      <c r="B1689" s="1" t="s">
        <v>103</v>
      </c>
      <c r="C1689" s="5">
        <v>0</v>
      </c>
      <c r="D1689" s="5">
        <v>0</v>
      </c>
      <c r="E1689" s="6" t="str">
        <f t="shared" si="108"/>
        <v/>
      </c>
      <c r="F1689" s="5">
        <v>0</v>
      </c>
      <c r="G1689" s="5">
        <v>1.2292000000000001</v>
      </c>
      <c r="H1689" s="6" t="str">
        <f t="shared" si="109"/>
        <v/>
      </c>
      <c r="I1689" s="5">
        <v>0.21884999999999999</v>
      </c>
      <c r="J1689" s="6">
        <f t="shared" si="110"/>
        <v>4.6166323966186891</v>
      </c>
      <c r="K1689" s="5">
        <v>0.90730999999999995</v>
      </c>
      <c r="L1689" s="5">
        <v>3.51085</v>
      </c>
      <c r="M1689" s="6">
        <f t="shared" si="111"/>
        <v>2.8695153806306557</v>
      </c>
    </row>
    <row r="1690" spans="1:13" x14ac:dyDescent="0.2">
      <c r="A1690" s="1" t="s">
        <v>16</v>
      </c>
      <c r="B1690" s="1" t="s">
        <v>103</v>
      </c>
      <c r="C1690" s="5">
        <v>0</v>
      </c>
      <c r="D1690" s="5">
        <v>0</v>
      </c>
      <c r="E1690" s="6" t="str">
        <f t="shared" si="108"/>
        <v/>
      </c>
      <c r="F1690" s="5">
        <v>0.15196000000000001</v>
      </c>
      <c r="G1690" s="5">
        <v>3.6500900000000001</v>
      </c>
      <c r="H1690" s="6">
        <f t="shared" si="109"/>
        <v>23.020071071334559</v>
      </c>
      <c r="I1690" s="5">
        <v>0.25941999999999998</v>
      </c>
      <c r="J1690" s="6">
        <f t="shared" si="110"/>
        <v>13.070195050497265</v>
      </c>
      <c r="K1690" s="5">
        <v>173.29365999999999</v>
      </c>
      <c r="L1690" s="5">
        <v>70.157749999999993</v>
      </c>
      <c r="M1690" s="6">
        <f t="shared" si="111"/>
        <v>-0.59515108631210167</v>
      </c>
    </row>
    <row r="1691" spans="1:13" x14ac:dyDescent="0.2">
      <c r="A1691" s="1" t="s">
        <v>17</v>
      </c>
      <c r="B1691" s="1" t="s">
        <v>103</v>
      </c>
      <c r="C1691" s="5">
        <v>0</v>
      </c>
      <c r="D1691" s="5">
        <v>0</v>
      </c>
      <c r="E1691" s="6" t="str">
        <f t="shared" si="108"/>
        <v/>
      </c>
      <c r="F1691" s="5">
        <v>0</v>
      </c>
      <c r="G1691" s="5">
        <v>0</v>
      </c>
      <c r="H1691" s="6" t="str">
        <f t="shared" si="109"/>
        <v/>
      </c>
      <c r="I1691" s="5">
        <v>0</v>
      </c>
      <c r="J1691" s="6" t="str">
        <f t="shared" si="110"/>
        <v/>
      </c>
      <c r="K1691" s="5">
        <v>0.59896000000000005</v>
      </c>
      <c r="L1691" s="5">
        <v>95.480230000000006</v>
      </c>
      <c r="M1691" s="6">
        <f t="shared" si="111"/>
        <v>158.41002738079337</v>
      </c>
    </row>
    <row r="1692" spans="1:13" x14ac:dyDescent="0.2">
      <c r="A1692" s="1" t="s">
        <v>18</v>
      </c>
      <c r="B1692" s="1" t="s">
        <v>103</v>
      </c>
      <c r="C1692" s="5">
        <v>0</v>
      </c>
      <c r="D1692" s="5">
        <v>0</v>
      </c>
      <c r="E1692" s="6" t="str">
        <f t="shared" si="108"/>
        <v/>
      </c>
      <c r="F1692" s="5">
        <v>63.450499999999998</v>
      </c>
      <c r="G1692" s="5">
        <v>42.021050000000002</v>
      </c>
      <c r="H1692" s="6">
        <f t="shared" si="109"/>
        <v>-0.3377349272267357</v>
      </c>
      <c r="I1692" s="5">
        <v>96.494919999999993</v>
      </c>
      <c r="J1692" s="6">
        <f t="shared" si="110"/>
        <v>-0.56452578021723832</v>
      </c>
      <c r="K1692" s="5">
        <v>1559.4522400000001</v>
      </c>
      <c r="L1692" s="5">
        <v>936.53336000000002</v>
      </c>
      <c r="M1692" s="6">
        <f t="shared" si="111"/>
        <v>-0.39944723154843143</v>
      </c>
    </row>
    <row r="1693" spans="1:13" x14ac:dyDescent="0.2">
      <c r="A1693" s="1" t="s">
        <v>19</v>
      </c>
      <c r="B1693" s="1" t="s">
        <v>103</v>
      </c>
      <c r="C1693" s="5">
        <v>0</v>
      </c>
      <c r="D1693" s="5">
        <v>0</v>
      </c>
      <c r="E1693" s="6" t="str">
        <f t="shared" si="108"/>
        <v/>
      </c>
      <c r="F1693" s="5">
        <v>8.0023099999999996</v>
      </c>
      <c r="G1693" s="5">
        <v>19.937919999999998</v>
      </c>
      <c r="H1693" s="6">
        <f t="shared" si="109"/>
        <v>1.4915205734344208</v>
      </c>
      <c r="I1693" s="5">
        <v>206.14481000000001</v>
      </c>
      <c r="J1693" s="6">
        <f t="shared" si="110"/>
        <v>-0.90328196960185414</v>
      </c>
      <c r="K1693" s="5">
        <v>59.863169999999997</v>
      </c>
      <c r="L1693" s="5">
        <v>500.55029999999999</v>
      </c>
      <c r="M1693" s="6">
        <f t="shared" si="111"/>
        <v>7.361573568523017</v>
      </c>
    </row>
    <row r="1694" spans="1:13" x14ac:dyDescent="0.2">
      <c r="A1694" s="1" t="s">
        <v>20</v>
      </c>
      <c r="B1694" s="1" t="s">
        <v>103</v>
      </c>
      <c r="C1694" s="5">
        <v>0</v>
      </c>
      <c r="D1694" s="5">
        <v>102.54152000000001</v>
      </c>
      <c r="E1694" s="6" t="str">
        <f t="shared" si="108"/>
        <v/>
      </c>
      <c r="F1694" s="5">
        <v>1020.753</v>
      </c>
      <c r="G1694" s="5">
        <v>579.77070000000003</v>
      </c>
      <c r="H1694" s="6">
        <f t="shared" si="109"/>
        <v>-0.43201665829049729</v>
      </c>
      <c r="I1694" s="5">
        <v>537.21241999999995</v>
      </c>
      <c r="J1694" s="6">
        <f t="shared" si="110"/>
        <v>7.9220580938914376E-2</v>
      </c>
      <c r="K1694" s="5">
        <v>8012.1538099999998</v>
      </c>
      <c r="L1694" s="5">
        <v>6225.23038</v>
      </c>
      <c r="M1694" s="6">
        <f t="shared" si="111"/>
        <v>-0.22302660088348947</v>
      </c>
    </row>
    <row r="1695" spans="1:13" x14ac:dyDescent="0.2">
      <c r="A1695" s="1" t="s">
        <v>21</v>
      </c>
      <c r="B1695" s="1" t="s">
        <v>103</v>
      </c>
      <c r="C1695" s="5">
        <v>0</v>
      </c>
      <c r="D1695" s="5">
        <v>20.745850000000001</v>
      </c>
      <c r="E1695" s="6" t="str">
        <f t="shared" si="108"/>
        <v/>
      </c>
      <c r="F1695" s="5">
        <v>29.322220000000002</v>
      </c>
      <c r="G1695" s="5">
        <v>258.89170000000001</v>
      </c>
      <c r="H1695" s="6">
        <f t="shared" si="109"/>
        <v>7.8291984713299332</v>
      </c>
      <c r="I1695" s="5">
        <v>203.23715999999999</v>
      </c>
      <c r="J1695" s="6">
        <f t="shared" si="110"/>
        <v>0.27384037446695286</v>
      </c>
      <c r="K1695" s="5">
        <v>274.48696000000001</v>
      </c>
      <c r="L1695" s="5">
        <v>1590.73026</v>
      </c>
      <c r="M1695" s="6">
        <f t="shared" si="111"/>
        <v>4.7952853570894591</v>
      </c>
    </row>
    <row r="1696" spans="1:13" x14ac:dyDescent="0.2">
      <c r="A1696" s="1" t="s">
        <v>22</v>
      </c>
      <c r="B1696" s="1" t="s">
        <v>103</v>
      </c>
      <c r="C1696" s="5">
        <v>0</v>
      </c>
      <c r="D1696" s="5">
        <v>0</v>
      </c>
      <c r="E1696" s="6" t="str">
        <f t="shared" si="108"/>
        <v/>
      </c>
      <c r="F1696" s="5">
        <v>0</v>
      </c>
      <c r="G1696" s="5">
        <v>46.796430000000001</v>
      </c>
      <c r="H1696" s="6" t="str">
        <f t="shared" si="109"/>
        <v/>
      </c>
      <c r="I1696" s="5">
        <v>241.89624000000001</v>
      </c>
      <c r="J1696" s="6">
        <f t="shared" si="110"/>
        <v>-0.80654337578789981</v>
      </c>
      <c r="K1696" s="5">
        <v>534.30127000000005</v>
      </c>
      <c r="L1696" s="5">
        <v>778.74797000000001</v>
      </c>
      <c r="M1696" s="6">
        <f t="shared" si="111"/>
        <v>0.45750724118623176</v>
      </c>
    </row>
    <row r="1697" spans="1:13" x14ac:dyDescent="0.2">
      <c r="A1697" s="1" t="s">
        <v>23</v>
      </c>
      <c r="B1697" s="1" t="s">
        <v>103</v>
      </c>
      <c r="C1697" s="5">
        <v>0</v>
      </c>
      <c r="D1697" s="5">
        <v>0</v>
      </c>
      <c r="E1697" s="6" t="str">
        <f t="shared" si="108"/>
        <v/>
      </c>
      <c r="F1697" s="5">
        <v>0</v>
      </c>
      <c r="G1697" s="5">
        <v>0.39387</v>
      </c>
      <c r="H1697" s="6" t="str">
        <f t="shared" si="109"/>
        <v/>
      </c>
      <c r="I1697" s="5">
        <v>0.42785000000000001</v>
      </c>
      <c r="J1697" s="6">
        <f t="shared" si="110"/>
        <v>-7.942035760196331E-2</v>
      </c>
      <c r="K1697" s="5">
        <v>0</v>
      </c>
      <c r="L1697" s="5">
        <v>38.102469999999997</v>
      </c>
      <c r="M1697" s="6" t="str">
        <f t="shared" si="111"/>
        <v/>
      </c>
    </row>
    <row r="1698" spans="1:13" x14ac:dyDescent="0.2">
      <c r="A1698" s="1" t="s">
        <v>24</v>
      </c>
      <c r="B1698" s="1" t="s">
        <v>103</v>
      </c>
      <c r="C1698" s="5">
        <v>0</v>
      </c>
      <c r="D1698" s="5">
        <v>0</v>
      </c>
      <c r="E1698" s="6" t="str">
        <f t="shared" si="108"/>
        <v/>
      </c>
      <c r="F1698" s="5">
        <v>0</v>
      </c>
      <c r="G1698" s="5">
        <v>0</v>
      </c>
      <c r="H1698" s="6" t="str">
        <f t="shared" si="109"/>
        <v/>
      </c>
      <c r="I1698" s="5">
        <v>0</v>
      </c>
      <c r="J1698" s="6" t="str">
        <f t="shared" si="110"/>
        <v/>
      </c>
      <c r="K1698" s="5">
        <v>18.337800000000001</v>
      </c>
      <c r="L1698" s="5">
        <v>147.75137000000001</v>
      </c>
      <c r="M1698" s="6">
        <f t="shared" si="111"/>
        <v>7.0572026088189421</v>
      </c>
    </row>
    <row r="1699" spans="1:13" x14ac:dyDescent="0.2">
      <c r="A1699" s="1" t="s">
        <v>25</v>
      </c>
      <c r="B1699" s="1" t="s">
        <v>103</v>
      </c>
      <c r="C1699" s="5">
        <v>0</v>
      </c>
      <c r="D1699" s="5">
        <v>0</v>
      </c>
      <c r="E1699" s="6" t="str">
        <f t="shared" si="108"/>
        <v/>
      </c>
      <c r="F1699" s="5">
        <v>0</v>
      </c>
      <c r="G1699" s="5">
        <v>0</v>
      </c>
      <c r="H1699" s="6" t="str">
        <f t="shared" si="109"/>
        <v/>
      </c>
      <c r="I1699" s="5">
        <v>0</v>
      </c>
      <c r="J1699" s="6" t="str">
        <f t="shared" si="110"/>
        <v/>
      </c>
      <c r="K1699" s="5">
        <v>2.7749999999999999</v>
      </c>
      <c r="L1699" s="5">
        <v>0</v>
      </c>
      <c r="M1699" s="6">
        <f t="shared" si="111"/>
        <v>-1</v>
      </c>
    </row>
    <row r="1700" spans="1:13" x14ac:dyDescent="0.2">
      <c r="A1700" s="1" t="s">
        <v>26</v>
      </c>
      <c r="B1700" s="1" t="s">
        <v>103</v>
      </c>
      <c r="C1700" s="5">
        <v>0</v>
      </c>
      <c r="D1700" s="5">
        <v>0</v>
      </c>
      <c r="E1700" s="6" t="str">
        <f t="shared" si="108"/>
        <v/>
      </c>
      <c r="F1700" s="5">
        <v>0</v>
      </c>
      <c r="G1700" s="5">
        <v>0.37494</v>
      </c>
      <c r="H1700" s="6" t="str">
        <f t="shared" si="109"/>
        <v/>
      </c>
      <c r="I1700" s="5">
        <v>0</v>
      </c>
      <c r="J1700" s="6" t="str">
        <f t="shared" si="110"/>
        <v/>
      </c>
      <c r="K1700" s="5">
        <v>3.0188600000000001</v>
      </c>
      <c r="L1700" s="5">
        <v>3.0472999999999999</v>
      </c>
      <c r="M1700" s="6">
        <f t="shared" si="111"/>
        <v>9.4207747295336208E-3</v>
      </c>
    </row>
    <row r="1701" spans="1:13" x14ac:dyDescent="0.2">
      <c r="A1701" s="1" t="s">
        <v>28</v>
      </c>
      <c r="B1701" s="1" t="s">
        <v>103</v>
      </c>
      <c r="C1701" s="5">
        <v>0</v>
      </c>
      <c r="D1701" s="5">
        <v>0</v>
      </c>
      <c r="E1701" s="6" t="str">
        <f t="shared" si="108"/>
        <v/>
      </c>
      <c r="F1701" s="5">
        <v>0</v>
      </c>
      <c r="G1701" s="5">
        <v>0</v>
      </c>
      <c r="H1701" s="6" t="str">
        <f t="shared" si="109"/>
        <v/>
      </c>
      <c r="I1701" s="5">
        <v>0</v>
      </c>
      <c r="J1701" s="6" t="str">
        <f t="shared" si="110"/>
        <v/>
      </c>
      <c r="K1701" s="5">
        <v>50.673659999999998</v>
      </c>
      <c r="L1701" s="5">
        <v>0</v>
      </c>
      <c r="M1701" s="6">
        <f t="shared" si="111"/>
        <v>-1</v>
      </c>
    </row>
    <row r="1702" spans="1:13" x14ac:dyDescent="0.2">
      <c r="A1702" s="2" t="s">
        <v>30</v>
      </c>
      <c r="B1702" s="2" t="s">
        <v>103</v>
      </c>
      <c r="C1702" s="7">
        <v>0</v>
      </c>
      <c r="D1702" s="7">
        <v>143.88217</v>
      </c>
      <c r="E1702" s="8" t="str">
        <f t="shared" si="108"/>
        <v/>
      </c>
      <c r="F1702" s="7">
        <v>1361.7352000000001</v>
      </c>
      <c r="G1702" s="7">
        <v>1161.4025999999999</v>
      </c>
      <c r="H1702" s="8">
        <f t="shared" si="109"/>
        <v>-0.14711568005292086</v>
      </c>
      <c r="I1702" s="7">
        <v>1459.1174100000001</v>
      </c>
      <c r="J1702" s="8">
        <f t="shared" si="110"/>
        <v>-0.20403759694704771</v>
      </c>
      <c r="K1702" s="7">
        <v>13995.85259</v>
      </c>
      <c r="L1702" s="7">
        <v>13049.37743</v>
      </c>
      <c r="M1702" s="8">
        <f t="shared" si="111"/>
        <v>-6.7625402162084347E-2</v>
      </c>
    </row>
    <row r="1703" spans="1:13" x14ac:dyDescent="0.2">
      <c r="A1703" s="1" t="s">
        <v>3</v>
      </c>
      <c r="B1703" s="1" t="s">
        <v>104</v>
      </c>
      <c r="C1703" s="5">
        <v>0</v>
      </c>
      <c r="D1703" s="5">
        <v>0.36831999999999998</v>
      </c>
      <c r="E1703" s="6" t="str">
        <f t="shared" si="108"/>
        <v/>
      </c>
      <c r="F1703" s="5">
        <v>129.39765</v>
      </c>
      <c r="G1703" s="5">
        <v>107.80816</v>
      </c>
      <c r="H1703" s="6">
        <f t="shared" si="109"/>
        <v>-0.16684607487075687</v>
      </c>
      <c r="I1703" s="5">
        <v>205.97065000000001</v>
      </c>
      <c r="J1703" s="6">
        <f t="shared" si="110"/>
        <v>-0.47658484352018116</v>
      </c>
      <c r="K1703" s="5">
        <v>1366.22524</v>
      </c>
      <c r="L1703" s="5">
        <v>1150.38705</v>
      </c>
      <c r="M1703" s="6">
        <f t="shared" si="111"/>
        <v>-0.15798141015166722</v>
      </c>
    </row>
    <row r="1704" spans="1:13" x14ac:dyDescent="0.2">
      <c r="A1704" s="1" t="s">
        <v>5</v>
      </c>
      <c r="B1704" s="1" t="s">
        <v>104</v>
      </c>
      <c r="C1704" s="5">
        <v>0</v>
      </c>
      <c r="D1704" s="5">
        <v>12.984</v>
      </c>
      <c r="E1704" s="6" t="str">
        <f t="shared" si="108"/>
        <v/>
      </c>
      <c r="F1704" s="5">
        <v>186.62777</v>
      </c>
      <c r="G1704" s="5">
        <v>197.80024</v>
      </c>
      <c r="H1704" s="6">
        <f t="shared" si="109"/>
        <v>5.9864992224897717E-2</v>
      </c>
      <c r="I1704" s="5">
        <v>133.63354000000001</v>
      </c>
      <c r="J1704" s="6">
        <f t="shared" si="110"/>
        <v>0.48016912520614197</v>
      </c>
      <c r="K1704" s="5">
        <v>2441.1250100000002</v>
      </c>
      <c r="L1704" s="5">
        <v>1362.2066</v>
      </c>
      <c r="M1704" s="6">
        <f t="shared" si="111"/>
        <v>-0.44197589454871877</v>
      </c>
    </row>
    <row r="1705" spans="1:13" x14ac:dyDescent="0.2">
      <c r="A1705" s="1" t="s">
        <v>6</v>
      </c>
      <c r="B1705" s="1" t="s">
        <v>104</v>
      </c>
      <c r="C1705" s="5">
        <v>0</v>
      </c>
      <c r="D1705" s="5">
        <v>0.20121</v>
      </c>
      <c r="E1705" s="6" t="str">
        <f t="shared" si="108"/>
        <v/>
      </c>
      <c r="F1705" s="5">
        <v>95.773420000000002</v>
      </c>
      <c r="G1705" s="5">
        <v>215.88220000000001</v>
      </c>
      <c r="H1705" s="6">
        <f t="shared" si="109"/>
        <v>1.2540930458576085</v>
      </c>
      <c r="I1705" s="5">
        <v>419.17576000000003</v>
      </c>
      <c r="J1705" s="6">
        <f t="shared" si="110"/>
        <v>-0.4849840553757212</v>
      </c>
      <c r="K1705" s="5">
        <v>1022.96817</v>
      </c>
      <c r="L1705" s="5">
        <v>1401.48198</v>
      </c>
      <c r="M1705" s="6">
        <f t="shared" si="111"/>
        <v>0.37001523713098528</v>
      </c>
    </row>
    <row r="1706" spans="1:13" x14ac:dyDescent="0.2">
      <c r="A1706" s="1" t="s">
        <v>7</v>
      </c>
      <c r="B1706" s="1" t="s">
        <v>104</v>
      </c>
      <c r="C1706" s="5">
        <v>0</v>
      </c>
      <c r="D1706" s="5">
        <v>2.8066499999999999</v>
      </c>
      <c r="E1706" s="6" t="str">
        <f t="shared" si="108"/>
        <v/>
      </c>
      <c r="F1706" s="5">
        <v>9.3213500000000007</v>
      </c>
      <c r="G1706" s="5">
        <v>40.841880000000003</v>
      </c>
      <c r="H1706" s="6">
        <f t="shared" si="109"/>
        <v>3.3815413003481254</v>
      </c>
      <c r="I1706" s="5">
        <v>17.34197</v>
      </c>
      <c r="J1706" s="6">
        <f t="shared" si="110"/>
        <v>1.3550888393879128</v>
      </c>
      <c r="K1706" s="5">
        <v>315.20540999999997</v>
      </c>
      <c r="L1706" s="5">
        <v>225.46961999999999</v>
      </c>
      <c r="M1706" s="6">
        <f t="shared" si="111"/>
        <v>-0.28468987889516228</v>
      </c>
    </row>
    <row r="1707" spans="1:13" x14ac:dyDescent="0.2">
      <c r="A1707" s="1" t="s">
        <v>8</v>
      </c>
      <c r="B1707" s="1" t="s">
        <v>104</v>
      </c>
      <c r="C1707" s="5">
        <v>0</v>
      </c>
      <c r="D1707" s="5">
        <v>0</v>
      </c>
      <c r="E1707" s="6" t="str">
        <f t="shared" si="108"/>
        <v/>
      </c>
      <c r="F1707" s="5">
        <v>0</v>
      </c>
      <c r="G1707" s="5">
        <v>0.10333000000000001</v>
      </c>
      <c r="H1707" s="6" t="str">
        <f t="shared" si="109"/>
        <v/>
      </c>
      <c r="I1707" s="5">
        <v>0.41646</v>
      </c>
      <c r="J1707" s="6">
        <f t="shared" si="110"/>
        <v>-0.75188493492772412</v>
      </c>
      <c r="K1707" s="5">
        <v>25.632459999999998</v>
      </c>
      <c r="L1707" s="5">
        <v>2.51172</v>
      </c>
      <c r="M1707" s="6">
        <f t="shared" si="111"/>
        <v>-0.90201018552257572</v>
      </c>
    </row>
    <row r="1708" spans="1:13" x14ac:dyDescent="0.2">
      <c r="A1708" s="1" t="s">
        <v>9</v>
      </c>
      <c r="B1708" s="1" t="s">
        <v>104</v>
      </c>
      <c r="C1708" s="5">
        <v>0</v>
      </c>
      <c r="D1708" s="5">
        <v>6.7224399999999997</v>
      </c>
      <c r="E1708" s="6" t="str">
        <f t="shared" si="108"/>
        <v/>
      </c>
      <c r="F1708" s="5">
        <v>139.06151</v>
      </c>
      <c r="G1708" s="5">
        <v>96.512360000000001</v>
      </c>
      <c r="H1708" s="6">
        <f t="shared" si="109"/>
        <v>-0.30597359398729385</v>
      </c>
      <c r="I1708" s="5">
        <v>68.714749999999995</v>
      </c>
      <c r="J1708" s="6">
        <f t="shared" si="110"/>
        <v>0.40453628951571541</v>
      </c>
      <c r="K1708" s="5">
        <v>1953.19713</v>
      </c>
      <c r="L1708" s="5">
        <v>2070.1686500000001</v>
      </c>
      <c r="M1708" s="6">
        <f t="shared" si="111"/>
        <v>5.9887206571924478E-2</v>
      </c>
    </row>
    <row r="1709" spans="1:13" x14ac:dyDescent="0.2">
      <c r="A1709" s="1" t="s">
        <v>10</v>
      </c>
      <c r="B1709" s="1" t="s">
        <v>104</v>
      </c>
      <c r="C1709" s="5">
        <v>0</v>
      </c>
      <c r="D1709" s="5">
        <v>8796.1364400000002</v>
      </c>
      <c r="E1709" s="6" t="str">
        <f t="shared" si="108"/>
        <v/>
      </c>
      <c r="F1709" s="5">
        <v>35320.631759999997</v>
      </c>
      <c r="G1709" s="5">
        <v>100298.51721999999</v>
      </c>
      <c r="H1709" s="6">
        <f t="shared" si="109"/>
        <v>1.8396580758101369</v>
      </c>
      <c r="I1709" s="5">
        <v>25631.563699999999</v>
      </c>
      <c r="J1709" s="6">
        <f t="shared" si="110"/>
        <v>2.9130861618091601</v>
      </c>
      <c r="K1709" s="5">
        <v>425870.48983999999</v>
      </c>
      <c r="L1709" s="5">
        <v>541581.67119999998</v>
      </c>
      <c r="M1709" s="6">
        <f t="shared" si="111"/>
        <v>0.27170509373277496</v>
      </c>
    </row>
    <row r="1710" spans="1:13" x14ac:dyDescent="0.2">
      <c r="A1710" s="1" t="s">
        <v>11</v>
      </c>
      <c r="B1710" s="1" t="s">
        <v>104</v>
      </c>
      <c r="C1710" s="5">
        <v>0</v>
      </c>
      <c r="D1710" s="5">
        <v>0</v>
      </c>
      <c r="E1710" s="6" t="str">
        <f t="shared" si="108"/>
        <v/>
      </c>
      <c r="F1710" s="5">
        <v>2.2037200000000001</v>
      </c>
      <c r="G1710" s="5">
        <v>0</v>
      </c>
      <c r="H1710" s="6">
        <f t="shared" si="109"/>
        <v>-1</v>
      </c>
      <c r="I1710" s="5">
        <v>9.8744999999999994</v>
      </c>
      <c r="J1710" s="6">
        <f t="shared" si="110"/>
        <v>-1</v>
      </c>
      <c r="K1710" s="5">
        <v>560.13350000000003</v>
      </c>
      <c r="L1710" s="5">
        <v>205.49549999999999</v>
      </c>
      <c r="M1710" s="6">
        <f t="shared" si="111"/>
        <v>-0.63313120889930707</v>
      </c>
    </row>
    <row r="1711" spans="1:13" x14ac:dyDescent="0.2">
      <c r="A1711" s="1" t="s">
        <v>12</v>
      </c>
      <c r="B1711" s="1" t="s">
        <v>104</v>
      </c>
      <c r="C1711" s="5">
        <v>0</v>
      </c>
      <c r="D1711" s="5">
        <v>0</v>
      </c>
      <c r="E1711" s="6" t="str">
        <f t="shared" si="108"/>
        <v/>
      </c>
      <c r="F1711" s="5">
        <v>0</v>
      </c>
      <c r="G1711" s="5">
        <v>0</v>
      </c>
      <c r="H1711" s="6" t="str">
        <f t="shared" si="109"/>
        <v/>
      </c>
      <c r="I1711" s="5">
        <v>3.2845</v>
      </c>
      <c r="J1711" s="6">
        <f t="shared" si="110"/>
        <v>-1</v>
      </c>
      <c r="K1711" s="5">
        <v>7.4117300000000004</v>
      </c>
      <c r="L1711" s="5">
        <v>55.611899999999999</v>
      </c>
      <c r="M1711" s="6">
        <f t="shared" si="111"/>
        <v>6.503227991305673</v>
      </c>
    </row>
    <row r="1712" spans="1:13" x14ac:dyDescent="0.2">
      <c r="A1712" s="1" t="s">
        <v>13</v>
      </c>
      <c r="B1712" s="1" t="s">
        <v>104</v>
      </c>
      <c r="C1712" s="5">
        <v>0</v>
      </c>
      <c r="D1712" s="5">
        <v>11.61875</v>
      </c>
      <c r="E1712" s="6" t="str">
        <f t="shared" si="108"/>
        <v/>
      </c>
      <c r="F1712" s="5">
        <v>381.73890999999998</v>
      </c>
      <c r="G1712" s="5">
        <v>788.40616999999997</v>
      </c>
      <c r="H1712" s="6">
        <f t="shared" si="109"/>
        <v>1.0653020935172681</v>
      </c>
      <c r="I1712" s="5">
        <v>755.53215999999998</v>
      </c>
      <c r="J1712" s="6">
        <f t="shared" si="110"/>
        <v>4.3511066425021561E-2</v>
      </c>
      <c r="K1712" s="5">
        <v>4155.5821299999998</v>
      </c>
      <c r="L1712" s="5">
        <v>4530.9102599999997</v>
      </c>
      <c r="M1712" s="6">
        <f t="shared" si="111"/>
        <v>9.0319025893009997E-2</v>
      </c>
    </row>
    <row r="1713" spans="1:13" x14ac:dyDescent="0.2">
      <c r="A1713" s="1" t="s">
        <v>14</v>
      </c>
      <c r="B1713" s="1" t="s">
        <v>104</v>
      </c>
      <c r="C1713" s="5">
        <v>0</v>
      </c>
      <c r="D1713" s="5">
        <v>65.905609999999996</v>
      </c>
      <c r="E1713" s="6" t="str">
        <f t="shared" si="108"/>
        <v/>
      </c>
      <c r="F1713" s="5">
        <v>161.87836999999999</v>
      </c>
      <c r="G1713" s="5">
        <v>361.57393999999999</v>
      </c>
      <c r="H1713" s="6">
        <f t="shared" si="109"/>
        <v>1.2336149048202056</v>
      </c>
      <c r="I1713" s="5">
        <v>333.08233000000001</v>
      </c>
      <c r="J1713" s="6">
        <f t="shared" si="110"/>
        <v>8.5539241904546426E-2</v>
      </c>
      <c r="K1713" s="5">
        <v>2123.5822800000001</v>
      </c>
      <c r="L1713" s="5">
        <v>2315.4063599999999</v>
      </c>
      <c r="M1713" s="6">
        <f t="shared" si="111"/>
        <v>9.0330420349900464E-2</v>
      </c>
    </row>
    <row r="1714" spans="1:13" x14ac:dyDescent="0.2">
      <c r="A1714" s="1" t="s">
        <v>15</v>
      </c>
      <c r="B1714" s="1" t="s">
        <v>104</v>
      </c>
      <c r="C1714" s="5">
        <v>0</v>
      </c>
      <c r="D1714" s="5">
        <v>38.988799999999998</v>
      </c>
      <c r="E1714" s="6" t="str">
        <f t="shared" si="108"/>
        <v/>
      </c>
      <c r="F1714" s="5">
        <v>175.28625</v>
      </c>
      <c r="G1714" s="5">
        <v>166.37217000000001</v>
      </c>
      <c r="H1714" s="6">
        <f t="shared" si="109"/>
        <v>-5.0854416704105287E-2</v>
      </c>
      <c r="I1714" s="5">
        <v>114.07608999999999</v>
      </c>
      <c r="J1714" s="6">
        <f t="shared" si="110"/>
        <v>0.4584315608993963</v>
      </c>
      <c r="K1714" s="5">
        <v>2124.7155699999998</v>
      </c>
      <c r="L1714" s="5">
        <v>1714.4096400000001</v>
      </c>
      <c r="M1714" s="6">
        <f t="shared" si="111"/>
        <v>-0.19311099132200538</v>
      </c>
    </row>
    <row r="1715" spans="1:13" x14ac:dyDescent="0.2">
      <c r="A1715" s="1" t="s">
        <v>16</v>
      </c>
      <c r="B1715" s="1" t="s">
        <v>104</v>
      </c>
      <c r="C1715" s="5">
        <v>0</v>
      </c>
      <c r="D1715" s="5">
        <v>3.65001</v>
      </c>
      <c r="E1715" s="6" t="str">
        <f t="shared" si="108"/>
        <v/>
      </c>
      <c r="F1715" s="5">
        <v>829.58934999999997</v>
      </c>
      <c r="G1715" s="5">
        <v>1082.5106800000001</v>
      </c>
      <c r="H1715" s="6">
        <f t="shared" si="109"/>
        <v>0.30487533380220011</v>
      </c>
      <c r="I1715" s="5">
        <v>1037.0907199999999</v>
      </c>
      <c r="J1715" s="6">
        <f t="shared" si="110"/>
        <v>4.3795551463424731E-2</v>
      </c>
      <c r="K1715" s="5">
        <v>7593.64102</v>
      </c>
      <c r="L1715" s="5">
        <v>9094.6832900000009</v>
      </c>
      <c r="M1715" s="6">
        <f t="shared" si="111"/>
        <v>0.19767095469045515</v>
      </c>
    </row>
    <row r="1716" spans="1:13" x14ac:dyDescent="0.2">
      <c r="A1716" s="1" t="s">
        <v>17</v>
      </c>
      <c r="B1716" s="1" t="s">
        <v>104</v>
      </c>
      <c r="C1716" s="5">
        <v>0</v>
      </c>
      <c r="D1716" s="5">
        <v>0</v>
      </c>
      <c r="E1716" s="6" t="str">
        <f t="shared" si="108"/>
        <v/>
      </c>
      <c r="F1716" s="5">
        <v>135.09646000000001</v>
      </c>
      <c r="G1716" s="5">
        <v>150.92016000000001</v>
      </c>
      <c r="H1716" s="6">
        <f t="shared" si="109"/>
        <v>0.11712890182318625</v>
      </c>
      <c r="I1716" s="5">
        <v>67.815070000000006</v>
      </c>
      <c r="J1716" s="6">
        <f t="shared" si="110"/>
        <v>1.2254664044437322</v>
      </c>
      <c r="K1716" s="5">
        <v>974.20550000000003</v>
      </c>
      <c r="L1716" s="5">
        <v>797.73114999999996</v>
      </c>
      <c r="M1716" s="6">
        <f t="shared" si="111"/>
        <v>-0.18114694486943472</v>
      </c>
    </row>
    <row r="1717" spans="1:13" x14ac:dyDescent="0.2">
      <c r="A1717" s="1" t="s">
        <v>18</v>
      </c>
      <c r="B1717" s="1" t="s">
        <v>104</v>
      </c>
      <c r="C1717" s="5">
        <v>0</v>
      </c>
      <c r="D1717" s="5">
        <v>33.235570000000003</v>
      </c>
      <c r="E1717" s="6" t="str">
        <f t="shared" si="108"/>
        <v/>
      </c>
      <c r="F1717" s="5">
        <v>545.41155000000003</v>
      </c>
      <c r="G1717" s="5">
        <v>693.97118</v>
      </c>
      <c r="H1717" s="6">
        <f t="shared" si="109"/>
        <v>0.27238079208260246</v>
      </c>
      <c r="I1717" s="5">
        <v>529.04741000000001</v>
      </c>
      <c r="J1717" s="6">
        <f t="shared" si="110"/>
        <v>0.31173722218959532</v>
      </c>
      <c r="K1717" s="5">
        <v>6160.6138600000004</v>
      </c>
      <c r="L1717" s="5">
        <v>5814.4650300000003</v>
      </c>
      <c r="M1717" s="6">
        <f t="shared" si="111"/>
        <v>-5.6187392663496705E-2</v>
      </c>
    </row>
    <row r="1718" spans="1:13" x14ac:dyDescent="0.2">
      <c r="A1718" s="1" t="s">
        <v>19</v>
      </c>
      <c r="B1718" s="1" t="s">
        <v>104</v>
      </c>
      <c r="C1718" s="5">
        <v>0</v>
      </c>
      <c r="D1718" s="5">
        <v>24.80782</v>
      </c>
      <c r="E1718" s="6" t="str">
        <f t="shared" si="108"/>
        <v/>
      </c>
      <c r="F1718" s="5">
        <v>708.62935000000004</v>
      </c>
      <c r="G1718" s="5">
        <v>471.71965</v>
      </c>
      <c r="H1718" s="6">
        <f t="shared" si="109"/>
        <v>-0.33432103821271308</v>
      </c>
      <c r="I1718" s="5">
        <v>1206.9131400000001</v>
      </c>
      <c r="J1718" s="6">
        <f t="shared" si="110"/>
        <v>-0.60915194775325765</v>
      </c>
      <c r="K1718" s="5">
        <v>5730.5761400000001</v>
      </c>
      <c r="L1718" s="5">
        <v>10388.64141</v>
      </c>
      <c r="M1718" s="6">
        <f t="shared" si="111"/>
        <v>0.81284414624320833</v>
      </c>
    </row>
    <row r="1719" spans="1:13" x14ac:dyDescent="0.2">
      <c r="A1719" s="1" t="s">
        <v>20</v>
      </c>
      <c r="B1719" s="1" t="s">
        <v>104</v>
      </c>
      <c r="C1719" s="5">
        <v>0</v>
      </c>
      <c r="D1719" s="5">
        <v>5.633</v>
      </c>
      <c r="E1719" s="6" t="str">
        <f t="shared" si="108"/>
        <v/>
      </c>
      <c r="F1719" s="5">
        <v>18.665759999999999</v>
      </c>
      <c r="G1719" s="5">
        <v>36.622630000000001</v>
      </c>
      <c r="H1719" s="6">
        <f t="shared" si="109"/>
        <v>0.96202190534968857</v>
      </c>
      <c r="I1719" s="5">
        <v>45.104790000000001</v>
      </c>
      <c r="J1719" s="6">
        <f t="shared" si="110"/>
        <v>-0.18805452813326473</v>
      </c>
      <c r="K1719" s="5">
        <v>297.59078</v>
      </c>
      <c r="L1719" s="5">
        <v>341.98374000000001</v>
      </c>
      <c r="M1719" s="6">
        <f t="shared" si="111"/>
        <v>0.14917451407600746</v>
      </c>
    </row>
    <row r="1720" spans="1:13" x14ac:dyDescent="0.2">
      <c r="A1720" s="1" t="s">
        <v>21</v>
      </c>
      <c r="B1720" s="1" t="s">
        <v>104</v>
      </c>
      <c r="C1720" s="5">
        <v>0</v>
      </c>
      <c r="D1720" s="5">
        <v>17.585909999999998</v>
      </c>
      <c r="E1720" s="6" t="str">
        <f t="shared" si="108"/>
        <v/>
      </c>
      <c r="F1720" s="5">
        <v>371.06632999999999</v>
      </c>
      <c r="G1720" s="5">
        <v>608.82766000000004</v>
      </c>
      <c r="H1720" s="6">
        <f t="shared" si="109"/>
        <v>0.64075156050941096</v>
      </c>
      <c r="I1720" s="5">
        <v>395.39990999999998</v>
      </c>
      <c r="J1720" s="6">
        <f t="shared" si="110"/>
        <v>0.53977693115812819</v>
      </c>
      <c r="K1720" s="5">
        <v>2645.0270399999999</v>
      </c>
      <c r="L1720" s="5">
        <v>3695.0173100000002</v>
      </c>
      <c r="M1720" s="6">
        <f t="shared" si="111"/>
        <v>0.39696768846642883</v>
      </c>
    </row>
    <row r="1721" spans="1:13" x14ac:dyDescent="0.2">
      <c r="A1721" s="1" t="s">
        <v>22</v>
      </c>
      <c r="B1721" s="1" t="s">
        <v>104</v>
      </c>
      <c r="C1721" s="5">
        <v>0</v>
      </c>
      <c r="D1721" s="5">
        <v>0</v>
      </c>
      <c r="E1721" s="6" t="str">
        <f t="shared" si="108"/>
        <v/>
      </c>
      <c r="F1721" s="5">
        <v>0</v>
      </c>
      <c r="G1721" s="5">
        <v>0.18290000000000001</v>
      </c>
      <c r="H1721" s="6" t="str">
        <f t="shared" si="109"/>
        <v/>
      </c>
      <c r="I1721" s="5">
        <v>0</v>
      </c>
      <c r="J1721" s="6" t="str">
        <f t="shared" si="110"/>
        <v/>
      </c>
      <c r="K1721" s="5">
        <v>4.7633700000000001</v>
      </c>
      <c r="L1721" s="5">
        <v>0.18290000000000001</v>
      </c>
      <c r="M1721" s="6">
        <f t="shared" si="111"/>
        <v>-0.96160281481388177</v>
      </c>
    </row>
    <row r="1722" spans="1:13" x14ac:dyDescent="0.2">
      <c r="A1722" s="1" t="s">
        <v>23</v>
      </c>
      <c r="B1722" s="1" t="s">
        <v>104</v>
      </c>
      <c r="C1722" s="5">
        <v>0</v>
      </c>
      <c r="D1722" s="5">
        <v>296.26988</v>
      </c>
      <c r="E1722" s="6" t="str">
        <f t="shared" si="108"/>
        <v/>
      </c>
      <c r="F1722" s="5">
        <v>3010.9617199999998</v>
      </c>
      <c r="G1722" s="5">
        <v>3035.2564699999998</v>
      </c>
      <c r="H1722" s="6">
        <f t="shared" si="109"/>
        <v>8.068767476725025E-3</v>
      </c>
      <c r="I1722" s="5">
        <v>1590.51605</v>
      </c>
      <c r="J1722" s="6">
        <f t="shared" si="110"/>
        <v>0.90834696072384813</v>
      </c>
      <c r="K1722" s="5">
        <v>21942.905060000001</v>
      </c>
      <c r="L1722" s="5">
        <v>30432.740949999999</v>
      </c>
      <c r="M1722" s="6">
        <f t="shared" si="111"/>
        <v>0.38690573863331457</v>
      </c>
    </row>
    <row r="1723" spans="1:13" x14ac:dyDescent="0.2">
      <c r="A1723" s="1" t="s">
        <v>24</v>
      </c>
      <c r="B1723" s="1" t="s">
        <v>104</v>
      </c>
      <c r="C1723" s="5">
        <v>0</v>
      </c>
      <c r="D1723" s="5">
        <v>157.54022000000001</v>
      </c>
      <c r="E1723" s="6" t="str">
        <f t="shared" si="108"/>
        <v/>
      </c>
      <c r="F1723" s="5">
        <v>2320.8967299999999</v>
      </c>
      <c r="G1723" s="5">
        <v>1143.0392300000001</v>
      </c>
      <c r="H1723" s="6">
        <f t="shared" si="109"/>
        <v>-0.50750103818708037</v>
      </c>
      <c r="I1723" s="5">
        <v>2285.0309000000002</v>
      </c>
      <c r="J1723" s="6">
        <f t="shared" si="110"/>
        <v>-0.4997707777168352</v>
      </c>
      <c r="K1723" s="5">
        <v>36826.027390000003</v>
      </c>
      <c r="L1723" s="5">
        <v>37076.306770000003</v>
      </c>
      <c r="M1723" s="6">
        <f t="shared" si="111"/>
        <v>6.7962633424849539E-3</v>
      </c>
    </row>
    <row r="1724" spans="1:13" x14ac:dyDescent="0.2">
      <c r="A1724" s="1" t="s">
        <v>25</v>
      </c>
      <c r="B1724" s="1" t="s">
        <v>104</v>
      </c>
      <c r="C1724" s="5">
        <v>0</v>
      </c>
      <c r="D1724" s="5">
        <v>0</v>
      </c>
      <c r="E1724" s="6" t="str">
        <f t="shared" si="108"/>
        <v/>
      </c>
      <c r="F1724" s="5">
        <v>0</v>
      </c>
      <c r="G1724" s="5">
        <v>0</v>
      </c>
      <c r="H1724" s="6" t="str">
        <f t="shared" si="109"/>
        <v/>
      </c>
      <c r="I1724" s="5">
        <v>0</v>
      </c>
      <c r="J1724" s="6" t="str">
        <f t="shared" si="110"/>
        <v/>
      </c>
      <c r="K1724" s="5">
        <v>251.03049999999999</v>
      </c>
      <c r="L1724" s="5">
        <v>149.06728000000001</v>
      </c>
      <c r="M1724" s="6">
        <f t="shared" si="111"/>
        <v>-0.40617861176231562</v>
      </c>
    </row>
    <row r="1725" spans="1:13" x14ac:dyDescent="0.2">
      <c r="A1725" s="1" t="s">
        <v>26</v>
      </c>
      <c r="B1725" s="1" t="s">
        <v>104</v>
      </c>
      <c r="C1725" s="5">
        <v>0</v>
      </c>
      <c r="D1725" s="5">
        <v>2.613</v>
      </c>
      <c r="E1725" s="6" t="str">
        <f t="shared" si="108"/>
        <v/>
      </c>
      <c r="F1725" s="5">
        <v>11.214040000000001</v>
      </c>
      <c r="G1725" s="5">
        <v>59.320770000000003</v>
      </c>
      <c r="H1725" s="6">
        <f t="shared" si="109"/>
        <v>4.2898660964291189</v>
      </c>
      <c r="I1725" s="5">
        <v>66.971059999999994</v>
      </c>
      <c r="J1725" s="6">
        <f t="shared" si="110"/>
        <v>-0.11423277457456982</v>
      </c>
      <c r="K1725" s="5">
        <v>261.16099000000003</v>
      </c>
      <c r="L1725" s="5">
        <v>405.56184999999999</v>
      </c>
      <c r="M1725" s="6">
        <f t="shared" si="111"/>
        <v>0.55291894857650803</v>
      </c>
    </row>
    <row r="1726" spans="1:13" x14ac:dyDescent="0.2">
      <c r="A1726" s="1" t="s">
        <v>27</v>
      </c>
      <c r="B1726" s="1" t="s">
        <v>104</v>
      </c>
      <c r="C1726" s="5">
        <v>0</v>
      </c>
      <c r="D1726" s="5">
        <v>0</v>
      </c>
      <c r="E1726" s="6" t="str">
        <f t="shared" si="108"/>
        <v/>
      </c>
      <c r="F1726" s="5">
        <v>419.05934000000002</v>
      </c>
      <c r="G1726" s="5">
        <v>358.92700000000002</v>
      </c>
      <c r="H1726" s="6">
        <f t="shared" si="109"/>
        <v>-0.14349361596379162</v>
      </c>
      <c r="I1726" s="5">
        <v>588.43799999999999</v>
      </c>
      <c r="J1726" s="6">
        <f t="shared" si="110"/>
        <v>-0.39003429418222479</v>
      </c>
      <c r="K1726" s="5">
        <v>7166.6725800000004</v>
      </c>
      <c r="L1726" s="5">
        <v>5799.2543500000002</v>
      </c>
      <c r="M1726" s="6">
        <f t="shared" si="111"/>
        <v>-0.19080238628677526</v>
      </c>
    </row>
    <row r="1727" spans="1:13" x14ac:dyDescent="0.2">
      <c r="A1727" s="1" t="s">
        <v>28</v>
      </c>
      <c r="B1727" s="1" t="s">
        <v>104</v>
      </c>
      <c r="C1727" s="5">
        <v>121.66526</v>
      </c>
      <c r="D1727" s="5">
        <v>246.68100000000001</v>
      </c>
      <c r="E1727" s="6">
        <f t="shared" si="108"/>
        <v>1.0275385101712682</v>
      </c>
      <c r="F1727" s="5">
        <v>10387.941849999999</v>
      </c>
      <c r="G1727" s="5">
        <v>9770.8830600000001</v>
      </c>
      <c r="H1727" s="6">
        <f t="shared" si="109"/>
        <v>-5.9401448228168396E-2</v>
      </c>
      <c r="I1727" s="5">
        <v>6534.5275799999999</v>
      </c>
      <c r="J1727" s="6">
        <f t="shared" si="110"/>
        <v>0.49527000083455164</v>
      </c>
      <c r="K1727" s="5">
        <v>123194.59096</v>
      </c>
      <c r="L1727" s="5">
        <v>88696.416849999994</v>
      </c>
      <c r="M1727" s="6">
        <f t="shared" si="111"/>
        <v>-0.28002994158405226</v>
      </c>
    </row>
    <row r="1728" spans="1:13" x14ac:dyDescent="0.2">
      <c r="A1728" s="1" t="s">
        <v>29</v>
      </c>
      <c r="B1728" s="1" t="s">
        <v>104</v>
      </c>
      <c r="C1728" s="5">
        <v>0</v>
      </c>
      <c r="D1728" s="5">
        <v>0</v>
      </c>
      <c r="E1728" s="6" t="str">
        <f t="shared" si="108"/>
        <v/>
      </c>
      <c r="F1728" s="5">
        <v>21.216999999999999</v>
      </c>
      <c r="G1728" s="5">
        <v>17.499860000000002</v>
      </c>
      <c r="H1728" s="6">
        <f t="shared" si="109"/>
        <v>-0.17519630484988435</v>
      </c>
      <c r="I1728" s="5">
        <v>15.15555</v>
      </c>
      <c r="J1728" s="6">
        <f t="shared" si="110"/>
        <v>0.1546832678457728</v>
      </c>
      <c r="K1728" s="5">
        <v>168.42761999999999</v>
      </c>
      <c r="L1728" s="5">
        <v>185.73074</v>
      </c>
      <c r="M1728" s="6">
        <f t="shared" si="111"/>
        <v>0.10273326904459035</v>
      </c>
    </row>
    <row r="1729" spans="1:13" x14ac:dyDescent="0.2">
      <c r="A1729" s="2" t="s">
        <v>30</v>
      </c>
      <c r="B1729" s="2" t="s">
        <v>104</v>
      </c>
      <c r="C1729" s="7">
        <v>121.66526</v>
      </c>
      <c r="D1729" s="7">
        <v>9723.74863</v>
      </c>
      <c r="E1729" s="8">
        <f t="shared" si="108"/>
        <v>78.922145647820912</v>
      </c>
      <c r="F1729" s="7">
        <v>55492.700190000003</v>
      </c>
      <c r="G1729" s="7">
        <v>120266.16525000001</v>
      </c>
      <c r="H1729" s="8">
        <f t="shared" si="109"/>
        <v>1.1672429858021656</v>
      </c>
      <c r="I1729" s="7">
        <v>42436.739150000001</v>
      </c>
      <c r="J1729" s="8">
        <f t="shared" si="110"/>
        <v>1.8340105215176505</v>
      </c>
      <c r="K1729" s="7">
        <v>657778.51173999999</v>
      </c>
      <c r="L1729" s="7">
        <v>753408.75164999999</v>
      </c>
      <c r="M1729" s="8">
        <f t="shared" si="111"/>
        <v>0.14538364845186647</v>
      </c>
    </row>
    <row r="1730" spans="1:13" x14ac:dyDescent="0.2">
      <c r="A1730" s="1" t="s">
        <v>3</v>
      </c>
      <c r="B1730" s="1" t="s">
        <v>105</v>
      </c>
      <c r="C1730" s="5">
        <v>0</v>
      </c>
      <c r="D1730" s="5">
        <v>0</v>
      </c>
      <c r="E1730" s="6" t="str">
        <f t="shared" si="108"/>
        <v/>
      </c>
      <c r="F1730" s="5">
        <v>0</v>
      </c>
      <c r="G1730" s="5">
        <v>0</v>
      </c>
      <c r="H1730" s="6" t="str">
        <f t="shared" si="109"/>
        <v/>
      </c>
      <c r="I1730" s="5">
        <v>0</v>
      </c>
      <c r="J1730" s="6" t="str">
        <f t="shared" si="110"/>
        <v/>
      </c>
      <c r="K1730" s="5">
        <v>0.15869</v>
      </c>
      <c r="L1730" s="5">
        <v>0</v>
      </c>
      <c r="M1730" s="6">
        <f t="shared" si="111"/>
        <v>-1</v>
      </c>
    </row>
    <row r="1731" spans="1:13" x14ac:dyDescent="0.2">
      <c r="A1731" s="1" t="s">
        <v>5</v>
      </c>
      <c r="B1731" s="1" t="s">
        <v>105</v>
      </c>
      <c r="C1731" s="5">
        <v>0</v>
      </c>
      <c r="D1731" s="5">
        <v>0</v>
      </c>
      <c r="E1731" s="6" t="str">
        <f t="shared" si="108"/>
        <v/>
      </c>
      <c r="F1731" s="5">
        <v>0</v>
      </c>
      <c r="G1731" s="5">
        <v>0</v>
      </c>
      <c r="H1731" s="6" t="str">
        <f t="shared" si="109"/>
        <v/>
      </c>
      <c r="I1731" s="5">
        <v>0</v>
      </c>
      <c r="J1731" s="6" t="str">
        <f t="shared" si="110"/>
        <v/>
      </c>
      <c r="K1731" s="5">
        <v>0.35432000000000002</v>
      </c>
      <c r="L1731" s="5">
        <v>0</v>
      </c>
      <c r="M1731" s="6">
        <f t="shared" si="111"/>
        <v>-1</v>
      </c>
    </row>
    <row r="1732" spans="1:13" x14ac:dyDescent="0.2">
      <c r="A1732" s="1" t="s">
        <v>6</v>
      </c>
      <c r="B1732" s="1" t="s">
        <v>105</v>
      </c>
      <c r="C1732" s="5">
        <v>0</v>
      </c>
      <c r="D1732" s="5">
        <v>0</v>
      </c>
      <c r="E1732" s="6" t="str">
        <f t="shared" si="108"/>
        <v/>
      </c>
      <c r="F1732" s="5">
        <v>0</v>
      </c>
      <c r="G1732" s="5">
        <v>0</v>
      </c>
      <c r="H1732" s="6" t="str">
        <f t="shared" si="109"/>
        <v/>
      </c>
      <c r="I1732" s="5">
        <v>0</v>
      </c>
      <c r="J1732" s="6" t="str">
        <f t="shared" si="110"/>
        <v/>
      </c>
      <c r="K1732" s="5">
        <v>3.9613100000000001</v>
      </c>
      <c r="L1732" s="5">
        <v>0</v>
      </c>
      <c r="M1732" s="6">
        <f t="shared" si="111"/>
        <v>-1</v>
      </c>
    </row>
    <row r="1733" spans="1:13" x14ac:dyDescent="0.2">
      <c r="A1733" s="1" t="s">
        <v>9</v>
      </c>
      <c r="B1733" s="1" t="s">
        <v>105</v>
      </c>
      <c r="C1733" s="5">
        <v>0</v>
      </c>
      <c r="D1733" s="5">
        <v>0</v>
      </c>
      <c r="E1733" s="6" t="str">
        <f t="shared" si="108"/>
        <v/>
      </c>
      <c r="F1733" s="5">
        <v>0</v>
      </c>
      <c r="G1733" s="5">
        <v>0</v>
      </c>
      <c r="H1733" s="6" t="str">
        <f t="shared" si="109"/>
        <v/>
      </c>
      <c r="I1733" s="5">
        <v>0</v>
      </c>
      <c r="J1733" s="6" t="str">
        <f t="shared" si="110"/>
        <v/>
      </c>
      <c r="K1733" s="5">
        <v>30.230370000000001</v>
      </c>
      <c r="L1733" s="5">
        <v>0</v>
      </c>
      <c r="M1733" s="6">
        <f t="shared" si="111"/>
        <v>-1</v>
      </c>
    </row>
    <row r="1734" spans="1:13" x14ac:dyDescent="0.2">
      <c r="A1734" s="1" t="s">
        <v>14</v>
      </c>
      <c r="B1734" s="1" t="s">
        <v>105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0</v>
      </c>
      <c r="H1734" s="6" t="str">
        <f t="shared" si="109"/>
        <v/>
      </c>
      <c r="I1734" s="5">
        <v>0</v>
      </c>
      <c r="J1734" s="6" t="str">
        <f t="shared" si="110"/>
        <v/>
      </c>
      <c r="K1734" s="5">
        <v>70.408000000000001</v>
      </c>
      <c r="L1734" s="5">
        <v>0</v>
      </c>
      <c r="M1734" s="6">
        <f t="shared" si="111"/>
        <v>-1</v>
      </c>
    </row>
    <row r="1735" spans="1:13" x14ac:dyDescent="0.2">
      <c r="A1735" s="1" t="s">
        <v>15</v>
      </c>
      <c r="B1735" s="1" t="s">
        <v>105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0.50680999999999998</v>
      </c>
      <c r="L1735" s="5">
        <v>0</v>
      </c>
      <c r="M1735" s="6">
        <f t="shared" si="111"/>
        <v>-1</v>
      </c>
    </row>
    <row r="1736" spans="1:13" x14ac:dyDescent="0.2">
      <c r="A1736" s="1" t="s">
        <v>16</v>
      </c>
      <c r="B1736" s="1" t="s">
        <v>105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0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16.184170000000002</v>
      </c>
      <c r="L1736" s="5">
        <v>0</v>
      </c>
      <c r="M1736" s="6">
        <f t="shared" si="111"/>
        <v>-1</v>
      </c>
    </row>
    <row r="1737" spans="1:13" x14ac:dyDescent="0.2">
      <c r="A1737" s="1" t="s">
        <v>19</v>
      </c>
      <c r="B1737" s="1" t="s">
        <v>105</v>
      </c>
      <c r="C1737" s="5">
        <v>0</v>
      </c>
      <c r="D1737" s="5">
        <v>0</v>
      </c>
      <c r="E1737" s="6" t="str">
        <f t="shared" si="108"/>
        <v/>
      </c>
      <c r="F1737" s="5">
        <v>6.6433400000000002</v>
      </c>
      <c r="G1737" s="5">
        <v>0</v>
      </c>
      <c r="H1737" s="6">
        <f t="shared" si="109"/>
        <v>-1</v>
      </c>
      <c r="I1737" s="5">
        <v>0</v>
      </c>
      <c r="J1737" s="6" t="str">
        <f t="shared" si="110"/>
        <v/>
      </c>
      <c r="K1737" s="5">
        <v>115.3077</v>
      </c>
      <c r="L1737" s="5">
        <v>1.98468</v>
      </c>
      <c r="M1737" s="6">
        <f t="shared" si="111"/>
        <v>-0.98278796645844124</v>
      </c>
    </row>
    <row r="1738" spans="1:13" x14ac:dyDescent="0.2">
      <c r="A1738" s="1" t="s">
        <v>20</v>
      </c>
      <c r="B1738" s="1" t="s">
        <v>105</v>
      </c>
      <c r="C1738" s="5">
        <v>0</v>
      </c>
      <c r="D1738" s="5">
        <v>0</v>
      </c>
      <c r="E1738" s="6" t="str">
        <f t="shared" si="108"/>
        <v/>
      </c>
      <c r="F1738" s="5">
        <v>13.50639</v>
      </c>
      <c r="G1738" s="5">
        <v>16.397120000000001</v>
      </c>
      <c r="H1738" s="6">
        <f t="shared" si="109"/>
        <v>0.2140268421095497</v>
      </c>
      <c r="I1738" s="5">
        <v>6.9037699999999997</v>
      </c>
      <c r="J1738" s="6">
        <f t="shared" si="110"/>
        <v>1.3750965052427877</v>
      </c>
      <c r="K1738" s="5">
        <v>180.74623</v>
      </c>
      <c r="L1738" s="5">
        <v>177.02790999999999</v>
      </c>
      <c r="M1738" s="6">
        <f t="shared" si="111"/>
        <v>-2.0572047339521338E-2</v>
      </c>
    </row>
    <row r="1739" spans="1:13" x14ac:dyDescent="0.2">
      <c r="A1739" s="1" t="s">
        <v>23</v>
      </c>
      <c r="B1739" s="1" t="s">
        <v>105</v>
      </c>
      <c r="C1739" s="5">
        <v>0</v>
      </c>
      <c r="D1739" s="5">
        <v>0</v>
      </c>
      <c r="E1739" s="6" t="str">
        <f t="shared" si="108"/>
        <v/>
      </c>
      <c r="F1739" s="5">
        <v>0</v>
      </c>
      <c r="G1739" s="5">
        <v>0</v>
      </c>
      <c r="H1739" s="6" t="str">
        <f t="shared" si="109"/>
        <v/>
      </c>
      <c r="I1739" s="5">
        <v>0</v>
      </c>
      <c r="J1739" s="6" t="str">
        <f t="shared" si="110"/>
        <v/>
      </c>
      <c r="K1739" s="5">
        <v>7.6478999999999999</v>
      </c>
      <c r="L1739" s="5">
        <v>0</v>
      </c>
      <c r="M1739" s="6">
        <f t="shared" si="111"/>
        <v>-1</v>
      </c>
    </row>
    <row r="1740" spans="1:13" x14ac:dyDescent="0.2">
      <c r="A1740" s="1" t="s">
        <v>24</v>
      </c>
      <c r="B1740" s="1" t="s">
        <v>105</v>
      </c>
      <c r="C1740" s="5">
        <v>0</v>
      </c>
      <c r="D1740" s="5">
        <v>0</v>
      </c>
      <c r="E1740" s="6" t="str">
        <f t="shared" ref="E1740:E1802" si="112">IF(C1740=0,"",(D1740/C1740-1))</f>
        <v/>
      </c>
      <c r="F1740" s="5">
        <v>0</v>
      </c>
      <c r="G1740" s="5">
        <v>0</v>
      </c>
      <c r="H1740" s="6" t="str">
        <f t="shared" ref="H1740:H1802" si="113">IF(F1740=0,"",(G1740/F1740-1))</f>
        <v/>
      </c>
      <c r="I1740" s="5">
        <v>0</v>
      </c>
      <c r="J1740" s="6" t="str">
        <f t="shared" ref="J1740:J1802" si="114">IF(I1740=0,"",(G1740/I1740-1))</f>
        <v/>
      </c>
      <c r="K1740" s="5">
        <v>0</v>
      </c>
      <c r="L1740" s="5">
        <v>0</v>
      </c>
      <c r="M1740" s="6" t="str">
        <f t="shared" ref="M1740:M1802" si="115">IF(K1740=0,"",(L1740/K1740-1))</f>
        <v/>
      </c>
    </row>
    <row r="1741" spans="1:13" x14ac:dyDescent="0.2">
      <c r="A1741" s="2" t="s">
        <v>30</v>
      </c>
      <c r="B1741" s="2" t="s">
        <v>105</v>
      </c>
      <c r="C1741" s="7">
        <v>0</v>
      </c>
      <c r="D1741" s="7">
        <v>0</v>
      </c>
      <c r="E1741" s="8" t="str">
        <f t="shared" si="112"/>
        <v/>
      </c>
      <c r="F1741" s="7">
        <v>20.149730000000002</v>
      </c>
      <c r="G1741" s="7">
        <v>16.397120000000001</v>
      </c>
      <c r="H1741" s="8">
        <f t="shared" si="113"/>
        <v>-0.18623624237148584</v>
      </c>
      <c r="I1741" s="7">
        <v>6.9037699999999997</v>
      </c>
      <c r="J1741" s="8">
        <f t="shared" si="114"/>
        <v>1.3750965052427877</v>
      </c>
      <c r="K1741" s="7">
        <v>425.50549999999998</v>
      </c>
      <c r="L1741" s="7">
        <v>179.01258999999999</v>
      </c>
      <c r="M1741" s="8">
        <f t="shared" si="115"/>
        <v>-0.57929429819356038</v>
      </c>
    </row>
    <row r="1742" spans="1:13" x14ac:dyDescent="0.2">
      <c r="A1742" s="1" t="s">
        <v>3</v>
      </c>
      <c r="B1742" s="1" t="s">
        <v>106</v>
      </c>
      <c r="C1742" s="5">
        <v>0</v>
      </c>
      <c r="D1742" s="5">
        <v>0</v>
      </c>
      <c r="E1742" s="6" t="str">
        <f t="shared" si="112"/>
        <v/>
      </c>
      <c r="F1742" s="5">
        <v>1.6672400000000001</v>
      </c>
      <c r="G1742" s="5">
        <v>1.5</v>
      </c>
      <c r="H1742" s="6">
        <f t="shared" si="113"/>
        <v>-0.10030949353422425</v>
      </c>
      <c r="I1742" s="5">
        <v>2.9332699999999998</v>
      </c>
      <c r="J1742" s="6">
        <f t="shared" si="114"/>
        <v>-0.48862532259219227</v>
      </c>
      <c r="K1742" s="5">
        <v>85.283150000000006</v>
      </c>
      <c r="L1742" s="5">
        <v>40.257579999999997</v>
      </c>
      <c r="M1742" s="6">
        <f t="shared" si="115"/>
        <v>-0.52795388069038263</v>
      </c>
    </row>
    <row r="1743" spans="1:13" x14ac:dyDescent="0.2">
      <c r="A1743" s="1" t="s">
        <v>5</v>
      </c>
      <c r="B1743" s="1" t="s">
        <v>106</v>
      </c>
      <c r="C1743" s="5">
        <v>0</v>
      </c>
      <c r="D1743" s="5">
        <v>127.4173</v>
      </c>
      <c r="E1743" s="6" t="str">
        <f t="shared" si="112"/>
        <v/>
      </c>
      <c r="F1743" s="5">
        <v>2293.1764499999999</v>
      </c>
      <c r="G1743" s="5">
        <v>1578.2990199999999</v>
      </c>
      <c r="H1743" s="6">
        <f t="shared" si="113"/>
        <v>-0.31174113531472902</v>
      </c>
      <c r="I1743" s="5">
        <v>1761.9182900000001</v>
      </c>
      <c r="J1743" s="6">
        <f t="shared" si="114"/>
        <v>-0.10421554225423257</v>
      </c>
      <c r="K1743" s="5">
        <v>20771.365969999999</v>
      </c>
      <c r="L1743" s="5">
        <v>16404.438819999999</v>
      </c>
      <c r="M1743" s="6">
        <f t="shared" si="115"/>
        <v>-0.21023784166660653</v>
      </c>
    </row>
    <row r="1744" spans="1:13" x14ac:dyDescent="0.2">
      <c r="A1744" s="1" t="s">
        <v>6</v>
      </c>
      <c r="B1744" s="1" t="s">
        <v>106</v>
      </c>
      <c r="C1744" s="5">
        <v>0</v>
      </c>
      <c r="D1744" s="5">
        <v>0</v>
      </c>
      <c r="E1744" s="6" t="str">
        <f t="shared" si="112"/>
        <v/>
      </c>
      <c r="F1744" s="5">
        <v>133.65967000000001</v>
      </c>
      <c r="G1744" s="5">
        <v>21.560890000000001</v>
      </c>
      <c r="H1744" s="6">
        <f t="shared" si="113"/>
        <v>-0.83868813981061008</v>
      </c>
      <c r="I1744" s="5">
        <v>71.4846</v>
      </c>
      <c r="J1744" s="6">
        <f t="shared" si="114"/>
        <v>-0.69838412749039658</v>
      </c>
      <c r="K1744" s="5">
        <v>1571.2760699999999</v>
      </c>
      <c r="L1744" s="5">
        <v>1002.35137</v>
      </c>
      <c r="M1744" s="6">
        <f t="shared" si="115"/>
        <v>-0.36207812927488925</v>
      </c>
    </row>
    <row r="1745" spans="1:13" x14ac:dyDescent="0.2">
      <c r="A1745" s="1" t="s">
        <v>7</v>
      </c>
      <c r="B1745" s="1" t="s">
        <v>106</v>
      </c>
      <c r="C1745" s="5">
        <v>0</v>
      </c>
      <c r="D1745" s="5">
        <v>64.667739999999995</v>
      </c>
      <c r="E1745" s="6" t="str">
        <f t="shared" si="112"/>
        <v/>
      </c>
      <c r="F1745" s="5">
        <v>1299.8885600000001</v>
      </c>
      <c r="G1745" s="5">
        <v>1917.2974899999999</v>
      </c>
      <c r="H1745" s="6">
        <f t="shared" si="113"/>
        <v>0.47497066210044947</v>
      </c>
      <c r="I1745" s="5">
        <v>1198.14635</v>
      </c>
      <c r="J1745" s="6">
        <f t="shared" si="114"/>
        <v>0.60021978116446295</v>
      </c>
      <c r="K1745" s="5">
        <v>19358.079699999998</v>
      </c>
      <c r="L1745" s="5">
        <v>13494.66078</v>
      </c>
      <c r="M1745" s="6">
        <f t="shared" si="115"/>
        <v>-0.30289259114890399</v>
      </c>
    </row>
    <row r="1746" spans="1:13" x14ac:dyDescent="0.2">
      <c r="A1746" s="1" t="s">
        <v>9</v>
      </c>
      <c r="B1746" s="1" t="s">
        <v>106</v>
      </c>
      <c r="C1746" s="5">
        <v>0</v>
      </c>
      <c r="D1746" s="5">
        <v>0</v>
      </c>
      <c r="E1746" s="6" t="str">
        <f t="shared" si="112"/>
        <v/>
      </c>
      <c r="F1746" s="5">
        <v>0</v>
      </c>
      <c r="G1746" s="5">
        <v>4.4093299999999997</v>
      </c>
      <c r="H1746" s="6" t="str">
        <f t="shared" si="113"/>
        <v/>
      </c>
      <c r="I1746" s="5">
        <v>56.456879999999998</v>
      </c>
      <c r="J1746" s="6">
        <f t="shared" si="114"/>
        <v>-0.921899155603356</v>
      </c>
      <c r="K1746" s="5">
        <v>52.314790000000002</v>
      </c>
      <c r="L1746" s="5">
        <v>184.012</v>
      </c>
      <c r="M1746" s="6">
        <f t="shared" si="115"/>
        <v>2.5173991905539523</v>
      </c>
    </row>
    <row r="1747" spans="1:13" x14ac:dyDescent="0.2">
      <c r="A1747" s="1" t="s">
        <v>12</v>
      </c>
      <c r="B1747" s="1" t="s">
        <v>106</v>
      </c>
      <c r="C1747" s="5">
        <v>0</v>
      </c>
      <c r="D1747" s="5">
        <v>488.32382000000001</v>
      </c>
      <c r="E1747" s="6" t="str">
        <f t="shared" si="112"/>
        <v/>
      </c>
      <c r="F1747" s="5">
        <v>4227.5521200000003</v>
      </c>
      <c r="G1747" s="5">
        <v>7242.6122400000004</v>
      </c>
      <c r="H1747" s="6">
        <f t="shared" si="113"/>
        <v>0.7131928913983443</v>
      </c>
      <c r="I1747" s="5">
        <v>3766.5954099999999</v>
      </c>
      <c r="J1747" s="6">
        <f t="shared" si="114"/>
        <v>0.92285378481890112</v>
      </c>
      <c r="K1747" s="5">
        <v>33173.772019999997</v>
      </c>
      <c r="L1747" s="5">
        <v>62481.359270000001</v>
      </c>
      <c r="M1747" s="6">
        <f t="shared" si="115"/>
        <v>0.88345658227622947</v>
      </c>
    </row>
    <row r="1748" spans="1:13" x14ac:dyDescent="0.2">
      <c r="A1748" s="1" t="s">
        <v>13</v>
      </c>
      <c r="B1748" s="1" t="s">
        <v>106</v>
      </c>
      <c r="C1748" s="5">
        <v>0</v>
      </c>
      <c r="D1748" s="5">
        <v>90.800070000000005</v>
      </c>
      <c r="E1748" s="6" t="str">
        <f t="shared" si="112"/>
        <v/>
      </c>
      <c r="F1748" s="5">
        <v>2231.9025900000001</v>
      </c>
      <c r="G1748" s="5">
        <v>2857.6069900000002</v>
      </c>
      <c r="H1748" s="6">
        <f t="shared" si="113"/>
        <v>0.28034574752655317</v>
      </c>
      <c r="I1748" s="5">
        <v>2451.6192000000001</v>
      </c>
      <c r="J1748" s="6">
        <f t="shared" si="114"/>
        <v>0.16559985743299777</v>
      </c>
      <c r="K1748" s="5">
        <v>25393.89027</v>
      </c>
      <c r="L1748" s="5">
        <v>24645.330959999999</v>
      </c>
      <c r="M1748" s="6">
        <f t="shared" si="115"/>
        <v>-2.9477929613815013E-2</v>
      </c>
    </row>
    <row r="1749" spans="1:13" x14ac:dyDescent="0.2">
      <c r="A1749" s="1" t="s">
        <v>14</v>
      </c>
      <c r="B1749" s="1" t="s">
        <v>106</v>
      </c>
      <c r="C1749" s="5">
        <v>0</v>
      </c>
      <c r="D1749" s="5">
        <v>0</v>
      </c>
      <c r="E1749" s="6" t="str">
        <f t="shared" si="112"/>
        <v/>
      </c>
      <c r="F1749" s="5">
        <v>88.588499999999996</v>
      </c>
      <c r="G1749" s="5">
        <v>64.103149999999999</v>
      </c>
      <c r="H1749" s="6">
        <f t="shared" si="113"/>
        <v>-0.27639422724168483</v>
      </c>
      <c r="I1749" s="5">
        <v>0</v>
      </c>
      <c r="J1749" s="6" t="str">
        <f t="shared" si="114"/>
        <v/>
      </c>
      <c r="K1749" s="5">
        <v>196.68297999999999</v>
      </c>
      <c r="L1749" s="5">
        <v>210.11537999999999</v>
      </c>
      <c r="M1749" s="6">
        <f t="shared" si="115"/>
        <v>6.8294673997719491E-2</v>
      </c>
    </row>
    <row r="1750" spans="1:13" x14ac:dyDescent="0.2">
      <c r="A1750" s="1" t="s">
        <v>15</v>
      </c>
      <c r="B1750" s="1" t="s">
        <v>106</v>
      </c>
      <c r="C1750" s="5">
        <v>0</v>
      </c>
      <c r="D1750" s="5">
        <v>0</v>
      </c>
      <c r="E1750" s="6" t="str">
        <f t="shared" si="112"/>
        <v/>
      </c>
      <c r="F1750" s="5">
        <v>87.339320000000001</v>
      </c>
      <c r="G1750" s="5">
        <v>98.94117</v>
      </c>
      <c r="H1750" s="6">
        <f t="shared" si="113"/>
        <v>0.13283650479532016</v>
      </c>
      <c r="I1750" s="5">
        <v>0.76044</v>
      </c>
      <c r="J1750" s="6">
        <f t="shared" si="114"/>
        <v>129.11042291305034</v>
      </c>
      <c r="K1750" s="5">
        <v>116.60603999999999</v>
      </c>
      <c r="L1750" s="5">
        <v>131.89100999999999</v>
      </c>
      <c r="M1750" s="6">
        <f t="shared" si="115"/>
        <v>0.13108214634507775</v>
      </c>
    </row>
    <row r="1751" spans="1:13" x14ac:dyDescent="0.2">
      <c r="A1751" s="1" t="s">
        <v>16</v>
      </c>
      <c r="B1751" s="1" t="s">
        <v>106</v>
      </c>
      <c r="C1751" s="5">
        <v>0</v>
      </c>
      <c r="D1751" s="5">
        <v>19.029029999999999</v>
      </c>
      <c r="E1751" s="6" t="str">
        <f t="shared" si="112"/>
        <v/>
      </c>
      <c r="F1751" s="5">
        <v>434.10419000000002</v>
      </c>
      <c r="G1751" s="5">
        <v>451.21406999999999</v>
      </c>
      <c r="H1751" s="6">
        <f t="shared" si="113"/>
        <v>3.9414224497579697E-2</v>
      </c>
      <c r="I1751" s="5">
        <v>79.371319999999997</v>
      </c>
      <c r="J1751" s="6">
        <f t="shared" si="114"/>
        <v>4.6848502708535023</v>
      </c>
      <c r="K1751" s="5">
        <v>3654.47874</v>
      </c>
      <c r="L1751" s="5">
        <v>3458.9444199999998</v>
      </c>
      <c r="M1751" s="6">
        <f t="shared" si="115"/>
        <v>-5.3505392673320107E-2</v>
      </c>
    </row>
    <row r="1752" spans="1:13" x14ac:dyDescent="0.2">
      <c r="A1752" s="1" t="s">
        <v>17</v>
      </c>
      <c r="B1752" s="1" t="s">
        <v>106</v>
      </c>
      <c r="C1752" s="5">
        <v>0</v>
      </c>
      <c r="D1752" s="5">
        <v>0</v>
      </c>
      <c r="E1752" s="6" t="str">
        <f t="shared" si="112"/>
        <v/>
      </c>
      <c r="F1752" s="5">
        <v>0</v>
      </c>
      <c r="G1752" s="5">
        <v>0</v>
      </c>
      <c r="H1752" s="6" t="str">
        <f t="shared" si="113"/>
        <v/>
      </c>
      <c r="I1752" s="5">
        <v>0</v>
      </c>
      <c r="J1752" s="6" t="str">
        <f t="shared" si="114"/>
        <v/>
      </c>
      <c r="K1752" s="5">
        <v>0</v>
      </c>
      <c r="L1752" s="5">
        <v>0.20463999999999999</v>
      </c>
      <c r="M1752" s="6" t="str">
        <f t="shared" si="115"/>
        <v/>
      </c>
    </row>
    <row r="1753" spans="1:13" x14ac:dyDescent="0.2">
      <c r="A1753" s="1" t="s">
        <v>18</v>
      </c>
      <c r="B1753" s="1" t="s">
        <v>106</v>
      </c>
      <c r="C1753" s="5">
        <v>0</v>
      </c>
      <c r="D1753" s="5">
        <v>0</v>
      </c>
      <c r="E1753" s="6" t="str">
        <f t="shared" si="112"/>
        <v/>
      </c>
      <c r="F1753" s="5">
        <v>140.88508999999999</v>
      </c>
      <c r="G1753" s="5">
        <v>59.698509999999999</v>
      </c>
      <c r="H1753" s="6">
        <f t="shared" si="113"/>
        <v>-0.57626097978146584</v>
      </c>
      <c r="I1753" s="5">
        <v>0</v>
      </c>
      <c r="J1753" s="6" t="str">
        <f t="shared" si="114"/>
        <v/>
      </c>
      <c r="K1753" s="5">
        <v>447.99430999999998</v>
      </c>
      <c r="L1753" s="5">
        <v>1869.8743099999999</v>
      </c>
      <c r="M1753" s="6">
        <f t="shared" si="115"/>
        <v>3.1738795968189866</v>
      </c>
    </row>
    <row r="1754" spans="1:13" x14ac:dyDescent="0.2">
      <c r="A1754" s="1" t="s">
        <v>19</v>
      </c>
      <c r="B1754" s="1" t="s">
        <v>106</v>
      </c>
      <c r="C1754" s="5">
        <v>0</v>
      </c>
      <c r="D1754" s="5">
        <v>0</v>
      </c>
      <c r="E1754" s="6" t="str">
        <f t="shared" si="112"/>
        <v/>
      </c>
      <c r="F1754" s="5">
        <v>122.15</v>
      </c>
      <c r="G1754" s="5">
        <v>79.984089999999995</v>
      </c>
      <c r="H1754" s="6">
        <f t="shared" si="113"/>
        <v>-0.34519778960294722</v>
      </c>
      <c r="I1754" s="5">
        <v>84.047610000000006</v>
      </c>
      <c r="J1754" s="6">
        <f t="shared" si="114"/>
        <v>-4.8347835232911529E-2</v>
      </c>
      <c r="K1754" s="5">
        <v>1005.90415</v>
      </c>
      <c r="L1754" s="5">
        <v>1771.0646999999999</v>
      </c>
      <c r="M1754" s="6">
        <f t="shared" si="115"/>
        <v>0.76066944350512911</v>
      </c>
    </row>
    <row r="1755" spans="1:13" x14ac:dyDescent="0.2">
      <c r="A1755" s="1" t="s">
        <v>20</v>
      </c>
      <c r="B1755" s="1" t="s">
        <v>106</v>
      </c>
      <c r="C1755" s="5">
        <v>0</v>
      </c>
      <c r="D1755" s="5">
        <v>0</v>
      </c>
      <c r="E1755" s="6" t="str">
        <f t="shared" si="112"/>
        <v/>
      </c>
      <c r="F1755" s="5">
        <v>1196.71768</v>
      </c>
      <c r="G1755" s="5">
        <v>1232.37688</v>
      </c>
      <c r="H1755" s="6">
        <f t="shared" si="113"/>
        <v>2.979750411976867E-2</v>
      </c>
      <c r="I1755" s="5">
        <v>1064.78468</v>
      </c>
      <c r="J1755" s="6">
        <f t="shared" si="114"/>
        <v>0.15739539002383096</v>
      </c>
      <c r="K1755" s="5">
        <v>10590.00272</v>
      </c>
      <c r="L1755" s="5">
        <v>12890.77822</v>
      </c>
      <c r="M1755" s="6">
        <f t="shared" si="115"/>
        <v>0.21725919821104633</v>
      </c>
    </row>
    <row r="1756" spans="1:13" x14ac:dyDescent="0.2">
      <c r="A1756" s="1" t="s">
        <v>21</v>
      </c>
      <c r="B1756" s="1" t="s">
        <v>106</v>
      </c>
      <c r="C1756" s="5">
        <v>0</v>
      </c>
      <c r="D1756" s="5">
        <v>0</v>
      </c>
      <c r="E1756" s="6" t="str">
        <f t="shared" si="112"/>
        <v/>
      </c>
      <c r="F1756" s="5">
        <v>79.109120000000004</v>
      </c>
      <c r="G1756" s="5">
        <v>16.942489999999999</v>
      </c>
      <c r="H1756" s="6">
        <f t="shared" si="113"/>
        <v>-0.78583392155038512</v>
      </c>
      <c r="I1756" s="5">
        <v>19.254960000000001</v>
      </c>
      <c r="J1756" s="6">
        <f t="shared" si="114"/>
        <v>-0.12009736711995256</v>
      </c>
      <c r="K1756" s="5">
        <v>404.86612000000002</v>
      </c>
      <c r="L1756" s="5">
        <v>605.64188999999999</v>
      </c>
      <c r="M1756" s="6">
        <f t="shared" si="115"/>
        <v>0.49590657277027761</v>
      </c>
    </row>
    <row r="1757" spans="1:13" x14ac:dyDescent="0.2">
      <c r="A1757" s="1" t="s">
        <v>23</v>
      </c>
      <c r="B1757" s="1" t="s">
        <v>106</v>
      </c>
      <c r="C1757" s="5">
        <v>0</v>
      </c>
      <c r="D1757" s="5">
        <v>0</v>
      </c>
      <c r="E1757" s="6" t="str">
        <f t="shared" si="112"/>
        <v/>
      </c>
      <c r="F1757" s="5">
        <v>0</v>
      </c>
      <c r="G1757" s="5">
        <v>0</v>
      </c>
      <c r="H1757" s="6" t="str">
        <f t="shared" si="113"/>
        <v/>
      </c>
      <c r="I1757" s="5">
        <v>0</v>
      </c>
      <c r="J1757" s="6" t="str">
        <f t="shared" si="114"/>
        <v/>
      </c>
      <c r="K1757" s="5">
        <v>1.3103899999999999</v>
      </c>
      <c r="L1757" s="5">
        <v>147.29586</v>
      </c>
      <c r="M1757" s="6">
        <f t="shared" si="115"/>
        <v>111.40612336785233</v>
      </c>
    </row>
    <row r="1758" spans="1:13" x14ac:dyDescent="0.2">
      <c r="A1758" s="1" t="s">
        <v>24</v>
      </c>
      <c r="B1758" s="1" t="s">
        <v>106</v>
      </c>
      <c r="C1758" s="5">
        <v>0</v>
      </c>
      <c r="D1758" s="5">
        <v>0</v>
      </c>
      <c r="E1758" s="6" t="str">
        <f t="shared" si="112"/>
        <v/>
      </c>
      <c r="F1758" s="5">
        <v>849.53310999999997</v>
      </c>
      <c r="G1758" s="5">
        <v>887.33673999999996</v>
      </c>
      <c r="H1758" s="6">
        <f t="shared" si="113"/>
        <v>4.4499301504564048E-2</v>
      </c>
      <c r="I1758" s="5">
        <v>683.72442000000001</v>
      </c>
      <c r="J1758" s="6">
        <f t="shared" si="114"/>
        <v>0.29779881198334257</v>
      </c>
      <c r="K1758" s="5">
        <v>7832.3894399999999</v>
      </c>
      <c r="L1758" s="5">
        <v>6523.4900100000004</v>
      </c>
      <c r="M1758" s="6">
        <f t="shared" si="115"/>
        <v>-0.16711368095608881</v>
      </c>
    </row>
    <row r="1759" spans="1:13" x14ac:dyDescent="0.2">
      <c r="A1759" s="1" t="s">
        <v>25</v>
      </c>
      <c r="B1759" s="1" t="s">
        <v>106</v>
      </c>
      <c r="C1759" s="5">
        <v>0</v>
      </c>
      <c r="D1759" s="5">
        <v>0</v>
      </c>
      <c r="E1759" s="6" t="str">
        <f t="shared" si="112"/>
        <v/>
      </c>
      <c r="F1759" s="5">
        <v>65.073319999999995</v>
      </c>
      <c r="G1759" s="5">
        <v>154.69130000000001</v>
      </c>
      <c r="H1759" s="6">
        <f t="shared" si="113"/>
        <v>1.3771846895163797</v>
      </c>
      <c r="I1759" s="5">
        <v>115.43831</v>
      </c>
      <c r="J1759" s="6">
        <f t="shared" si="114"/>
        <v>0.34003434388462561</v>
      </c>
      <c r="K1759" s="5">
        <v>539.97302000000002</v>
      </c>
      <c r="L1759" s="5">
        <v>693.56695000000002</v>
      </c>
      <c r="M1759" s="6">
        <f t="shared" si="115"/>
        <v>0.28444741553939124</v>
      </c>
    </row>
    <row r="1760" spans="1:13" x14ac:dyDescent="0.2">
      <c r="A1760" s="1" t="s">
        <v>26</v>
      </c>
      <c r="B1760" s="1" t="s">
        <v>106</v>
      </c>
      <c r="C1760" s="5">
        <v>0</v>
      </c>
      <c r="D1760" s="5">
        <v>72.529679999999999</v>
      </c>
      <c r="E1760" s="6" t="str">
        <f t="shared" si="112"/>
        <v/>
      </c>
      <c r="F1760" s="5">
        <v>6260.8087599999999</v>
      </c>
      <c r="G1760" s="5">
        <v>4500.92659</v>
      </c>
      <c r="H1760" s="6">
        <f t="shared" si="113"/>
        <v>-0.28109502102089445</v>
      </c>
      <c r="I1760" s="5">
        <v>3712.4715200000001</v>
      </c>
      <c r="J1760" s="6">
        <f t="shared" si="114"/>
        <v>0.21238009928221624</v>
      </c>
      <c r="K1760" s="5">
        <v>51952.228080000001</v>
      </c>
      <c r="L1760" s="5">
        <v>37804.857759999999</v>
      </c>
      <c r="M1760" s="6">
        <f t="shared" si="115"/>
        <v>-0.27231498711113611</v>
      </c>
    </row>
    <row r="1761" spans="1:13" x14ac:dyDescent="0.2">
      <c r="A1761" s="1" t="s">
        <v>28</v>
      </c>
      <c r="B1761" s="1" t="s">
        <v>106</v>
      </c>
      <c r="C1761" s="5">
        <v>0</v>
      </c>
      <c r="D1761" s="5">
        <v>41.909329999999997</v>
      </c>
      <c r="E1761" s="6" t="str">
        <f t="shared" si="112"/>
        <v/>
      </c>
      <c r="F1761" s="5">
        <v>40.204279999999997</v>
      </c>
      <c r="G1761" s="5">
        <v>245.83430999999999</v>
      </c>
      <c r="H1761" s="6">
        <f t="shared" si="113"/>
        <v>5.1146303328899316</v>
      </c>
      <c r="I1761" s="5">
        <v>84.505380000000002</v>
      </c>
      <c r="J1761" s="6">
        <f t="shared" si="114"/>
        <v>1.9090965569292746</v>
      </c>
      <c r="K1761" s="5">
        <v>470.19738000000001</v>
      </c>
      <c r="L1761" s="5">
        <v>677.42857000000004</v>
      </c>
      <c r="M1761" s="6">
        <f t="shared" si="115"/>
        <v>0.4407323367050664</v>
      </c>
    </row>
    <row r="1762" spans="1:13" x14ac:dyDescent="0.2">
      <c r="A1762" s="1" t="s">
        <v>29</v>
      </c>
      <c r="B1762" s="1" t="s">
        <v>106</v>
      </c>
      <c r="C1762" s="5">
        <v>0</v>
      </c>
      <c r="D1762" s="5">
        <v>0</v>
      </c>
      <c r="E1762" s="6" t="str">
        <f t="shared" si="112"/>
        <v/>
      </c>
      <c r="F1762" s="5">
        <v>4.4895399999999999</v>
      </c>
      <c r="G1762" s="5">
        <v>0</v>
      </c>
      <c r="H1762" s="6">
        <f t="shared" si="113"/>
        <v>-1</v>
      </c>
      <c r="I1762" s="5">
        <v>0</v>
      </c>
      <c r="J1762" s="6" t="str">
        <f t="shared" si="114"/>
        <v/>
      </c>
      <c r="K1762" s="5">
        <v>11.45242</v>
      </c>
      <c r="L1762" s="5">
        <v>3.8760000000000003E-2</v>
      </c>
      <c r="M1762" s="6">
        <f t="shared" si="115"/>
        <v>-0.99661556247500527</v>
      </c>
    </row>
    <row r="1763" spans="1:13" x14ac:dyDescent="0.2">
      <c r="A1763" s="2" t="s">
        <v>30</v>
      </c>
      <c r="B1763" s="2" t="s">
        <v>106</v>
      </c>
      <c r="C1763" s="7">
        <v>0</v>
      </c>
      <c r="D1763" s="7">
        <v>904.67696999999998</v>
      </c>
      <c r="E1763" s="8" t="str">
        <f t="shared" si="112"/>
        <v/>
      </c>
      <c r="F1763" s="7">
        <v>19556.849539999999</v>
      </c>
      <c r="G1763" s="7">
        <v>21415.33526</v>
      </c>
      <c r="H1763" s="8">
        <f t="shared" si="113"/>
        <v>9.5029913493929863E-2</v>
      </c>
      <c r="I1763" s="7">
        <v>15153.512640000001</v>
      </c>
      <c r="J1763" s="8">
        <f t="shared" si="114"/>
        <v>0.41322581560865079</v>
      </c>
      <c r="K1763" s="7">
        <v>177630.06776000001</v>
      </c>
      <c r="L1763" s="7">
        <v>185037.60326</v>
      </c>
      <c r="M1763" s="8">
        <f t="shared" si="115"/>
        <v>4.1702036110285556E-2</v>
      </c>
    </row>
    <row r="1764" spans="1:13" x14ac:dyDescent="0.2">
      <c r="A1764" s="1" t="s">
        <v>3</v>
      </c>
      <c r="B1764" s="1" t="s">
        <v>107</v>
      </c>
      <c r="C1764" s="5">
        <v>0</v>
      </c>
      <c r="D1764" s="5">
        <v>0</v>
      </c>
      <c r="E1764" s="6" t="str">
        <f t="shared" si="112"/>
        <v/>
      </c>
      <c r="F1764" s="5">
        <v>311.80284999999998</v>
      </c>
      <c r="G1764" s="5">
        <v>69.413150000000002</v>
      </c>
      <c r="H1764" s="6">
        <f t="shared" si="113"/>
        <v>-0.77738128435965226</v>
      </c>
      <c r="I1764" s="5">
        <v>34.805239999999998</v>
      </c>
      <c r="J1764" s="6">
        <f t="shared" si="114"/>
        <v>0.99433045139180209</v>
      </c>
      <c r="K1764" s="5">
        <v>7244.1210799999999</v>
      </c>
      <c r="L1764" s="5">
        <v>793.79449999999997</v>
      </c>
      <c r="M1764" s="6">
        <f t="shared" si="115"/>
        <v>-0.89042224843652118</v>
      </c>
    </row>
    <row r="1765" spans="1:13" x14ac:dyDescent="0.2">
      <c r="A1765" s="1" t="s">
        <v>5</v>
      </c>
      <c r="B1765" s="1" t="s">
        <v>107</v>
      </c>
      <c r="C1765" s="5">
        <v>0</v>
      </c>
      <c r="D1765" s="5">
        <v>0</v>
      </c>
      <c r="E1765" s="6" t="str">
        <f t="shared" si="112"/>
        <v/>
      </c>
      <c r="F1765" s="5">
        <v>120.00490000000001</v>
      </c>
      <c r="G1765" s="5">
        <v>91.030990000000003</v>
      </c>
      <c r="H1765" s="6">
        <f t="shared" si="113"/>
        <v>-0.24143939122485836</v>
      </c>
      <c r="I1765" s="5">
        <v>23.085709999999999</v>
      </c>
      <c r="J1765" s="6">
        <f t="shared" si="114"/>
        <v>2.9431748038072039</v>
      </c>
      <c r="K1765" s="5">
        <v>885.49792000000002</v>
      </c>
      <c r="L1765" s="5">
        <v>879.57596999999998</v>
      </c>
      <c r="M1765" s="6">
        <f t="shared" si="115"/>
        <v>-6.6877062794230557E-3</v>
      </c>
    </row>
    <row r="1766" spans="1:13" x14ac:dyDescent="0.2">
      <c r="A1766" s="1" t="s">
        <v>6</v>
      </c>
      <c r="B1766" s="1" t="s">
        <v>107</v>
      </c>
      <c r="C1766" s="5">
        <v>0</v>
      </c>
      <c r="D1766" s="5">
        <v>0</v>
      </c>
      <c r="E1766" s="6" t="str">
        <f t="shared" si="112"/>
        <v/>
      </c>
      <c r="F1766" s="5">
        <v>850.58964000000003</v>
      </c>
      <c r="G1766" s="5">
        <v>1141.18434</v>
      </c>
      <c r="H1766" s="6">
        <f t="shared" si="113"/>
        <v>0.34163912459596846</v>
      </c>
      <c r="I1766" s="5">
        <v>393.83578</v>
      </c>
      <c r="J1766" s="6">
        <f t="shared" si="114"/>
        <v>1.897614685999327</v>
      </c>
      <c r="K1766" s="5">
        <v>3400.3175700000002</v>
      </c>
      <c r="L1766" s="5">
        <v>4669.9973399999999</v>
      </c>
      <c r="M1766" s="6">
        <f t="shared" si="115"/>
        <v>0.37340034977968251</v>
      </c>
    </row>
    <row r="1767" spans="1:13" x14ac:dyDescent="0.2">
      <c r="A1767" s="1" t="s">
        <v>7</v>
      </c>
      <c r="B1767" s="1" t="s">
        <v>107</v>
      </c>
      <c r="C1767" s="5">
        <v>0</v>
      </c>
      <c r="D1767" s="5">
        <v>0</v>
      </c>
      <c r="E1767" s="6" t="str">
        <f t="shared" si="112"/>
        <v/>
      </c>
      <c r="F1767" s="5">
        <v>0.63361000000000001</v>
      </c>
      <c r="G1767" s="5">
        <v>5.9913600000000002</v>
      </c>
      <c r="H1767" s="6">
        <f t="shared" si="113"/>
        <v>8.4559113650352735</v>
      </c>
      <c r="I1767" s="5">
        <v>0</v>
      </c>
      <c r="J1767" s="6" t="str">
        <f t="shared" si="114"/>
        <v/>
      </c>
      <c r="K1767" s="5">
        <v>177.50864000000001</v>
      </c>
      <c r="L1767" s="5">
        <v>92.454539999999994</v>
      </c>
      <c r="M1767" s="6">
        <f t="shared" si="115"/>
        <v>-0.47915470480760836</v>
      </c>
    </row>
    <row r="1768" spans="1:13" x14ac:dyDescent="0.2">
      <c r="A1768" s="1" t="s">
        <v>8</v>
      </c>
      <c r="B1768" s="1" t="s">
        <v>107</v>
      </c>
      <c r="C1768" s="5">
        <v>0</v>
      </c>
      <c r="D1768" s="5">
        <v>0</v>
      </c>
      <c r="E1768" s="6" t="str">
        <f t="shared" si="112"/>
        <v/>
      </c>
      <c r="F1768" s="5">
        <v>0.13300000000000001</v>
      </c>
      <c r="G1768" s="5">
        <v>0</v>
      </c>
      <c r="H1768" s="6">
        <f t="shared" si="113"/>
        <v>-1</v>
      </c>
      <c r="I1768" s="5">
        <v>0</v>
      </c>
      <c r="J1768" s="6" t="str">
        <f t="shared" si="114"/>
        <v/>
      </c>
      <c r="K1768" s="5">
        <v>11.376950000000001</v>
      </c>
      <c r="L1768" s="5">
        <v>36.526420000000002</v>
      </c>
      <c r="M1768" s="6">
        <f t="shared" si="115"/>
        <v>2.2105634638457583</v>
      </c>
    </row>
    <row r="1769" spans="1:13" x14ac:dyDescent="0.2">
      <c r="A1769" s="1" t="s">
        <v>9</v>
      </c>
      <c r="B1769" s="1" t="s">
        <v>107</v>
      </c>
      <c r="C1769" s="5">
        <v>18.13795</v>
      </c>
      <c r="D1769" s="5">
        <v>0</v>
      </c>
      <c r="E1769" s="6">
        <f t="shared" si="112"/>
        <v>-1</v>
      </c>
      <c r="F1769" s="5">
        <v>39.822200000000002</v>
      </c>
      <c r="G1769" s="5">
        <v>41.614159999999998</v>
      </c>
      <c r="H1769" s="6">
        <f t="shared" si="113"/>
        <v>4.4999020646774746E-2</v>
      </c>
      <c r="I1769" s="5">
        <v>12.25332</v>
      </c>
      <c r="J1769" s="6">
        <f t="shared" si="114"/>
        <v>2.396153858709313</v>
      </c>
      <c r="K1769" s="5">
        <v>304.77888000000002</v>
      </c>
      <c r="L1769" s="5">
        <v>422.28494000000001</v>
      </c>
      <c r="M1769" s="6">
        <f t="shared" si="115"/>
        <v>0.38554528450265324</v>
      </c>
    </row>
    <row r="1770" spans="1:13" x14ac:dyDescent="0.2">
      <c r="A1770" s="1" t="s">
        <v>10</v>
      </c>
      <c r="B1770" s="1" t="s">
        <v>107</v>
      </c>
      <c r="C1770" s="5">
        <v>0</v>
      </c>
      <c r="D1770" s="5">
        <v>0</v>
      </c>
      <c r="E1770" s="6" t="str">
        <f t="shared" si="112"/>
        <v/>
      </c>
      <c r="F1770" s="5">
        <v>0</v>
      </c>
      <c r="G1770" s="5">
        <v>0</v>
      </c>
      <c r="H1770" s="6" t="str">
        <f t="shared" si="113"/>
        <v/>
      </c>
      <c r="I1770" s="5">
        <v>0</v>
      </c>
      <c r="J1770" s="6" t="str">
        <f t="shared" si="114"/>
        <v/>
      </c>
      <c r="K1770" s="5">
        <v>0</v>
      </c>
      <c r="L1770" s="5">
        <v>0</v>
      </c>
      <c r="M1770" s="6" t="str">
        <f t="shared" si="115"/>
        <v/>
      </c>
    </row>
    <row r="1771" spans="1:13" x14ac:dyDescent="0.2">
      <c r="A1771" s="1" t="s">
        <v>11</v>
      </c>
      <c r="B1771" s="1" t="s">
        <v>107</v>
      </c>
      <c r="C1771" s="5">
        <v>0</v>
      </c>
      <c r="D1771" s="5">
        <v>0</v>
      </c>
      <c r="E1771" s="6" t="str">
        <f t="shared" si="112"/>
        <v/>
      </c>
      <c r="F1771" s="5">
        <v>5.0383199999999997</v>
      </c>
      <c r="G1771" s="5">
        <v>0</v>
      </c>
      <c r="H1771" s="6">
        <f t="shared" si="113"/>
        <v>-1</v>
      </c>
      <c r="I1771" s="5">
        <v>0</v>
      </c>
      <c r="J1771" s="6" t="str">
        <f t="shared" si="114"/>
        <v/>
      </c>
      <c r="K1771" s="5">
        <v>5.0383199999999997</v>
      </c>
      <c r="L1771" s="5">
        <v>0</v>
      </c>
      <c r="M1771" s="6">
        <f t="shared" si="115"/>
        <v>-1</v>
      </c>
    </row>
    <row r="1772" spans="1:13" x14ac:dyDescent="0.2">
      <c r="A1772" s="1" t="s">
        <v>12</v>
      </c>
      <c r="B1772" s="1" t="s">
        <v>107</v>
      </c>
      <c r="C1772" s="5">
        <v>0</v>
      </c>
      <c r="D1772" s="5">
        <v>0</v>
      </c>
      <c r="E1772" s="6" t="str">
        <f t="shared" si="112"/>
        <v/>
      </c>
      <c r="F1772" s="5">
        <v>4.6100000000000002E-2</v>
      </c>
      <c r="G1772" s="5">
        <v>26.418140000000001</v>
      </c>
      <c r="H1772" s="6">
        <f t="shared" si="113"/>
        <v>572.06160520607375</v>
      </c>
      <c r="I1772" s="5">
        <v>4.1304800000000004</v>
      </c>
      <c r="J1772" s="6">
        <f t="shared" si="114"/>
        <v>5.3959007185605543</v>
      </c>
      <c r="K1772" s="5">
        <v>109.29277999999999</v>
      </c>
      <c r="L1772" s="5">
        <v>84.905810000000002</v>
      </c>
      <c r="M1772" s="6">
        <f t="shared" si="115"/>
        <v>-0.22313431866222078</v>
      </c>
    </row>
    <row r="1773" spans="1:13" x14ac:dyDescent="0.2">
      <c r="A1773" s="1" t="s">
        <v>13</v>
      </c>
      <c r="B1773" s="1" t="s">
        <v>107</v>
      </c>
      <c r="C1773" s="5">
        <v>1.63253</v>
      </c>
      <c r="D1773" s="5">
        <v>0</v>
      </c>
      <c r="E1773" s="6">
        <f t="shared" si="112"/>
        <v>-1</v>
      </c>
      <c r="F1773" s="5">
        <v>27.15643</v>
      </c>
      <c r="G1773" s="5">
        <v>481.56225999999998</v>
      </c>
      <c r="H1773" s="6">
        <f t="shared" si="113"/>
        <v>16.732900090328513</v>
      </c>
      <c r="I1773" s="5">
        <v>27.62678</v>
      </c>
      <c r="J1773" s="6">
        <f t="shared" si="114"/>
        <v>16.430994853544277</v>
      </c>
      <c r="K1773" s="5">
        <v>271.18040999999999</v>
      </c>
      <c r="L1773" s="5">
        <v>5218.1730200000002</v>
      </c>
      <c r="M1773" s="6">
        <f t="shared" si="115"/>
        <v>18.242440927056641</v>
      </c>
    </row>
    <row r="1774" spans="1:13" x14ac:dyDescent="0.2">
      <c r="A1774" s="1" t="s">
        <v>14</v>
      </c>
      <c r="B1774" s="1" t="s">
        <v>107</v>
      </c>
      <c r="C1774" s="5">
        <v>0</v>
      </c>
      <c r="D1774" s="5">
        <v>0</v>
      </c>
      <c r="E1774" s="6" t="str">
        <f t="shared" si="112"/>
        <v/>
      </c>
      <c r="F1774" s="5">
        <v>0</v>
      </c>
      <c r="G1774" s="5">
        <v>72.025940000000006</v>
      </c>
      <c r="H1774" s="6" t="str">
        <f t="shared" si="113"/>
        <v/>
      </c>
      <c r="I1774" s="5">
        <v>41.622259999999997</v>
      </c>
      <c r="J1774" s="6">
        <f t="shared" si="114"/>
        <v>0.7304668223205566</v>
      </c>
      <c r="K1774" s="5">
        <v>482.12000999999998</v>
      </c>
      <c r="L1774" s="5">
        <v>317.99709999999999</v>
      </c>
      <c r="M1774" s="6">
        <f t="shared" si="115"/>
        <v>-0.34041920392393588</v>
      </c>
    </row>
    <row r="1775" spans="1:13" x14ac:dyDescent="0.2">
      <c r="A1775" s="1" t="s">
        <v>15</v>
      </c>
      <c r="B1775" s="1" t="s">
        <v>107</v>
      </c>
      <c r="C1775" s="5">
        <v>0</v>
      </c>
      <c r="D1775" s="5">
        <v>0</v>
      </c>
      <c r="E1775" s="6" t="str">
        <f t="shared" si="112"/>
        <v/>
      </c>
      <c r="F1775" s="5">
        <v>14.52642</v>
      </c>
      <c r="G1775" s="5">
        <v>136.23684</v>
      </c>
      <c r="H1775" s="6">
        <f t="shared" si="113"/>
        <v>8.3785557625347469</v>
      </c>
      <c r="I1775" s="5">
        <v>14.36612</v>
      </c>
      <c r="J1775" s="6">
        <f t="shared" si="114"/>
        <v>8.4832035372111605</v>
      </c>
      <c r="K1775" s="5">
        <v>288.65485000000001</v>
      </c>
      <c r="L1775" s="5">
        <v>458.88400000000001</v>
      </c>
      <c r="M1775" s="6">
        <f t="shared" si="115"/>
        <v>0.58973251272237404</v>
      </c>
    </row>
    <row r="1776" spans="1:13" x14ac:dyDescent="0.2">
      <c r="A1776" s="1" t="s">
        <v>16</v>
      </c>
      <c r="B1776" s="1" t="s">
        <v>107</v>
      </c>
      <c r="C1776" s="5">
        <v>3.3713500000000001</v>
      </c>
      <c r="D1776" s="5">
        <v>12.563829999999999</v>
      </c>
      <c r="E1776" s="6">
        <f t="shared" si="112"/>
        <v>2.726646595577439</v>
      </c>
      <c r="F1776" s="5">
        <v>317.99538000000001</v>
      </c>
      <c r="G1776" s="5">
        <v>439.23286000000002</v>
      </c>
      <c r="H1776" s="6">
        <f t="shared" si="113"/>
        <v>0.38125547610157096</v>
      </c>
      <c r="I1776" s="5">
        <v>274.75549000000001</v>
      </c>
      <c r="J1776" s="6">
        <f t="shared" si="114"/>
        <v>0.59863178712097809</v>
      </c>
      <c r="K1776" s="5">
        <v>3741.4288099999999</v>
      </c>
      <c r="L1776" s="5">
        <v>5518.7233200000001</v>
      </c>
      <c r="M1776" s="6">
        <f t="shared" si="115"/>
        <v>0.47503095749134405</v>
      </c>
    </row>
    <row r="1777" spans="1:13" x14ac:dyDescent="0.2">
      <c r="A1777" s="1" t="s">
        <v>17</v>
      </c>
      <c r="B1777" s="1" t="s">
        <v>107</v>
      </c>
      <c r="C1777" s="5">
        <v>0</v>
      </c>
      <c r="D1777" s="5">
        <v>0</v>
      </c>
      <c r="E1777" s="6" t="str">
        <f t="shared" si="112"/>
        <v/>
      </c>
      <c r="F1777" s="5">
        <v>0</v>
      </c>
      <c r="G1777" s="5">
        <v>5.16723</v>
      </c>
      <c r="H1777" s="6" t="str">
        <f t="shared" si="113"/>
        <v/>
      </c>
      <c r="I1777" s="5">
        <v>0</v>
      </c>
      <c r="J1777" s="6" t="str">
        <f t="shared" si="114"/>
        <v/>
      </c>
      <c r="K1777" s="5">
        <v>230</v>
      </c>
      <c r="L1777" s="5">
        <v>7.6706700000000003</v>
      </c>
      <c r="M1777" s="6">
        <f t="shared" si="115"/>
        <v>-0.96664926086956526</v>
      </c>
    </row>
    <row r="1778" spans="1:13" x14ac:dyDescent="0.2">
      <c r="A1778" s="1" t="s">
        <v>18</v>
      </c>
      <c r="B1778" s="1" t="s">
        <v>107</v>
      </c>
      <c r="C1778" s="5">
        <v>0</v>
      </c>
      <c r="D1778" s="5">
        <v>0</v>
      </c>
      <c r="E1778" s="6" t="str">
        <f t="shared" si="112"/>
        <v/>
      </c>
      <c r="F1778" s="5">
        <v>0</v>
      </c>
      <c r="G1778" s="5">
        <v>593.74195999999995</v>
      </c>
      <c r="H1778" s="6" t="str">
        <f t="shared" si="113"/>
        <v/>
      </c>
      <c r="I1778" s="5">
        <v>316.77089000000001</v>
      </c>
      <c r="J1778" s="6">
        <f t="shared" si="114"/>
        <v>0.87435771007872587</v>
      </c>
      <c r="K1778" s="5">
        <v>2285.9893400000001</v>
      </c>
      <c r="L1778" s="5">
        <v>2756.35878</v>
      </c>
      <c r="M1778" s="6">
        <f t="shared" si="115"/>
        <v>0.20576186938824481</v>
      </c>
    </row>
    <row r="1779" spans="1:13" x14ac:dyDescent="0.2">
      <c r="A1779" s="1" t="s">
        <v>19</v>
      </c>
      <c r="B1779" s="1" t="s">
        <v>107</v>
      </c>
      <c r="C1779" s="5">
        <v>0.50082000000000004</v>
      </c>
      <c r="D1779" s="5">
        <v>125.6585</v>
      </c>
      <c r="E1779" s="6">
        <f t="shared" si="112"/>
        <v>249.90551495547302</v>
      </c>
      <c r="F1779" s="5">
        <v>65.463160000000002</v>
      </c>
      <c r="G1779" s="5">
        <v>525.70259999999996</v>
      </c>
      <c r="H1779" s="6">
        <f t="shared" si="113"/>
        <v>7.0305105955777254</v>
      </c>
      <c r="I1779" s="5">
        <v>54.110759999999999</v>
      </c>
      <c r="J1779" s="6">
        <f t="shared" si="114"/>
        <v>8.7153061609188267</v>
      </c>
      <c r="K1779" s="5">
        <v>755.22631000000001</v>
      </c>
      <c r="L1779" s="5">
        <v>2589.5535399999999</v>
      </c>
      <c r="M1779" s="6">
        <f t="shared" si="115"/>
        <v>2.4288444479642135</v>
      </c>
    </row>
    <row r="1780" spans="1:13" x14ac:dyDescent="0.2">
      <c r="A1780" s="1" t="s">
        <v>20</v>
      </c>
      <c r="B1780" s="1" t="s">
        <v>107</v>
      </c>
      <c r="C1780" s="5">
        <v>0</v>
      </c>
      <c r="D1780" s="5">
        <v>0</v>
      </c>
      <c r="E1780" s="6" t="str">
        <f t="shared" si="112"/>
        <v/>
      </c>
      <c r="F1780" s="5">
        <v>0</v>
      </c>
      <c r="G1780" s="5">
        <v>31.091709999999999</v>
      </c>
      <c r="H1780" s="6" t="str">
        <f t="shared" si="113"/>
        <v/>
      </c>
      <c r="I1780" s="5">
        <v>64.387919999999994</v>
      </c>
      <c r="J1780" s="6">
        <f t="shared" si="114"/>
        <v>-0.51711889435161129</v>
      </c>
      <c r="K1780" s="5">
        <v>26.331859999999999</v>
      </c>
      <c r="L1780" s="5">
        <v>1063.95252</v>
      </c>
      <c r="M1780" s="6">
        <f t="shared" si="115"/>
        <v>39.405520916486722</v>
      </c>
    </row>
    <row r="1781" spans="1:13" x14ac:dyDescent="0.2">
      <c r="A1781" s="1" t="s">
        <v>21</v>
      </c>
      <c r="B1781" s="1" t="s">
        <v>107</v>
      </c>
      <c r="C1781" s="5">
        <v>2.25034</v>
      </c>
      <c r="D1781" s="5">
        <v>0.23377999999999999</v>
      </c>
      <c r="E1781" s="6">
        <f t="shared" si="112"/>
        <v>-0.89611347618582082</v>
      </c>
      <c r="F1781" s="5">
        <v>353.03386999999998</v>
      </c>
      <c r="G1781" s="5">
        <v>364.14980000000003</v>
      </c>
      <c r="H1781" s="6">
        <f t="shared" si="113"/>
        <v>3.1486865552022181E-2</v>
      </c>
      <c r="I1781" s="5">
        <v>227.97416999999999</v>
      </c>
      <c r="J1781" s="6">
        <f t="shared" si="114"/>
        <v>0.59732920619910601</v>
      </c>
      <c r="K1781" s="5">
        <v>3215.57791</v>
      </c>
      <c r="L1781" s="5">
        <v>3008.4724799999999</v>
      </c>
      <c r="M1781" s="6">
        <f t="shared" si="115"/>
        <v>-6.4406907808369662E-2</v>
      </c>
    </row>
    <row r="1782" spans="1:13" x14ac:dyDescent="0.2">
      <c r="A1782" s="1" t="s">
        <v>22</v>
      </c>
      <c r="B1782" s="1" t="s">
        <v>107</v>
      </c>
      <c r="C1782" s="5">
        <v>0</v>
      </c>
      <c r="D1782" s="5">
        <v>0</v>
      </c>
      <c r="E1782" s="6" t="str">
        <f t="shared" si="112"/>
        <v/>
      </c>
      <c r="F1782" s="5">
        <v>0</v>
      </c>
      <c r="G1782" s="5">
        <v>0</v>
      </c>
      <c r="H1782" s="6" t="str">
        <f t="shared" si="113"/>
        <v/>
      </c>
      <c r="I1782" s="5">
        <v>0</v>
      </c>
      <c r="J1782" s="6" t="str">
        <f t="shared" si="114"/>
        <v/>
      </c>
      <c r="K1782" s="5">
        <v>1.4504999999999999</v>
      </c>
      <c r="L1782" s="5">
        <v>0</v>
      </c>
      <c r="M1782" s="6">
        <f t="shared" si="115"/>
        <v>-1</v>
      </c>
    </row>
    <row r="1783" spans="1:13" x14ac:dyDescent="0.2">
      <c r="A1783" s="1" t="s">
        <v>23</v>
      </c>
      <c r="B1783" s="1" t="s">
        <v>107</v>
      </c>
      <c r="C1783" s="5">
        <v>0.28426000000000001</v>
      </c>
      <c r="D1783" s="5">
        <v>0</v>
      </c>
      <c r="E1783" s="6">
        <f t="shared" si="112"/>
        <v>-1</v>
      </c>
      <c r="F1783" s="5">
        <v>1.5016799999999999</v>
      </c>
      <c r="G1783" s="5">
        <v>0.50766999999999995</v>
      </c>
      <c r="H1783" s="6">
        <f t="shared" si="113"/>
        <v>-0.66193196952746258</v>
      </c>
      <c r="I1783" s="5">
        <v>81.177970000000002</v>
      </c>
      <c r="J1783" s="6">
        <f t="shared" si="114"/>
        <v>-0.99374620971674954</v>
      </c>
      <c r="K1783" s="5">
        <v>61.387909999999998</v>
      </c>
      <c r="L1783" s="5">
        <v>461.43912999999998</v>
      </c>
      <c r="M1783" s="6">
        <f t="shared" si="115"/>
        <v>6.516775371567463</v>
      </c>
    </row>
    <row r="1784" spans="1:13" x14ac:dyDescent="0.2">
      <c r="A1784" s="1" t="s">
        <v>24</v>
      </c>
      <c r="B1784" s="1" t="s">
        <v>107</v>
      </c>
      <c r="C1784" s="5">
        <v>0</v>
      </c>
      <c r="D1784" s="5">
        <v>0</v>
      </c>
      <c r="E1784" s="6" t="str">
        <f t="shared" si="112"/>
        <v/>
      </c>
      <c r="F1784" s="5">
        <v>0</v>
      </c>
      <c r="G1784" s="5">
        <v>314.27999999999997</v>
      </c>
      <c r="H1784" s="6" t="str">
        <f t="shared" si="113"/>
        <v/>
      </c>
      <c r="I1784" s="5">
        <v>163.16999999999999</v>
      </c>
      <c r="J1784" s="6">
        <f t="shared" si="114"/>
        <v>0.92608935466078313</v>
      </c>
      <c r="K1784" s="5">
        <v>16.317779999999999</v>
      </c>
      <c r="L1784" s="5">
        <v>1775.402</v>
      </c>
      <c r="M1784" s="6">
        <f t="shared" si="115"/>
        <v>107.80168748444949</v>
      </c>
    </row>
    <row r="1785" spans="1:13" x14ac:dyDescent="0.2">
      <c r="A1785" s="1" t="s">
        <v>26</v>
      </c>
      <c r="B1785" s="1" t="s">
        <v>107</v>
      </c>
      <c r="C1785" s="5">
        <v>9.4294899999999995</v>
      </c>
      <c r="D1785" s="5">
        <v>67.214730000000003</v>
      </c>
      <c r="E1785" s="6">
        <f t="shared" si="112"/>
        <v>6.1281405463073835</v>
      </c>
      <c r="F1785" s="5">
        <v>141.68414000000001</v>
      </c>
      <c r="G1785" s="5">
        <v>336.80741</v>
      </c>
      <c r="H1785" s="6">
        <f t="shared" si="113"/>
        <v>1.3771708675367615</v>
      </c>
      <c r="I1785" s="5">
        <v>100.81755</v>
      </c>
      <c r="J1785" s="6">
        <f t="shared" si="114"/>
        <v>2.3407617026995795</v>
      </c>
      <c r="K1785" s="5">
        <v>1131.856</v>
      </c>
      <c r="L1785" s="5">
        <v>2745.3466100000001</v>
      </c>
      <c r="M1785" s="6">
        <f t="shared" si="115"/>
        <v>1.4255264008849182</v>
      </c>
    </row>
    <row r="1786" spans="1:13" x14ac:dyDescent="0.2">
      <c r="A1786" s="1" t="s">
        <v>28</v>
      </c>
      <c r="B1786" s="1" t="s">
        <v>107</v>
      </c>
      <c r="C1786" s="5">
        <v>0</v>
      </c>
      <c r="D1786" s="5">
        <v>0</v>
      </c>
      <c r="E1786" s="6" t="str">
        <f t="shared" si="112"/>
        <v/>
      </c>
      <c r="F1786" s="5">
        <v>0</v>
      </c>
      <c r="G1786" s="5">
        <v>0</v>
      </c>
      <c r="H1786" s="6" t="str">
        <f t="shared" si="113"/>
        <v/>
      </c>
      <c r="I1786" s="5">
        <v>27.321359999999999</v>
      </c>
      <c r="J1786" s="6">
        <f t="shared" si="114"/>
        <v>-1</v>
      </c>
      <c r="K1786" s="5">
        <v>4.0284300000000002</v>
      </c>
      <c r="L1786" s="5">
        <v>2146.84411</v>
      </c>
      <c r="M1786" s="6">
        <f t="shared" si="115"/>
        <v>531.92327532065838</v>
      </c>
    </row>
    <row r="1787" spans="1:13" x14ac:dyDescent="0.2">
      <c r="A1787" s="1" t="s">
        <v>29</v>
      </c>
      <c r="B1787" s="1" t="s">
        <v>107</v>
      </c>
      <c r="C1787" s="5">
        <v>0</v>
      </c>
      <c r="D1787" s="5">
        <v>0</v>
      </c>
      <c r="E1787" s="6" t="str">
        <f t="shared" si="112"/>
        <v/>
      </c>
      <c r="F1787" s="5">
        <v>0</v>
      </c>
      <c r="G1787" s="5">
        <v>0</v>
      </c>
      <c r="H1787" s="6" t="str">
        <f t="shared" si="113"/>
        <v/>
      </c>
      <c r="I1787" s="5">
        <v>0</v>
      </c>
      <c r="J1787" s="6" t="str">
        <f t="shared" si="114"/>
        <v/>
      </c>
      <c r="K1787" s="5">
        <v>19.200220000000002</v>
      </c>
      <c r="L1787" s="5">
        <v>0</v>
      </c>
      <c r="M1787" s="6">
        <f t="shared" si="115"/>
        <v>-1</v>
      </c>
    </row>
    <row r="1788" spans="1:13" x14ac:dyDescent="0.2">
      <c r="A1788" s="2" t="s">
        <v>30</v>
      </c>
      <c r="B1788" s="2" t="s">
        <v>107</v>
      </c>
      <c r="C1788" s="7">
        <v>35.606740000000002</v>
      </c>
      <c r="D1788" s="7">
        <v>205.67084</v>
      </c>
      <c r="E1788" s="8">
        <f t="shared" si="112"/>
        <v>4.7761772068995922</v>
      </c>
      <c r="F1788" s="7">
        <v>2249.4317000000001</v>
      </c>
      <c r="G1788" s="7">
        <v>4876.1316900000002</v>
      </c>
      <c r="H1788" s="8">
        <f t="shared" si="113"/>
        <v>1.1677171571824121</v>
      </c>
      <c r="I1788" s="7">
        <v>1862.2118</v>
      </c>
      <c r="J1788" s="8">
        <f t="shared" si="114"/>
        <v>1.6184624595333355</v>
      </c>
      <c r="K1788" s="7">
        <v>25021.845649999999</v>
      </c>
      <c r="L1788" s="7">
        <v>35450.636310000002</v>
      </c>
      <c r="M1788" s="8">
        <f t="shared" si="115"/>
        <v>0.41678742671006774</v>
      </c>
    </row>
    <row r="1789" spans="1:13" x14ac:dyDescent="0.2">
      <c r="A1789" s="1" t="s">
        <v>3</v>
      </c>
      <c r="B1789" s="1" t="s">
        <v>108</v>
      </c>
      <c r="C1789" s="5">
        <v>0</v>
      </c>
      <c r="D1789" s="5">
        <v>0</v>
      </c>
      <c r="E1789" s="6" t="str">
        <f t="shared" si="112"/>
        <v/>
      </c>
      <c r="F1789" s="5">
        <v>72.377089999999995</v>
      </c>
      <c r="G1789" s="5">
        <v>417.74265000000003</v>
      </c>
      <c r="H1789" s="6">
        <f t="shared" si="113"/>
        <v>4.771752497924413</v>
      </c>
      <c r="I1789" s="5">
        <v>111.08152</v>
      </c>
      <c r="J1789" s="6">
        <f t="shared" si="114"/>
        <v>2.7606853957345923</v>
      </c>
      <c r="K1789" s="5">
        <v>824.89080999999999</v>
      </c>
      <c r="L1789" s="5">
        <v>2099.14273</v>
      </c>
      <c r="M1789" s="6">
        <f t="shared" si="115"/>
        <v>1.544752232116636</v>
      </c>
    </row>
    <row r="1790" spans="1:13" x14ac:dyDescent="0.2">
      <c r="A1790" s="1" t="s">
        <v>5</v>
      </c>
      <c r="B1790" s="1" t="s">
        <v>108</v>
      </c>
      <c r="C1790" s="5">
        <v>0</v>
      </c>
      <c r="D1790" s="5">
        <v>0</v>
      </c>
      <c r="E1790" s="6" t="str">
        <f t="shared" si="112"/>
        <v/>
      </c>
      <c r="F1790" s="5">
        <v>5.2142799999999996</v>
      </c>
      <c r="G1790" s="5">
        <v>90.909000000000006</v>
      </c>
      <c r="H1790" s="6">
        <f t="shared" si="113"/>
        <v>16.43462184616093</v>
      </c>
      <c r="I1790" s="5">
        <v>30.455380000000002</v>
      </c>
      <c r="J1790" s="6">
        <f t="shared" si="114"/>
        <v>1.9849898441588976</v>
      </c>
      <c r="K1790" s="5">
        <v>290.13533999999999</v>
      </c>
      <c r="L1790" s="5">
        <v>525.06474000000003</v>
      </c>
      <c r="M1790" s="6">
        <f t="shared" si="115"/>
        <v>0.80972348973413588</v>
      </c>
    </row>
    <row r="1791" spans="1:13" x14ac:dyDescent="0.2">
      <c r="A1791" s="1" t="s">
        <v>6</v>
      </c>
      <c r="B1791" s="1" t="s">
        <v>108</v>
      </c>
      <c r="C1791" s="5">
        <v>0</v>
      </c>
      <c r="D1791" s="5">
        <v>0</v>
      </c>
      <c r="E1791" s="6" t="str">
        <f t="shared" si="112"/>
        <v/>
      </c>
      <c r="F1791" s="5">
        <v>150.03389000000001</v>
      </c>
      <c r="G1791" s="5">
        <v>193.15322</v>
      </c>
      <c r="H1791" s="6">
        <f t="shared" si="113"/>
        <v>0.28739726737739035</v>
      </c>
      <c r="I1791" s="5">
        <v>189.61046999999999</v>
      </c>
      <c r="J1791" s="6">
        <f t="shared" si="114"/>
        <v>1.8684358516700028E-2</v>
      </c>
      <c r="K1791" s="5">
        <v>1697.89732</v>
      </c>
      <c r="L1791" s="5">
        <v>1614.42076</v>
      </c>
      <c r="M1791" s="6">
        <f t="shared" si="115"/>
        <v>-4.9164669156789853E-2</v>
      </c>
    </row>
    <row r="1792" spans="1:13" x14ac:dyDescent="0.2">
      <c r="A1792" s="1" t="s">
        <v>7</v>
      </c>
      <c r="B1792" s="1" t="s">
        <v>108</v>
      </c>
      <c r="C1792" s="5">
        <v>0</v>
      </c>
      <c r="D1792" s="5">
        <v>0</v>
      </c>
      <c r="E1792" s="6" t="str">
        <f t="shared" si="112"/>
        <v/>
      </c>
      <c r="F1792" s="5">
        <v>2.3642699999999999</v>
      </c>
      <c r="G1792" s="5">
        <v>0</v>
      </c>
      <c r="H1792" s="6">
        <f t="shared" si="113"/>
        <v>-1</v>
      </c>
      <c r="I1792" s="5">
        <v>0</v>
      </c>
      <c r="J1792" s="6" t="str">
        <f t="shared" si="114"/>
        <v/>
      </c>
      <c r="K1792" s="5">
        <v>19.94819</v>
      </c>
      <c r="L1792" s="5">
        <v>18.70804</v>
      </c>
      <c r="M1792" s="6">
        <f t="shared" si="115"/>
        <v>-6.2168547622616366E-2</v>
      </c>
    </row>
    <row r="1793" spans="1:13" x14ac:dyDescent="0.2">
      <c r="A1793" s="1" t="s">
        <v>8</v>
      </c>
      <c r="B1793" s="1" t="s">
        <v>108</v>
      </c>
      <c r="C1793" s="5">
        <v>0</v>
      </c>
      <c r="D1793" s="5">
        <v>0</v>
      </c>
      <c r="E1793" s="6" t="str">
        <f t="shared" si="112"/>
        <v/>
      </c>
      <c r="F1793" s="5">
        <v>1.141E-2</v>
      </c>
      <c r="G1793" s="5">
        <v>0.73790999999999995</v>
      </c>
      <c r="H1793" s="6">
        <f t="shared" si="113"/>
        <v>63.672217353198945</v>
      </c>
      <c r="I1793" s="5">
        <v>1.5805</v>
      </c>
      <c r="J1793" s="6">
        <f t="shared" si="114"/>
        <v>-0.53311610249920915</v>
      </c>
      <c r="K1793" s="5">
        <v>0.16653999999999999</v>
      </c>
      <c r="L1793" s="5">
        <v>3.7383899999999999</v>
      </c>
      <c r="M1793" s="6">
        <f t="shared" si="115"/>
        <v>21.447400024018254</v>
      </c>
    </row>
    <row r="1794" spans="1:13" x14ac:dyDescent="0.2">
      <c r="A1794" s="1" t="s">
        <v>9</v>
      </c>
      <c r="B1794" s="1" t="s">
        <v>108</v>
      </c>
      <c r="C1794" s="5">
        <v>0</v>
      </c>
      <c r="D1794" s="5">
        <v>0</v>
      </c>
      <c r="E1794" s="6" t="str">
        <f t="shared" si="112"/>
        <v/>
      </c>
      <c r="F1794" s="5">
        <v>8.1778399999999998</v>
      </c>
      <c r="G1794" s="5">
        <v>535.66324999999995</v>
      </c>
      <c r="H1794" s="6">
        <f t="shared" si="113"/>
        <v>64.501801209121226</v>
      </c>
      <c r="I1794" s="5">
        <v>793.60005999999998</v>
      </c>
      <c r="J1794" s="6">
        <f t="shared" si="114"/>
        <v>-0.32502115738247306</v>
      </c>
      <c r="K1794" s="5">
        <v>2766.3145</v>
      </c>
      <c r="L1794" s="5">
        <v>2931.0505600000001</v>
      </c>
      <c r="M1794" s="6">
        <f t="shared" si="115"/>
        <v>5.9550734379623105E-2</v>
      </c>
    </row>
    <row r="1795" spans="1:13" x14ac:dyDescent="0.2">
      <c r="A1795" s="1" t="s">
        <v>10</v>
      </c>
      <c r="B1795" s="1" t="s">
        <v>108</v>
      </c>
      <c r="C1795" s="5">
        <v>0</v>
      </c>
      <c r="D1795" s="5">
        <v>0</v>
      </c>
      <c r="E1795" s="6" t="str">
        <f t="shared" si="112"/>
        <v/>
      </c>
      <c r="F1795" s="5">
        <v>0</v>
      </c>
      <c r="G1795" s="5">
        <v>0</v>
      </c>
      <c r="H1795" s="6" t="str">
        <f t="shared" si="113"/>
        <v/>
      </c>
      <c r="I1795" s="5">
        <v>0</v>
      </c>
      <c r="J1795" s="6" t="str">
        <f t="shared" si="114"/>
        <v/>
      </c>
      <c r="K1795" s="5">
        <v>0</v>
      </c>
      <c r="L1795" s="5">
        <v>0</v>
      </c>
      <c r="M1795" s="6" t="str">
        <f t="shared" si="115"/>
        <v/>
      </c>
    </row>
    <row r="1796" spans="1:13" x14ac:dyDescent="0.2">
      <c r="A1796" s="1" t="s">
        <v>11</v>
      </c>
      <c r="B1796" s="1" t="s">
        <v>108</v>
      </c>
      <c r="C1796" s="5">
        <v>0</v>
      </c>
      <c r="D1796" s="5">
        <v>0</v>
      </c>
      <c r="E1796" s="6" t="str">
        <f t="shared" si="112"/>
        <v/>
      </c>
      <c r="F1796" s="5">
        <v>0</v>
      </c>
      <c r="G1796" s="5">
        <v>5481.6990299999998</v>
      </c>
      <c r="H1796" s="6" t="str">
        <f t="shared" si="113"/>
        <v/>
      </c>
      <c r="I1796" s="5">
        <v>52213.093679999998</v>
      </c>
      <c r="J1796" s="6">
        <f t="shared" si="114"/>
        <v>-0.89501294323611891</v>
      </c>
      <c r="K1796" s="5">
        <v>228504.83665000001</v>
      </c>
      <c r="L1796" s="5">
        <v>224270.36499</v>
      </c>
      <c r="M1796" s="6">
        <f t="shared" si="115"/>
        <v>-1.8531212389547469E-2</v>
      </c>
    </row>
    <row r="1797" spans="1:13" x14ac:dyDescent="0.2">
      <c r="A1797" s="1" t="s">
        <v>12</v>
      </c>
      <c r="B1797" s="1" t="s">
        <v>108</v>
      </c>
      <c r="C1797" s="5">
        <v>0</v>
      </c>
      <c r="D1797" s="5">
        <v>0</v>
      </c>
      <c r="E1797" s="6" t="str">
        <f t="shared" si="112"/>
        <v/>
      </c>
      <c r="F1797" s="5">
        <v>0</v>
      </c>
      <c r="G1797" s="5">
        <v>0.22509999999999999</v>
      </c>
      <c r="H1797" s="6" t="str">
        <f t="shared" si="113"/>
        <v/>
      </c>
      <c r="I1797" s="5">
        <v>0</v>
      </c>
      <c r="J1797" s="6" t="str">
        <f t="shared" si="114"/>
        <v/>
      </c>
      <c r="K1797" s="5">
        <v>4.0677500000000002</v>
      </c>
      <c r="L1797" s="5">
        <v>1.5041800000000001</v>
      </c>
      <c r="M1797" s="6">
        <f t="shared" si="115"/>
        <v>-0.63021817958330772</v>
      </c>
    </row>
    <row r="1798" spans="1:13" x14ac:dyDescent="0.2">
      <c r="A1798" s="1" t="s">
        <v>13</v>
      </c>
      <c r="B1798" s="1" t="s">
        <v>108</v>
      </c>
      <c r="C1798" s="5">
        <v>0</v>
      </c>
      <c r="D1798" s="5">
        <v>0</v>
      </c>
      <c r="E1798" s="6" t="str">
        <f t="shared" si="112"/>
        <v/>
      </c>
      <c r="F1798" s="5">
        <v>55.838659999999997</v>
      </c>
      <c r="G1798" s="5">
        <v>57.745890000000003</v>
      </c>
      <c r="H1798" s="6">
        <f t="shared" si="113"/>
        <v>3.4156084691144173E-2</v>
      </c>
      <c r="I1798" s="5">
        <v>19.502140000000001</v>
      </c>
      <c r="J1798" s="6">
        <f t="shared" si="114"/>
        <v>1.9610027412376283</v>
      </c>
      <c r="K1798" s="5">
        <v>220.75632999999999</v>
      </c>
      <c r="L1798" s="5">
        <v>341.88393000000002</v>
      </c>
      <c r="M1798" s="6">
        <f t="shared" si="115"/>
        <v>0.54869366599816205</v>
      </c>
    </row>
    <row r="1799" spans="1:13" x14ac:dyDescent="0.2">
      <c r="A1799" s="1" t="s">
        <v>14</v>
      </c>
      <c r="B1799" s="1" t="s">
        <v>108</v>
      </c>
      <c r="C1799" s="5">
        <v>0</v>
      </c>
      <c r="D1799" s="5">
        <v>0</v>
      </c>
      <c r="E1799" s="6" t="str">
        <f t="shared" si="112"/>
        <v/>
      </c>
      <c r="F1799" s="5">
        <v>49.092230000000001</v>
      </c>
      <c r="G1799" s="5">
        <v>10</v>
      </c>
      <c r="H1799" s="6">
        <f t="shared" si="113"/>
        <v>-0.79630177728736296</v>
      </c>
      <c r="I1799" s="5">
        <v>0</v>
      </c>
      <c r="J1799" s="6" t="str">
        <f t="shared" si="114"/>
        <v/>
      </c>
      <c r="K1799" s="5">
        <v>161.12791999999999</v>
      </c>
      <c r="L1799" s="5">
        <v>26.594580000000001</v>
      </c>
      <c r="M1799" s="6">
        <f t="shared" si="115"/>
        <v>-0.83494741321057209</v>
      </c>
    </row>
    <row r="1800" spans="1:13" x14ac:dyDescent="0.2">
      <c r="A1800" s="1" t="s">
        <v>15</v>
      </c>
      <c r="B1800" s="1" t="s">
        <v>108</v>
      </c>
      <c r="C1800" s="5">
        <v>0</v>
      </c>
      <c r="D1800" s="5">
        <v>0</v>
      </c>
      <c r="E1800" s="6" t="str">
        <f t="shared" si="112"/>
        <v/>
      </c>
      <c r="F1800" s="5">
        <v>9.7532899999999998</v>
      </c>
      <c r="G1800" s="5">
        <v>229.46451999999999</v>
      </c>
      <c r="H1800" s="6">
        <f t="shared" si="113"/>
        <v>22.52688374897086</v>
      </c>
      <c r="I1800" s="5">
        <v>35.952759999999998</v>
      </c>
      <c r="J1800" s="6">
        <f t="shared" si="114"/>
        <v>5.3823895578531387</v>
      </c>
      <c r="K1800" s="5">
        <v>863.86505999999997</v>
      </c>
      <c r="L1800" s="5">
        <v>1130.78217</v>
      </c>
      <c r="M1800" s="6">
        <f t="shared" si="115"/>
        <v>0.30898009696097684</v>
      </c>
    </row>
    <row r="1801" spans="1:13" x14ac:dyDescent="0.2">
      <c r="A1801" s="1" t="s">
        <v>16</v>
      </c>
      <c r="B1801" s="1" t="s">
        <v>108</v>
      </c>
      <c r="C1801" s="5">
        <v>0</v>
      </c>
      <c r="D1801" s="5">
        <v>37.139679999999998</v>
      </c>
      <c r="E1801" s="6" t="str">
        <f t="shared" si="112"/>
        <v/>
      </c>
      <c r="F1801" s="5">
        <v>954.91135999999995</v>
      </c>
      <c r="G1801" s="5">
        <v>1188.92749</v>
      </c>
      <c r="H1801" s="6">
        <f t="shared" si="113"/>
        <v>0.24506581427620677</v>
      </c>
      <c r="I1801" s="5">
        <v>1129.10348</v>
      </c>
      <c r="J1801" s="6">
        <f t="shared" si="114"/>
        <v>5.2983637956726559E-2</v>
      </c>
      <c r="K1801" s="5">
        <v>13145.017970000001</v>
      </c>
      <c r="L1801" s="5">
        <v>10026.066860000001</v>
      </c>
      <c r="M1801" s="6">
        <f t="shared" si="115"/>
        <v>-0.23727248734982143</v>
      </c>
    </row>
    <row r="1802" spans="1:13" x14ac:dyDescent="0.2">
      <c r="A1802" s="1" t="s">
        <v>17</v>
      </c>
      <c r="B1802" s="1" t="s">
        <v>108</v>
      </c>
      <c r="C1802" s="5">
        <v>0</v>
      </c>
      <c r="D1802" s="5">
        <v>0</v>
      </c>
      <c r="E1802" s="6" t="str">
        <f t="shared" si="112"/>
        <v/>
      </c>
      <c r="F1802" s="5">
        <v>0</v>
      </c>
      <c r="G1802" s="5">
        <v>0</v>
      </c>
      <c r="H1802" s="6" t="str">
        <f t="shared" si="113"/>
        <v/>
      </c>
      <c r="I1802" s="5">
        <v>0</v>
      </c>
      <c r="J1802" s="6" t="str">
        <f t="shared" si="114"/>
        <v/>
      </c>
      <c r="K1802" s="5">
        <v>4.2417100000000003</v>
      </c>
      <c r="L1802" s="5">
        <v>13.746919999999999</v>
      </c>
      <c r="M1802" s="6">
        <f t="shared" si="115"/>
        <v>2.240891055729882</v>
      </c>
    </row>
    <row r="1803" spans="1:13" x14ac:dyDescent="0.2">
      <c r="A1803" s="1" t="s">
        <v>18</v>
      </c>
      <c r="B1803" s="1" t="s">
        <v>108</v>
      </c>
      <c r="C1803" s="5">
        <v>0</v>
      </c>
      <c r="D1803" s="5">
        <v>117.648</v>
      </c>
      <c r="E1803" s="6" t="str">
        <f t="shared" ref="E1803:E1863" si="116">IF(C1803=0,"",(D1803/C1803-1))</f>
        <v/>
      </c>
      <c r="F1803" s="5">
        <v>686.03970000000004</v>
      </c>
      <c r="G1803" s="5">
        <v>476.43016999999998</v>
      </c>
      <c r="H1803" s="6">
        <f t="shared" ref="H1803:H1863" si="117">IF(F1803=0,"",(G1803/F1803-1))</f>
        <v>-0.30553556885993627</v>
      </c>
      <c r="I1803" s="5">
        <v>797.84820999999999</v>
      </c>
      <c r="J1803" s="6">
        <f t="shared" ref="J1803:J1863" si="118">IF(I1803=0,"",(G1803/I1803-1))</f>
        <v>-0.40285612723252207</v>
      </c>
      <c r="K1803" s="5">
        <v>4636.5586599999997</v>
      </c>
      <c r="L1803" s="5">
        <v>5262.7564300000004</v>
      </c>
      <c r="M1803" s="6">
        <f t="shared" ref="M1803:M1863" si="119">IF(K1803=0,"",(L1803/K1803-1))</f>
        <v>0.13505658310812807</v>
      </c>
    </row>
    <row r="1804" spans="1:13" x14ac:dyDescent="0.2">
      <c r="A1804" s="1" t="s">
        <v>19</v>
      </c>
      <c r="B1804" s="1" t="s">
        <v>108</v>
      </c>
      <c r="C1804" s="5">
        <v>0</v>
      </c>
      <c r="D1804" s="5">
        <v>0</v>
      </c>
      <c r="E1804" s="6" t="str">
        <f t="shared" si="116"/>
        <v/>
      </c>
      <c r="F1804" s="5">
        <v>100.62437</v>
      </c>
      <c r="G1804" s="5">
        <v>810.96892000000003</v>
      </c>
      <c r="H1804" s="6">
        <f t="shared" si="117"/>
        <v>7.0593689182849051</v>
      </c>
      <c r="I1804" s="5">
        <v>300.96832000000001</v>
      </c>
      <c r="J1804" s="6">
        <f t="shared" si="118"/>
        <v>1.6945325009622274</v>
      </c>
      <c r="K1804" s="5">
        <v>1364.5450699999999</v>
      </c>
      <c r="L1804" s="5">
        <v>3065.2706199999998</v>
      </c>
      <c r="M1804" s="6">
        <f t="shared" si="119"/>
        <v>1.2463681760251424</v>
      </c>
    </row>
    <row r="1805" spans="1:13" x14ac:dyDescent="0.2">
      <c r="A1805" s="1" t="s">
        <v>20</v>
      </c>
      <c r="B1805" s="1" t="s">
        <v>108</v>
      </c>
      <c r="C1805" s="5">
        <v>0</v>
      </c>
      <c r="D1805" s="5">
        <v>0</v>
      </c>
      <c r="E1805" s="6" t="str">
        <f t="shared" si="116"/>
        <v/>
      </c>
      <c r="F1805" s="5">
        <v>0</v>
      </c>
      <c r="G1805" s="5">
        <v>17.20992</v>
      </c>
      <c r="H1805" s="6" t="str">
        <f t="shared" si="117"/>
        <v/>
      </c>
      <c r="I1805" s="5">
        <v>13.33422</v>
      </c>
      <c r="J1805" s="6">
        <f t="shared" si="118"/>
        <v>0.29065817123161319</v>
      </c>
      <c r="K1805" s="5">
        <v>5.9157500000000001</v>
      </c>
      <c r="L1805" s="5">
        <v>125.30970000000001</v>
      </c>
      <c r="M1805" s="6">
        <f t="shared" si="119"/>
        <v>20.182386003465325</v>
      </c>
    </row>
    <row r="1806" spans="1:13" x14ac:dyDescent="0.2">
      <c r="A1806" s="1" t="s">
        <v>21</v>
      </c>
      <c r="B1806" s="1" t="s">
        <v>108</v>
      </c>
      <c r="C1806" s="5">
        <v>0</v>
      </c>
      <c r="D1806" s="5">
        <v>22.723890000000001</v>
      </c>
      <c r="E1806" s="6" t="str">
        <f t="shared" si="116"/>
        <v/>
      </c>
      <c r="F1806" s="5">
        <v>226.08637999999999</v>
      </c>
      <c r="G1806" s="5">
        <v>227.35695000000001</v>
      </c>
      <c r="H1806" s="6">
        <f t="shared" si="117"/>
        <v>5.6198431767540136E-3</v>
      </c>
      <c r="I1806" s="5">
        <v>353.86790000000002</v>
      </c>
      <c r="J1806" s="6">
        <f t="shared" si="118"/>
        <v>-0.35750897439411711</v>
      </c>
      <c r="K1806" s="5">
        <v>1332.72064</v>
      </c>
      <c r="L1806" s="5">
        <v>2006.9640300000001</v>
      </c>
      <c r="M1806" s="6">
        <f t="shared" si="119"/>
        <v>0.5059150205702525</v>
      </c>
    </row>
    <row r="1807" spans="1:13" x14ac:dyDescent="0.2">
      <c r="A1807" s="1" t="s">
        <v>22</v>
      </c>
      <c r="B1807" s="1" t="s">
        <v>108</v>
      </c>
      <c r="C1807" s="5">
        <v>0</v>
      </c>
      <c r="D1807" s="5">
        <v>0</v>
      </c>
      <c r="E1807" s="6" t="str">
        <f t="shared" si="116"/>
        <v/>
      </c>
      <c r="F1807" s="5">
        <v>0</v>
      </c>
      <c r="G1807" s="5">
        <v>0.22181999999999999</v>
      </c>
      <c r="H1807" s="6" t="str">
        <f t="shared" si="117"/>
        <v/>
      </c>
      <c r="I1807" s="5">
        <v>0</v>
      </c>
      <c r="J1807" s="6" t="str">
        <f t="shared" si="118"/>
        <v/>
      </c>
      <c r="K1807" s="5">
        <v>0.11242000000000001</v>
      </c>
      <c r="L1807" s="5">
        <v>0.56169000000000002</v>
      </c>
      <c r="M1807" s="6">
        <f t="shared" si="119"/>
        <v>3.9963529621063865</v>
      </c>
    </row>
    <row r="1808" spans="1:13" x14ac:dyDescent="0.2">
      <c r="A1808" s="1" t="s">
        <v>23</v>
      </c>
      <c r="B1808" s="1" t="s">
        <v>108</v>
      </c>
      <c r="C1808" s="5">
        <v>0</v>
      </c>
      <c r="D1808" s="5">
        <v>0</v>
      </c>
      <c r="E1808" s="6" t="str">
        <f t="shared" si="116"/>
        <v/>
      </c>
      <c r="F1808" s="5">
        <v>3.7620499999999999</v>
      </c>
      <c r="G1808" s="5">
        <v>35.788379999999997</v>
      </c>
      <c r="H1808" s="6">
        <f t="shared" si="117"/>
        <v>8.5129995614093374</v>
      </c>
      <c r="I1808" s="5">
        <v>947.94631000000004</v>
      </c>
      <c r="J1808" s="6">
        <f t="shared" si="118"/>
        <v>-0.96224640612821211</v>
      </c>
      <c r="K1808" s="5">
        <v>638.22882000000004</v>
      </c>
      <c r="L1808" s="5">
        <v>2010.23666</v>
      </c>
      <c r="M1808" s="6">
        <f t="shared" si="119"/>
        <v>2.1497115094238457</v>
      </c>
    </row>
    <row r="1809" spans="1:13" x14ac:dyDescent="0.2">
      <c r="A1809" s="1" t="s">
        <v>24</v>
      </c>
      <c r="B1809" s="1" t="s">
        <v>108</v>
      </c>
      <c r="C1809" s="5">
        <v>0</v>
      </c>
      <c r="D1809" s="5">
        <v>0</v>
      </c>
      <c r="E1809" s="6" t="str">
        <f t="shared" si="116"/>
        <v/>
      </c>
      <c r="F1809" s="5">
        <v>285.7697</v>
      </c>
      <c r="G1809" s="5">
        <v>62.338859999999997</v>
      </c>
      <c r="H1809" s="6">
        <f t="shared" si="117"/>
        <v>-0.78185629897081466</v>
      </c>
      <c r="I1809" s="5">
        <v>167.86547999999999</v>
      </c>
      <c r="J1809" s="6">
        <f t="shared" si="118"/>
        <v>-0.62863800228611622</v>
      </c>
      <c r="K1809" s="5">
        <v>1736.8257799999999</v>
      </c>
      <c r="L1809" s="5">
        <v>1250.46984</v>
      </c>
      <c r="M1809" s="6">
        <f t="shared" si="119"/>
        <v>-0.28002574904202537</v>
      </c>
    </row>
    <row r="1810" spans="1:13" x14ac:dyDescent="0.2">
      <c r="A1810" s="1" t="s">
        <v>25</v>
      </c>
      <c r="B1810" s="1" t="s">
        <v>108</v>
      </c>
      <c r="C1810" s="5">
        <v>0</v>
      </c>
      <c r="D1810" s="5">
        <v>0</v>
      </c>
      <c r="E1810" s="6" t="str">
        <f t="shared" si="116"/>
        <v/>
      </c>
      <c r="F1810" s="5">
        <v>74.824110000000005</v>
      </c>
      <c r="G1810" s="5">
        <v>186.51127</v>
      </c>
      <c r="H1810" s="6">
        <f t="shared" si="117"/>
        <v>1.4926627259582506</v>
      </c>
      <c r="I1810" s="5">
        <v>210.40527</v>
      </c>
      <c r="J1810" s="6">
        <f t="shared" si="118"/>
        <v>-0.11356179434098779</v>
      </c>
      <c r="K1810" s="5">
        <v>768.33843999999999</v>
      </c>
      <c r="L1810" s="5">
        <v>1552.2322200000001</v>
      </c>
      <c r="M1810" s="6">
        <f t="shared" si="119"/>
        <v>1.0202454272624966</v>
      </c>
    </row>
    <row r="1811" spans="1:13" x14ac:dyDescent="0.2">
      <c r="A1811" s="1" t="s">
        <v>26</v>
      </c>
      <c r="B1811" s="1" t="s">
        <v>108</v>
      </c>
      <c r="C1811" s="5">
        <v>0</v>
      </c>
      <c r="D1811" s="5">
        <v>0</v>
      </c>
      <c r="E1811" s="6" t="str">
        <f t="shared" si="116"/>
        <v/>
      </c>
      <c r="F1811" s="5">
        <v>86.951480000000004</v>
      </c>
      <c r="G1811" s="5">
        <v>0.19628999999999999</v>
      </c>
      <c r="H1811" s="6">
        <f t="shared" si="117"/>
        <v>-0.99774253411212777</v>
      </c>
      <c r="I1811" s="5">
        <v>8.4808500000000002</v>
      </c>
      <c r="J1811" s="6">
        <f t="shared" si="118"/>
        <v>-0.9768549143069386</v>
      </c>
      <c r="K1811" s="5">
        <v>253.62423999999999</v>
      </c>
      <c r="L1811" s="5">
        <v>119.61872</v>
      </c>
      <c r="M1811" s="6">
        <f t="shared" si="119"/>
        <v>-0.5283624309726862</v>
      </c>
    </row>
    <row r="1812" spans="1:13" x14ac:dyDescent="0.2">
      <c r="A1812" s="1" t="s">
        <v>28</v>
      </c>
      <c r="B1812" s="1" t="s">
        <v>108</v>
      </c>
      <c r="C1812" s="5">
        <v>0</v>
      </c>
      <c r="D1812" s="5">
        <v>0</v>
      </c>
      <c r="E1812" s="6" t="str">
        <f t="shared" si="116"/>
        <v/>
      </c>
      <c r="F1812" s="5">
        <v>0</v>
      </c>
      <c r="G1812" s="5">
        <v>0</v>
      </c>
      <c r="H1812" s="6" t="str">
        <f t="shared" si="117"/>
        <v/>
      </c>
      <c r="I1812" s="5">
        <v>34.887999999999998</v>
      </c>
      <c r="J1812" s="6">
        <f t="shared" si="118"/>
        <v>-1</v>
      </c>
      <c r="K1812" s="5">
        <v>0</v>
      </c>
      <c r="L1812" s="5">
        <v>206.53183000000001</v>
      </c>
      <c r="M1812" s="6" t="str">
        <f t="shared" si="119"/>
        <v/>
      </c>
    </row>
    <row r="1813" spans="1:13" x14ac:dyDescent="0.2">
      <c r="A1813" s="1" t="s">
        <v>29</v>
      </c>
      <c r="B1813" s="1" t="s">
        <v>108</v>
      </c>
      <c r="C1813" s="5">
        <v>0</v>
      </c>
      <c r="D1813" s="5">
        <v>0</v>
      </c>
      <c r="E1813" s="6" t="str">
        <f t="shared" si="116"/>
        <v/>
      </c>
      <c r="F1813" s="5">
        <v>0</v>
      </c>
      <c r="G1813" s="5">
        <v>131.91117</v>
      </c>
      <c r="H1813" s="6" t="str">
        <f t="shared" si="117"/>
        <v/>
      </c>
      <c r="I1813" s="5">
        <v>47.585729999999998</v>
      </c>
      <c r="J1813" s="6">
        <f t="shared" si="118"/>
        <v>1.7720741070905079</v>
      </c>
      <c r="K1813" s="5">
        <v>0</v>
      </c>
      <c r="L1813" s="5">
        <v>813.99770999999998</v>
      </c>
      <c r="M1813" s="6" t="str">
        <f t="shared" si="119"/>
        <v/>
      </c>
    </row>
    <row r="1814" spans="1:13" x14ac:dyDescent="0.2">
      <c r="A1814" s="2" t="s">
        <v>30</v>
      </c>
      <c r="B1814" s="2" t="s">
        <v>108</v>
      </c>
      <c r="C1814" s="7">
        <v>0</v>
      </c>
      <c r="D1814" s="7">
        <v>177.51157000000001</v>
      </c>
      <c r="E1814" s="8" t="str">
        <f t="shared" si="116"/>
        <v/>
      </c>
      <c r="F1814" s="7">
        <v>2771.8321099999998</v>
      </c>
      <c r="G1814" s="7">
        <v>10155.20181</v>
      </c>
      <c r="H1814" s="8">
        <f t="shared" si="117"/>
        <v>2.6637146143746784</v>
      </c>
      <c r="I1814" s="7">
        <v>57407.170279999998</v>
      </c>
      <c r="J1814" s="8">
        <f t="shared" si="118"/>
        <v>-0.82310220551773206</v>
      </c>
      <c r="K1814" s="7">
        <v>259240.26290999999</v>
      </c>
      <c r="L1814" s="7">
        <v>259417.0183</v>
      </c>
      <c r="M1814" s="8">
        <f t="shared" si="119"/>
        <v>6.8182074811962146E-4</v>
      </c>
    </row>
    <row r="1815" spans="1:13" x14ac:dyDescent="0.2">
      <c r="A1815" s="1" t="s">
        <v>3</v>
      </c>
      <c r="B1815" s="1" t="s">
        <v>109</v>
      </c>
      <c r="C1815" s="5">
        <v>0</v>
      </c>
      <c r="D1815" s="5">
        <v>0</v>
      </c>
      <c r="E1815" s="6" t="str">
        <f t="shared" si="116"/>
        <v/>
      </c>
      <c r="F1815" s="5">
        <v>0</v>
      </c>
      <c r="G1815" s="5">
        <v>0.28294999999999998</v>
      </c>
      <c r="H1815" s="6" t="str">
        <f t="shared" si="117"/>
        <v/>
      </c>
      <c r="I1815" s="5">
        <v>0</v>
      </c>
      <c r="J1815" s="6" t="str">
        <f t="shared" si="118"/>
        <v/>
      </c>
      <c r="K1815" s="5">
        <v>21.803889999999999</v>
      </c>
      <c r="L1815" s="5">
        <v>34.121980000000001</v>
      </c>
      <c r="M1815" s="6">
        <f t="shared" si="119"/>
        <v>0.56494919025916945</v>
      </c>
    </row>
    <row r="1816" spans="1:13" x14ac:dyDescent="0.2">
      <c r="A1816" s="1" t="s">
        <v>5</v>
      </c>
      <c r="B1816" s="1" t="s">
        <v>109</v>
      </c>
      <c r="C1816" s="5">
        <v>0</v>
      </c>
      <c r="D1816" s="5">
        <v>0</v>
      </c>
      <c r="E1816" s="6" t="str">
        <f t="shared" si="116"/>
        <v/>
      </c>
      <c r="F1816" s="5">
        <v>0</v>
      </c>
      <c r="G1816" s="5">
        <v>0.57081999999999999</v>
      </c>
      <c r="H1816" s="6" t="str">
        <f t="shared" si="117"/>
        <v/>
      </c>
      <c r="I1816" s="5">
        <v>0</v>
      </c>
      <c r="J1816" s="6" t="str">
        <f t="shared" si="118"/>
        <v/>
      </c>
      <c r="K1816" s="5">
        <v>6.1118899999999998</v>
      </c>
      <c r="L1816" s="5">
        <v>11.10337</v>
      </c>
      <c r="M1816" s="6">
        <f t="shared" si="119"/>
        <v>0.8166835463334583</v>
      </c>
    </row>
    <row r="1817" spans="1:13" x14ac:dyDescent="0.2">
      <c r="A1817" s="1" t="s">
        <v>6</v>
      </c>
      <c r="B1817" s="1" t="s">
        <v>109</v>
      </c>
      <c r="C1817" s="5">
        <v>0</v>
      </c>
      <c r="D1817" s="5">
        <v>0</v>
      </c>
      <c r="E1817" s="6" t="str">
        <f t="shared" si="116"/>
        <v/>
      </c>
      <c r="F1817" s="5">
        <v>0</v>
      </c>
      <c r="G1817" s="5">
        <v>10.0694</v>
      </c>
      <c r="H1817" s="6" t="str">
        <f t="shared" si="117"/>
        <v/>
      </c>
      <c r="I1817" s="5">
        <v>0</v>
      </c>
      <c r="J1817" s="6" t="str">
        <f t="shared" si="118"/>
        <v/>
      </c>
      <c r="K1817" s="5">
        <v>30.69312</v>
      </c>
      <c r="L1817" s="5">
        <v>29.495750000000001</v>
      </c>
      <c r="M1817" s="6">
        <f t="shared" si="119"/>
        <v>-3.9011022665665807E-2</v>
      </c>
    </row>
    <row r="1818" spans="1:13" x14ac:dyDescent="0.2">
      <c r="A1818" s="1" t="s">
        <v>7</v>
      </c>
      <c r="B1818" s="1" t="s">
        <v>109</v>
      </c>
      <c r="C1818" s="5">
        <v>0</v>
      </c>
      <c r="D1818" s="5">
        <v>0</v>
      </c>
      <c r="E1818" s="6" t="str">
        <f t="shared" si="116"/>
        <v/>
      </c>
      <c r="F1818" s="5">
        <v>3.10961</v>
      </c>
      <c r="G1818" s="5">
        <v>0</v>
      </c>
      <c r="H1818" s="6">
        <f t="shared" si="117"/>
        <v>-1</v>
      </c>
      <c r="I1818" s="5">
        <v>0</v>
      </c>
      <c r="J1818" s="6" t="str">
        <f t="shared" si="118"/>
        <v/>
      </c>
      <c r="K1818" s="5">
        <v>346.54514</v>
      </c>
      <c r="L1818" s="5">
        <v>0</v>
      </c>
      <c r="M1818" s="6">
        <f t="shared" si="119"/>
        <v>-1</v>
      </c>
    </row>
    <row r="1819" spans="1:13" x14ac:dyDescent="0.2">
      <c r="A1819" s="1" t="s">
        <v>9</v>
      </c>
      <c r="B1819" s="1" t="s">
        <v>109</v>
      </c>
      <c r="C1819" s="5">
        <v>0</v>
      </c>
      <c r="D1819" s="5">
        <v>0</v>
      </c>
      <c r="E1819" s="6" t="str">
        <f t="shared" si="116"/>
        <v/>
      </c>
      <c r="F1819" s="5">
        <v>0</v>
      </c>
      <c r="G1819" s="5">
        <v>3.8570000000000002</v>
      </c>
      <c r="H1819" s="6" t="str">
        <f t="shared" si="117"/>
        <v/>
      </c>
      <c r="I1819" s="5">
        <v>0</v>
      </c>
      <c r="J1819" s="6" t="str">
        <f t="shared" si="118"/>
        <v/>
      </c>
      <c r="K1819" s="5">
        <v>0</v>
      </c>
      <c r="L1819" s="5">
        <v>77.867260000000002</v>
      </c>
      <c r="M1819" s="6" t="str">
        <f t="shared" si="119"/>
        <v/>
      </c>
    </row>
    <row r="1820" spans="1:13" x14ac:dyDescent="0.2">
      <c r="A1820" s="1" t="s">
        <v>12</v>
      </c>
      <c r="B1820" s="1" t="s">
        <v>109</v>
      </c>
      <c r="C1820" s="5">
        <v>0</v>
      </c>
      <c r="D1820" s="5">
        <v>0</v>
      </c>
      <c r="E1820" s="6" t="str">
        <f t="shared" si="116"/>
        <v/>
      </c>
      <c r="F1820" s="5">
        <v>0</v>
      </c>
      <c r="G1820" s="5">
        <v>0</v>
      </c>
      <c r="H1820" s="6" t="str">
        <f t="shared" si="117"/>
        <v/>
      </c>
      <c r="I1820" s="5">
        <v>0</v>
      </c>
      <c r="J1820" s="6" t="str">
        <f t="shared" si="118"/>
        <v/>
      </c>
      <c r="K1820" s="5">
        <v>0.26830999999999999</v>
      </c>
      <c r="L1820" s="5">
        <v>0.19608999999999999</v>
      </c>
      <c r="M1820" s="6">
        <f t="shared" si="119"/>
        <v>-0.26916626290484891</v>
      </c>
    </row>
    <row r="1821" spans="1:13" x14ac:dyDescent="0.2">
      <c r="A1821" s="1" t="s">
        <v>13</v>
      </c>
      <c r="B1821" s="1" t="s">
        <v>109</v>
      </c>
      <c r="C1821" s="5">
        <v>0</v>
      </c>
      <c r="D1821" s="5">
        <v>112.25</v>
      </c>
      <c r="E1821" s="6" t="str">
        <f t="shared" si="116"/>
        <v/>
      </c>
      <c r="F1821" s="5">
        <v>230.51621</v>
      </c>
      <c r="G1821" s="5">
        <v>410.78949999999998</v>
      </c>
      <c r="H1821" s="6">
        <f t="shared" si="117"/>
        <v>0.78204170544015095</v>
      </c>
      <c r="I1821" s="5">
        <v>131.88861</v>
      </c>
      <c r="J1821" s="6">
        <f t="shared" si="118"/>
        <v>2.1146700234387183</v>
      </c>
      <c r="K1821" s="5">
        <v>935.34627</v>
      </c>
      <c r="L1821" s="5">
        <v>1547.45093</v>
      </c>
      <c r="M1821" s="6">
        <f t="shared" si="119"/>
        <v>0.6544150328412599</v>
      </c>
    </row>
    <row r="1822" spans="1:13" x14ac:dyDescent="0.2">
      <c r="A1822" s="1" t="s">
        <v>14</v>
      </c>
      <c r="B1822" s="1" t="s">
        <v>109</v>
      </c>
      <c r="C1822" s="5">
        <v>0</v>
      </c>
      <c r="D1822" s="5">
        <v>33.358029999999999</v>
      </c>
      <c r="E1822" s="6" t="str">
        <f t="shared" si="116"/>
        <v/>
      </c>
      <c r="F1822" s="5">
        <v>180.47130999999999</v>
      </c>
      <c r="G1822" s="5">
        <v>224.56372999999999</v>
      </c>
      <c r="H1822" s="6">
        <f t="shared" si="117"/>
        <v>0.24431816891006108</v>
      </c>
      <c r="I1822" s="5">
        <v>197.87209999999999</v>
      </c>
      <c r="J1822" s="6">
        <f t="shared" si="118"/>
        <v>0.1348933477736376</v>
      </c>
      <c r="K1822" s="5">
        <v>1523.84635</v>
      </c>
      <c r="L1822" s="5">
        <v>1717.92597</v>
      </c>
      <c r="M1822" s="6">
        <f t="shared" si="119"/>
        <v>0.12736167265157672</v>
      </c>
    </row>
    <row r="1823" spans="1:13" x14ac:dyDescent="0.2">
      <c r="A1823" s="1" t="s">
        <v>15</v>
      </c>
      <c r="B1823" s="1" t="s">
        <v>109</v>
      </c>
      <c r="C1823" s="5">
        <v>0</v>
      </c>
      <c r="D1823" s="5">
        <v>0</v>
      </c>
      <c r="E1823" s="6" t="str">
        <f t="shared" si="116"/>
        <v/>
      </c>
      <c r="F1823" s="5">
        <v>0</v>
      </c>
      <c r="G1823" s="5">
        <v>0</v>
      </c>
      <c r="H1823" s="6" t="str">
        <f t="shared" si="117"/>
        <v/>
      </c>
      <c r="I1823" s="5">
        <v>0</v>
      </c>
      <c r="J1823" s="6" t="str">
        <f t="shared" si="118"/>
        <v/>
      </c>
      <c r="K1823" s="5">
        <v>0.30996000000000001</v>
      </c>
      <c r="L1823" s="5">
        <v>19.3432</v>
      </c>
      <c r="M1823" s="6">
        <f t="shared" si="119"/>
        <v>61.405471673764353</v>
      </c>
    </row>
    <row r="1824" spans="1:13" x14ac:dyDescent="0.2">
      <c r="A1824" s="1" t="s">
        <v>16</v>
      </c>
      <c r="B1824" s="1" t="s">
        <v>109</v>
      </c>
      <c r="C1824" s="5">
        <v>0</v>
      </c>
      <c r="D1824" s="5">
        <v>0</v>
      </c>
      <c r="E1824" s="6" t="str">
        <f t="shared" si="116"/>
        <v/>
      </c>
      <c r="F1824" s="5">
        <v>1.0762499999999999</v>
      </c>
      <c r="G1824" s="5">
        <v>17.022110000000001</v>
      </c>
      <c r="H1824" s="6">
        <f t="shared" si="117"/>
        <v>14.816130081300816</v>
      </c>
      <c r="I1824" s="5">
        <v>0.17032</v>
      </c>
      <c r="J1824" s="6">
        <f t="shared" si="118"/>
        <v>98.941932832315644</v>
      </c>
      <c r="K1824" s="5">
        <v>27.860050000000001</v>
      </c>
      <c r="L1824" s="5">
        <v>31.615110000000001</v>
      </c>
      <c r="M1824" s="6">
        <f t="shared" si="119"/>
        <v>0.13478295982957667</v>
      </c>
    </row>
    <row r="1825" spans="1:13" x14ac:dyDescent="0.2">
      <c r="A1825" s="1" t="s">
        <v>17</v>
      </c>
      <c r="B1825" s="1" t="s">
        <v>109</v>
      </c>
      <c r="C1825" s="5">
        <v>0</v>
      </c>
      <c r="D1825" s="5">
        <v>0</v>
      </c>
      <c r="E1825" s="6" t="str">
        <f t="shared" si="116"/>
        <v/>
      </c>
      <c r="F1825" s="5">
        <v>0</v>
      </c>
      <c r="G1825" s="5">
        <v>0</v>
      </c>
      <c r="H1825" s="6" t="str">
        <f t="shared" si="117"/>
        <v/>
      </c>
      <c r="I1825" s="5">
        <v>0</v>
      </c>
      <c r="J1825" s="6" t="str">
        <f t="shared" si="118"/>
        <v/>
      </c>
      <c r="K1825" s="5">
        <v>0</v>
      </c>
      <c r="L1825" s="5">
        <v>1.62924</v>
      </c>
      <c r="M1825" s="6" t="str">
        <f t="shared" si="119"/>
        <v/>
      </c>
    </row>
    <row r="1826" spans="1:13" x14ac:dyDescent="0.2">
      <c r="A1826" s="1" t="s">
        <v>18</v>
      </c>
      <c r="B1826" s="1" t="s">
        <v>109</v>
      </c>
      <c r="C1826" s="5">
        <v>0</v>
      </c>
      <c r="D1826" s="5">
        <v>0</v>
      </c>
      <c r="E1826" s="6" t="str">
        <f t="shared" si="116"/>
        <v/>
      </c>
      <c r="F1826" s="5">
        <v>0</v>
      </c>
      <c r="G1826" s="5">
        <v>1.4211199999999999</v>
      </c>
      <c r="H1826" s="6" t="str">
        <f t="shared" si="117"/>
        <v/>
      </c>
      <c r="I1826" s="5">
        <v>0</v>
      </c>
      <c r="J1826" s="6" t="str">
        <f t="shared" si="118"/>
        <v/>
      </c>
      <c r="K1826" s="5">
        <v>1.7000200000000001</v>
      </c>
      <c r="L1826" s="5">
        <v>4.6786099999999999</v>
      </c>
      <c r="M1826" s="6">
        <f t="shared" si="119"/>
        <v>1.7520911518688012</v>
      </c>
    </row>
    <row r="1827" spans="1:13" x14ac:dyDescent="0.2">
      <c r="A1827" s="1" t="s">
        <v>19</v>
      </c>
      <c r="B1827" s="1" t="s">
        <v>109</v>
      </c>
      <c r="C1827" s="5">
        <v>0</v>
      </c>
      <c r="D1827" s="5">
        <v>0</v>
      </c>
      <c r="E1827" s="6" t="str">
        <f t="shared" si="116"/>
        <v/>
      </c>
      <c r="F1827" s="5">
        <v>58.311660000000003</v>
      </c>
      <c r="G1827" s="5">
        <v>379.90143</v>
      </c>
      <c r="H1827" s="6">
        <f t="shared" si="117"/>
        <v>5.5150165507207305</v>
      </c>
      <c r="I1827" s="5">
        <v>64.679580000000001</v>
      </c>
      <c r="J1827" s="6">
        <f t="shared" si="118"/>
        <v>4.8735914797220392</v>
      </c>
      <c r="K1827" s="5">
        <v>254.56524999999999</v>
      </c>
      <c r="L1827" s="5">
        <v>1768.7162699999999</v>
      </c>
      <c r="M1827" s="6">
        <f t="shared" si="119"/>
        <v>5.947987873443056</v>
      </c>
    </row>
    <row r="1828" spans="1:13" x14ac:dyDescent="0.2">
      <c r="A1828" s="1" t="s">
        <v>20</v>
      </c>
      <c r="B1828" s="1" t="s">
        <v>109</v>
      </c>
      <c r="C1828" s="5">
        <v>0</v>
      </c>
      <c r="D1828" s="5">
        <v>0</v>
      </c>
      <c r="E1828" s="6" t="str">
        <f t="shared" si="116"/>
        <v/>
      </c>
      <c r="F1828" s="5">
        <v>20.389589999999998</v>
      </c>
      <c r="G1828" s="5">
        <v>48.549120000000002</v>
      </c>
      <c r="H1828" s="6">
        <f t="shared" si="117"/>
        <v>1.3810738715197317</v>
      </c>
      <c r="I1828" s="5">
        <v>52.951079999999997</v>
      </c>
      <c r="J1828" s="6">
        <f t="shared" si="118"/>
        <v>-8.3132581998327404E-2</v>
      </c>
      <c r="K1828" s="5">
        <v>429.09550000000002</v>
      </c>
      <c r="L1828" s="5">
        <v>328.41532000000001</v>
      </c>
      <c r="M1828" s="6">
        <f t="shared" si="119"/>
        <v>-0.23463350233223146</v>
      </c>
    </row>
    <row r="1829" spans="1:13" x14ac:dyDescent="0.2">
      <c r="A1829" s="1" t="s">
        <v>21</v>
      </c>
      <c r="B1829" s="1" t="s">
        <v>109</v>
      </c>
      <c r="C1829" s="5">
        <v>0</v>
      </c>
      <c r="D1829" s="5">
        <v>0</v>
      </c>
      <c r="E1829" s="6" t="str">
        <f t="shared" si="116"/>
        <v/>
      </c>
      <c r="F1829" s="5">
        <v>13.060829999999999</v>
      </c>
      <c r="G1829" s="5">
        <v>9.6991499999999995</v>
      </c>
      <c r="H1829" s="6">
        <f t="shared" si="117"/>
        <v>-0.2573863988735785</v>
      </c>
      <c r="I1829" s="5">
        <v>23.05115</v>
      </c>
      <c r="J1829" s="6">
        <f t="shared" si="118"/>
        <v>-0.57923357402992903</v>
      </c>
      <c r="K1829" s="5">
        <v>78.643240000000006</v>
      </c>
      <c r="L1829" s="5">
        <v>231.23820000000001</v>
      </c>
      <c r="M1829" s="6">
        <f t="shared" si="119"/>
        <v>1.9403442686237238</v>
      </c>
    </row>
    <row r="1830" spans="1:13" x14ac:dyDescent="0.2">
      <c r="A1830" s="1" t="s">
        <v>22</v>
      </c>
      <c r="B1830" s="1" t="s">
        <v>109</v>
      </c>
      <c r="C1830" s="5">
        <v>0</v>
      </c>
      <c r="D1830" s="5">
        <v>0</v>
      </c>
      <c r="E1830" s="6" t="str">
        <f t="shared" si="116"/>
        <v/>
      </c>
      <c r="F1830" s="5">
        <v>0</v>
      </c>
      <c r="G1830" s="5">
        <v>96.926929999999999</v>
      </c>
      <c r="H1830" s="6" t="str">
        <f t="shared" si="117"/>
        <v/>
      </c>
      <c r="I1830" s="5">
        <v>0</v>
      </c>
      <c r="J1830" s="6" t="str">
        <f t="shared" si="118"/>
        <v/>
      </c>
      <c r="K1830" s="5">
        <v>0</v>
      </c>
      <c r="L1830" s="5">
        <v>664.11719000000005</v>
      </c>
      <c r="M1830" s="6" t="str">
        <f t="shared" si="119"/>
        <v/>
      </c>
    </row>
    <row r="1831" spans="1:13" x14ac:dyDescent="0.2">
      <c r="A1831" s="1" t="s">
        <v>23</v>
      </c>
      <c r="B1831" s="1" t="s">
        <v>109</v>
      </c>
      <c r="C1831" s="5">
        <v>0</v>
      </c>
      <c r="D1831" s="5">
        <v>0</v>
      </c>
      <c r="E1831" s="6" t="str">
        <f t="shared" si="116"/>
        <v/>
      </c>
      <c r="F1831" s="5">
        <v>0</v>
      </c>
      <c r="G1831" s="5">
        <v>6.8000000000000005E-2</v>
      </c>
      <c r="H1831" s="6" t="str">
        <f t="shared" si="117"/>
        <v/>
      </c>
      <c r="I1831" s="5">
        <v>91.8</v>
      </c>
      <c r="J1831" s="6">
        <f t="shared" si="118"/>
        <v>-0.99925925925925929</v>
      </c>
      <c r="K1831" s="5">
        <v>133.07159999999999</v>
      </c>
      <c r="L1831" s="5">
        <v>1360.2908299999999</v>
      </c>
      <c r="M1831" s="6">
        <f t="shared" si="119"/>
        <v>9.2222474968362906</v>
      </c>
    </row>
    <row r="1832" spans="1:13" x14ac:dyDescent="0.2">
      <c r="A1832" s="1" t="s">
        <v>24</v>
      </c>
      <c r="B1832" s="1" t="s">
        <v>109</v>
      </c>
      <c r="C1832" s="5">
        <v>0</v>
      </c>
      <c r="D1832" s="5">
        <v>0</v>
      </c>
      <c r="E1832" s="6" t="str">
        <f t="shared" si="116"/>
        <v/>
      </c>
      <c r="F1832" s="5">
        <v>0</v>
      </c>
      <c r="G1832" s="5">
        <v>25.403549999999999</v>
      </c>
      <c r="H1832" s="6" t="str">
        <f t="shared" si="117"/>
        <v/>
      </c>
      <c r="I1832" s="5">
        <v>0</v>
      </c>
      <c r="J1832" s="6" t="str">
        <f t="shared" si="118"/>
        <v/>
      </c>
      <c r="K1832" s="5">
        <v>0</v>
      </c>
      <c r="L1832" s="5">
        <v>77.226050000000001</v>
      </c>
      <c r="M1832" s="6" t="str">
        <f t="shared" si="119"/>
        <v/>
      </c>
    </row>
    <row r="1833" spans="1:13" x14ac:dyDescent="0.2">
      <c r="A1833" s="1" t="s">
        <v>26</v>
      </c>
      <c r="B1833" s="1" t="s">
        <v>109</v>
      </c>
      <c r="C1833" s="5">
        <v>0</v>
      </c>
      <c r="D1833" s="5">
        <v>0</v>
      </c>
      <c r="E1833" s="6" t="str">
        <f t="shared" si="116"/>
        <v/>
      </c>
      <c r="F1833" s="5">
        <v>211.87841</v>
      </c>
      <c r="G1833" s="5">
        <v>0</v>
      </c>
      <c r="H1833" s="6">
        <f t="shared" si="117"/>
        <v>-1</v>
      </c>
      <c r="I1833" s="5">
        <v>0</v>
      </c>
      <c r="J1833" s="6" t="str">
        <f t="shared" si="118"/>
        <v/>
      </c>
      <c r="K1833" s="5">
        <v>294.92043999999999</v>
      </c>
      <c r="L1833" s="5">
        <v>16.32921</v>
      </c>
      <c r="M1833" s="6">
        <f t="shared" si="119"/>
        <v>-0.94463181324427703</v>
      </c>
    </row>
    <row r="1834" spans="1:13" x14ac:dyDescent="0.2">
      <c r="A1834" s="2" t="s">
        <v>30</v>
      </c>
      <c r="B1834" s="2" t="s">
        <v>109</v>
      </c>
      <c r="C1834" s="7">
        <v>0</v>
      </c>
      <c r="D1834" s="7">
        <v>145.60803000000001</v>
      </c>
      <c r="E1834" s="8" t="str">
        <f t="shared" si="116"/>
        <v/>
      </c>
      <c r="F1834" s="7">
        <v>747.11311000000001</v>
      </c>
      <c r="G1834" s="7">
        <v>1229.12481</v>
      </c>
      <c r="H1834" s="8">
        <f t="shared" si="117"/>
        <v>0.64516562960593737</v>
      </c>
      <c r="I1834" s="7">
        <v>562.41283999999996</v>
      </c>
      <c r="J1834" s="8">
        <f t="shared" si="118"/>
        <v>1.1854494111478679</v>
      </c>
      <c r="K1834" s="7">
        <v>4359.1759300000003</v>
      </c>
      <c r="L1834" s="7">
        <v>7946.5769899999996</v>
      </c>
      <c r="M1834" s="8">
        <f t="shared" si="119"/>
        <v>0.82295395221637668</v>
      </c>
    </row>
    <row r="1835" spans="1:13" x14ac:dyDescent="0.2">
      <c r="A1835" s="1" t="s">
        <v>3</v>
      </c>
      <c r="B1835" s="1" t="s">
        <v>110</v>
      </c>
      <c r="C1835" s="5">
        <v>0</v>
      </c>
      <c r="D1835" s="5">
        <v>95.834370000000007</v>
      </c>
      <c r="E1835" s="6" t="str">
        <f t="shared" si="116"/>
        <v/>
      </c>
      <c r="F1835" s="5">
        <v>17407.729650000001</v>
      </c>
      <c r="G1835" s="5">
        <v>10230.895490000001</v>
      </c>
      <c r="H1835" s="6">
        <f t="shared" si="117"/>
        <v>-0.4122785856798965</v>
      </c>
      <c r="I1835" s="5">
        <v>16983.117770000001</v>
      </c>
      <c r="J1835" s="6">
        <f t="shared" si="118"/>
        <v>-0.39758437593405438</v>
      </c>
      <c r="K1835" s="5">
        <v>232600.76827999999</v>
      </c>
      <c r="L1835" s="5">
        <v>225302.37766</v>
      </c>
      <c r="M1835" s="6">
        <f t="shared" si="119"/>
        <v>-3.1377328088677436E-2</v>
      </c>
    </row>
    <row r="1836" spans="1:13" x14ac:dyDescent="0.2">
      <c r="A1836" s="1" t="s">
        <v>5</v>
      </c>
      <c r="B1836" s="1" t="s">
        <v>110</v>
      </c>
      <c r="C1836" s="5">
        <v>0</v>
      </c>
      <c r="D1836" s="5">
        <v>486.19556999999998</v>
      </c>
      <c r="E1836" s="6" t="str">
        <f t="shared" si="116"/>
        <v/>
      </c>
      <c r="F1836" s="5">
        <v>3412.1512600000001</v>
      </c>
      <c r="G1836" s="5">
        <v>5272.6999699999997</v>
      </c>
      <c r="H1836" s="6">
        <f t="shared" si="117"/>
        <v>0.54527146314140817</v>
      </c>
      <c r="I1836" s="5">
        <v>4297.9279800000004</v>
      </c>
      <c r="J1836" s="6">
        <f t="shared" si="118"/>
        <v>0.22680044768921404</v>
      </c>
      <c r="K1836" s="5">
        <v>31489.872070000001</v>
      </c>
      <c r="L1836" s="5">
        <v>40571.488940000003</v>
      </c>
      <c r="M1836" s="6">
        <f t="shared" si="119"/>
        <v>0.28839802365065625</v>
      </c>
    </row>
    <row r="1837" spans="1:13" x14ac:dyDescent="0.2">
      <c r="A1837" s="1" t="s">
        <v>6</v>
      </c>
      <c r="B1837" s="1" t="s">
        <v>110</v>
      </c>
      <c r="C1837" s="5">
        <v>0</v>
      </c>
      <c r="D1837" s="5">
        <v>0</v>
      </c>
      <c r="E1837" s="6" t="str">
        <f t="shared" si="116"/>
        <v/>
      </c>
      <c r="F1837" s="5">
        <v>74.312029999999993</v>
      </c>
      <c r="G1837" s="5">
        <v>263.49354</v>
      </c>
      <c r="H1837" s="6">
        <f t="shared" si="117"/>
        <v>2.5457723332278772</v>
      </c>
      <c r="I1837" s="5">
        <v>221.86440999999999</v>
      </c>
      <c r="J1837" s="6">
        <f t="shared" si="118"/>
        <v>0.18763320354084723</v>
      </c>
      <c r="K1837" s="5">
        <v>1921.29629</v>
      </c>
      <c r="L1837" s="5">
        <v>2346.4307199999998</v>
      </c>
      <c r="M1837" s="6">
        <f t="shared" si="119"/>
        <v>0.22127478838779191</v>
      </c>
    </row>
    <row r="1838" spans="1:13" x14ac:dyDescent="0.2">
      <c r="A1838" s="1" t="s">
        <v>7</v>
      </c>
      <c r="B1838" s="1" t="s">
        <v>110</v>
      </c>
      <c r="C1838" s="5">
        <v>0</v>
      </c>
      <c r="D1838" s="5">
        <v>0</v>
      </c>
      <c r="E1838" s="6" t="str">
        <f t="shared" si="116"/>
        <v/>
      </c>
      <c r="F1838" s="5">
        <v>6.7360000000000003E-2</v>
      </c>
      <c r="G1838" s="5">
        <v>2.3369999999999998E-2</v>
      </c>
      <c r="H1838" s="6">
        <f t="shared" si="117"/>
        <v>-0.65305819477434679</v>
      </c>
      <c r="I1838" s="5">
        <v>1.4160000000000001E-2</v>
      </c>
      <c r="J1838" s="6">
        <f t="shared" si="118"/>
        <v>0.65042372881355903</v>
      </c>
      <c r="K1838" s="5">
        <v>0.50783999999999996</v>
      </c>
      <c r="L1838" s="5">
        <v>9.7799999999999998E-2</v>
      </c>
      <c r="M1838" s="6">
        <f t="shared" si="119"/>
        <v>-0.80741965973534968</v>
      </c>
    </row>
    <row r="1839" spans="1:13" x14ac:dyDescent="0.2">
      <c r="A1839" s="1" t="s">
        <v>8</v>
      </c>
      <c r="B1839" s="1" t="s">
        <v>110</v>
      </c>
      <c r="C1839" s="5">
        <v>0</v>
      </c>
      <c r="D1839" s="5">
        <v>0</v>
      </c>
      <c r="E1839" s="6" t="str">
        <f t="shared" si="116"/>
        <v/>
      </c>
      <c r="F1839" s="5">
        <v>0.14713999999999999</v>
      </c>
      <c r="G1839" s="5">
        <v>0</v>
      </c>
      <c r="H1839" s="6">
        <f t="shared" si="117"/>
        <v>-1</v>
      </c>
      <c r="I1839" s="5">
        <v>0</v>
      </c>
      <c r="J1839" s="6" t="str">
        <f t="shared" si="118"/>
        <v/>
      </c>
      <c r="K1839" s="5">
        <v>0.14713999999999999</v>
      </c>
      <c r="L1839" s="5">
        <v>1.1520000000000001E-2</v>
      </c>
      <c r="M1839" s="6">
        <f t="shared" si="119"/>
        <v>-0.92170721761587604</v>
      </c>
    </row>
    <row r="1840" spans="1:13" x14ac:dyDescent="0.2">
      <c r="A1840" s="1" t="s">
        <v>9</v>
      </c>
      <c r="B1840" s="1" t="s">
        <v>110</v>
      </c>
      <c r="C1840" s="5">
        <v>0</v>
      </c>
      <c r="D1840" s="5">
        <v>37.907339999999998</v>
      </c>
      <c r="E1840" s="6" t="str">
        <f t="shared" si="116"/>
        <v/>
      </c>
      <c r="F1840" s="5">
        <v>14.038930000000001</v>
      </c>
      <c r="G1840" s="5">
        <v>124.90396</v>
      </c>
      <c r="H1840" s="6">
        <f t="shared" si="117"/>
        <v>7.8969714928416899</v>
      </c>
      <c r="I1840" s="5">
        <v>70.586669999999998</v>
      </c>
      <c r="J1840" s="6">
        <f t="shared" si="118"/>
        <v>0.76951200559539079</v>
      </c>
      <c r="K1840" s="5">
        <v>162.63444000000001</v>
      </c>
      <c r="L1840" s="5">
        <v>538.72249999999997</v>
      </c>
      <c r="M1840" s="6">
        <f t="shared" si="119"/>
        <v>2.3124748976907963</v>
      </c>
    </row>
    <row r="1841" spans="1:13" x14ac:dyDescent="0.2">
      <c r="A1841" s="1" t="s">
        <v>10</v>
      </c>
      <c r="B1841" s="1" t="s">
        <v>110</v>
      </c>
      <c r="C1841" s="5">
        <v>0</v>
      </c>
      <c r="D1841" s="5">
        <v>0</v>
      </c>
      <c r="E1841" s="6" t="str">
        <f t="shared" si="116"/>
        <v/>
      </c>
      <c r="F1841" s="5">
        <v>171.44300000000001</v>
      </c>
      <c r="G1841" s="5">
        <v>0</v>
      </c>
      <c r="H1841" s="6">
        <f t="shared" si="117"/>
        <v>-1</v>
      </c>
      <c r="I1841" s="5">
        <v>0</v>
      </c>
      <c r="J1841" s="6" t="str">
        <f t="shared" si="118"/>
        <v/>
      </c>
      <c r="K1841" s="5">
        <v>171.44300000000001</v>
      </c>
      <c r="L1841" s="5">
        <v>188.16</v>
      </c>
      <c r="M1841" s="6">
        <f t="shared" si="119"/>
        <v>9.7507626441441175E-2</v>
      </c>
    </row>
    <row r="1842" spans="1:13" x14ac:dyDescent="0.2">
      <c r="A1842" s="1" t="s">
        <v>11</v>
      </c>
      <c r="B1842" s="1" t="s">
        <v>110</v>
      </c>
      <c r="C1842" s="5">
        <v>0</v>
      </c>
      <c r="D1842" s="5">
        <v>0</v>
      </c>
      <c r="E1842" s="6" t="str">
        <f t="shared" si="116"/>
        <v/>
      </c>
      <c r="F1842" s="5">
        <v>0</v>
      </c>
      <c r="G1842" s="5">
        <v>0</v>
      </c>
      <c r="H1842" s="6" t="str">
        <f t="shared" si="117"/>
        <v/>
      </c>
      <c r="I1842" s="5">
        <v>0</v>
      </c>
      <c r="J1842" s="6" t="str">
        <f t="shared" si="118"/>
        <v/>
      </c>
      <c r="K1842" s="5">
        <v>0</v>
      </c>
      <c r="L1842" s="5">
        <v>1054.47128</v>
      </c>
      <c r="M1842" s="6" t="str">
        <f t="shared" si="119"/>
        <v/>
      </c>
    </row>
    <row r="1843" spans="1:13" x14ac:dyDescent="0.2">
      <c r="A1843" s="1" t="s">
        <v>12</v>
      </c>
      <c r="B1843" s="1" t="s">
        <v>110</v>
      </c>
      <c r="C1843" s="5">
        <v>0</v>
      </c>
      <c r="D1843" s="5">
        <v>0</v>
      </c>
      <c r="E1843" s="6" t="str">
        <f t="shared" si="116"/>
        <v/>
      </c>
      <c r="F1843" s="5">
        <v>0</v>
      </c>
      <c r="G1843" s="5">
        <v>0</v>
      </c>
      <c r="H1843" s="6" t="str">
        <f t="shared" si="117"/>
        <v/>
      </c>
      <c r="I1843" s="5">
        <v>0</v>
      </c>
      <c r="J1843" s="6" t="str">
        <f t="shared" si="118"/>
        <v/>
      </c>
      <c r="K1843" s="5">
        <v>0</v>
      </c>
      <c r="L1843" s="5">
        <v>14.003030000000001</v>
      </c>
      <c r="M1843" s="6" t="str">
        <f t="shared" si="119"/>
        <v/>
      </c>
    </row>
    <row r="1844" spans="1:13" x14ac:dyDescent="0.2">
      <c r="A1844" s="1" t="s">
        <v>13</v>
      </c>
      <c r="B1844" s="1" t="s">
        <v>110</v>
      </c>
      <c r="C1844" s="5">
        <v>0</v>
      </c>
      <c r="D1844" s="5">
        <v>0</v>
      </c>
      <c r="E1844" s="6" t="str">
        <f t="shared" si="116"/>
        <v/>
      </c>
      <c r="F1844" s="5">
        <v>317.41913</v>
      </c>
      <c r="G1844" s="5">
        <v>36.644530000000003</v>
      </c>
      <c r="H1844" s="6">
        <f t="shared" si="117"/>
        <v>-0.88455475257587657</v>
      </c>
      <c r="I1844" s="5">
        <v>166.53426999999999</v>
      </c>
      <c r="J1844" s="6">
        <f t="shared" si="118"/>
        <v>-0.77995802305435391</v>
      </c>
      <c r="K1844" s="5">
        <v>1589.7885200000001</v>
      </c>
      <c r="L1844" s="5">
        <v>1300.1692399999999</v>
      </c>
      <c r="M1844" s="6">
        <f t="shared" si="119"/>
        <v>-0.18217472094967702</v>
      </c>
    </row>
    <row r="1845" spans="1:13" x14ac:dyDescent="0.2">
      <c r="A1845" s="1" t="s">
        <v>14</v>
      </c>
      <c r="B1845" s="1" t="s">
        <v>110</v>
      </c>
      <c r="C1845" s="5">
        <v>0</v>
      </c>
      <c r="D1845" s="5">
        <v>0</v>
      </c>
      <c r="E1845" s="6" t="str">
        <f t="shared" si="116"/>
        <v/>
      </c>
      <c r="F1845" s="5">
        <v>0</v>
      </c>
      <c r="G1845" s="5">
        <v>0</v>
      </c>
      <c r="H1845" s="6" t="str">
        <f t="shared" si="117"/>
        <v/>
      </c>
      <c r="I1845" s="5">
        <v>15.846399999999999</v>
      </c>
      <c r="J1845" s="6">
        <f t="shared" si="118"/>
        <v>-1</v>
      </c>
      <c r="K1845" s="5">
        <v>75.912000000000006</v>
      </c>
      <c r="L1845" s="5">
        <v>44.341749999999998</v>
      </c>
      <c r="M1845" s="6">
        <f t="shared" si="119"/>
        <v>-0.41587957108230589</v>
      </c>
    </row>
    <row r="1846" spans="1:13" x14ac:dyDescent="0.2">
      <c r="A1846" s="1" t="s">
        <v>15</v>
      </c>
      <c r="B1846" s="1" t="s">
        <v>110</v>
      </c>
      <c r="C1846" s="5">
        <v>0</v>
      </c>
      <c r="D1846" s="5">
        <v>0</v>
      </c>
      <c r="E1846" s="6" t="str">
        <f t="shared" si="116"/>
        <v/>
      </c>
      <c r="F1846" s="5">
        <v>1377.3417099999999</v>
      </c>
      <c r="G1846" s="5">
        <v>823.15007000000003</v>
      </c>
      <c r="H1846" s="6">
        <f t="shared" si="117"/>
        <v>-0.40236321602429359</v>
      </c>
      <c r="I1846" s="5">
        <v>594.37103999999999</v>
      </c>
      <c r="J1846" s="6">
        <f t="shared" si="118"/>
        <v>0.38490944982783826</v>
      </c>
      <c r="K1846" s="5">
        <v>6457.8281500000003</v>
      </c>
      <c r="L1846" s="5">
        <v>5334.8331699999999</v>
      </c>
      <c r="M1846" s="6">
        <f t="shared" si="119"/>
        <v>-0.17389669621357151</v>
      </c>
    </row>
    <row r="1847" spans="1:13" x14ac:dyDescent="0.2">
      <c r="A1847" s="1" t="s">
        <v>16</v>
      </c>
      <c r="B1847" s="1" t="s">
        <v>110</v>
      </c>
      <c r="C1847" s="5">
        <v>0</v>
      </c>
      <c r="D1847" s="5">
        <v>10.93106</v>
      </c>
      <c r="E1847" s="6" t="str">
        <f t="shared" si="116"/>
        <v/>
      </c>
      <c r="F1847" s="5">
        <v>1465.8216299999999</v>
      </c>
      <c r="G1847" s="5">
        <v>924.01635999999996</v>
      </c>
      <c r="H1847" s="6">
        <f t="shared" si="117"/>
        <v>-0.36962564810835818</v>
      </c>
      <c r="I1847" s="5">
        <v>3091.63238</v>
      </c>
      <c r="J1847" s="6">
        <f t="shared" si="118"/>
        <v>-0.70112346927871161</v>
      </c>
      <c r="K1847" s="5">
        <v>20346.291229999999</v>
      </c>
      <c r="L1847" s="5">
        <v>21213.875889999999</v>
      </c>
      <c r="M1847" s="6">
        <f t="shared" si="119"/>
        <v>4.264092409730047E-2</v>
      </c>
    </row>
    <row r="1848" spans="1:13" x14ac:dyDescent="0.2">
      <c r="A1848" s="1" t="s">
        <v>18</v>
      </c>
      <c r="B1848" s="1" t="s">
        <v>110</v>
      </c>
      <c r="C1848" s="5">
        <v>0</v>
      </c>
      <c r="D1848" s="5">
        <v>0</v>
      </c>
      <c r="E1848" s="6" t="str">
        <f t="shared" si="116"/>
        <v/>
      </c>
      <c r="F1848" s="5">
        <v>101.46314</v>
      </c>
      <c r="G1848" s="5">
        <v>40.248199999999997</v>
      </c>
      <c r="H1848" s="6">
        <f t="shared" si="117"/>
        <v>-0.60332195514548437</v>
      </c>
      <c r="I1848" s="5">
        <v>0</v>
      </c>
      <c r="J1848" s="6" t="str">
        <f t="shared" si="118"/>
        <v/>
      </c>
      <c r="K1848" s="5">
        <v>749.70959000000005</v>
      </c>
      <c r="L1848" s="5">
        <v>350.14909</v>
      </c>
      <c r="M1848" s="6">
        <f t="shared" si="119"/>
        <v>-0.53295370011206611</v>
      </c>
    </row>
    <row r="1849" spans="1:13" x14ac:dyDescent="0.2">
      <c r="A1849" s="1" t="s">
        <v>19</v>
      </c>
      <c r="B1849" s="1" t="s">
        <v>110</v>
      </c>
      <c r="C1849" s="5">
        <v>0</v>
      </c>
      <c r="D1849" s="5">
        <v>0</v>
      </c>
      <c r="E1849" s="6" t="str">
        <f t="shared" si="116"/>
        <v/>
      </c>
      <c r="F1849" s="5">
        <v>1127.06222</v>
      </c>
      <c r="G1849" s="5">
        <v>543.86143000000004</v>
      </c>
      <c r="H1849" s="6">
        <f t="shared" si="117"/>
        <v>-0.51745216870103228</v>
      </c>
      <c r="I1849" s="5">
        <v>1509.5244600000001</v>
      </c>
      <c r="J1849" s="6">
        <f t="shared" si="118"/>
        <v>-0.63971340351782047</v>
      </c>
      <c r="K1849" s="5">
        <v>11395.82237</v>
      </c>
      <c r="L1849" s="5">
        <v>13596.16085</v>
      </c>
      <c r="M1849" s="6">
        <f t="shared" si="119"/>
        <v>0.19308290429240871</v>
      </c>
    </row>
    <row r="1850" spans="1:13" x14ac:dyDescent="0.2">
      <c r="A1850" s="1" t="s">
        <v>20</v>
      </c>
      <c r="B1850" s="1" t="s">
        <v>110</v>
      </c>
      <c r="C1850" s="5">
        <v>0</v>
      </c>
      <c r="D1850" s="5">
        <v>0</v>
      </c>
      <c r="E1850" s="6" t="str">
        <f t="shared" si="116"/>
        <v/>
      </c>
      <c r="F1850" s="5">
        <v>0</v>
      </c>
      <c r="G1850" s="5">
        <v>5.6970000000000001</v>
      </c>
      <c r="H1850" s="6" t="str">
        <f t="shared" si="117"/>
        <v/>
      </c>
      <c r="I1850" s="5">
        <v>0</v>
      </c>
      <c r="J1850" s="6" t="str">
        <f t="shared" si="118"/>
        <v/>
      </c>
      <c r="K1850" s="5">
        <v>0</v>
      </c>
      <c r="L1850" s="5">
        <v>5.6970000000000001</v>
      </c>
      <c r="M1850" s="6" t="str">
        <f t="shared" si="119"/>
        <v/>
      </c>
    </row>
    <row r="1851" spans="1:13" x14ac:dyDescent="0.2">
      <c r="A1851" s="1" t="s">
        <v>21</v>
      </c>
      <c r="B1851" s="1" t="s">
        <v>110</v>
      </c>
      <c r="C1851" s="5">
        <v>0</v>
      </c>
      <c r="D1851" s="5">
        <v>0</v>
      </c>
      <c r="E1851" s="6" t="str">
        <f t="shared" si="116"/>
        <v/>
      </c>
      <c r="F1851" s="5">
        <v>277.24970000000002</v>
      </c>
      <c r="G1851" s="5">
        <v>314.44328999999999</v>
      </c>
      <c r="H1851" s="6">
        <f t="shared" si="117"/>
        <v>0.1341519576035608</v>
      </c>
      <c r="I1851" s="5">
        <v>345.08100999999999</v>
      </c>
      <c r="J1851" s="6">
        <f t="shared" si="118"/>
        <v>-8.8784137962271581E-2</v>
      </c>
      <c r="K1851" s="5">
        <v>2589.0329499999998</v>
      </c>
      <c r="L1851" s="5">
        <v>3463.7259600000002</v>
      </c>
      <c r="M1851" s="6">
        <f t="shared" si="119"/>
        <v>0.33784545306771796</v>
      </c>
    </row>
    <row r="1852" spans="1:13" x14ac:dyDescent="0.2">
      <c r="A1852" s="1" t="s">
        <v>22</v>
      </c>
      <c r="B1852" s="1" t="s">
        <v>110</v>
      </c>
      <c r="C1852" s="5">
        <v>0</v>
      </c>
      <c r="D1852" s="5">
        <v>0</v>
      </c>
      <c r="E1852" s="6" t="str">
        <f t="shared" si="116"/>
        <v/>
      </c>
      <c r="F1852" s="5">
        <v>0</v>
      </c>
      <c r="G1852" s="5">
        <v>0</v>
      </c>
      <c r="H1852" s="6" t="str">
        <f t="shared" si="117"/>
        <v/>
      </c>
      <c r="I1852" s="5">
        <v>0</v>
      </c>
      <c r="J1852" s="6" t="str">
        <f t="shared" si="118"/>
        <v/>
      </c>
      <c r="K1852" s="5">
        <v>0</v>
      </c>
      <c r="L1852" s="5">
        <v>0</v>
      </c>
      <c r="M1852" s="6" t="str">
        <f t="shared" si="119"/>
        <v/>
      </c>
    </row>
    <row r="1853" spans="1:13" x14ac:dyDescent="0.2">
      <c r="A1853" s="1" t="s">
        <v>23</v>
      </c>
      <c r="B1853" s="1" t="s">
        <v>110</v>
      </c>
      <c r="C1853" s="5">
        <v>0</v>
      </c>
      <c r="D1853" s="5">
        <v>0</v>
      </c>
      <c r="E1853" s="6" t="str">
        <f t="shared" si="116"/>
        <v/>
      </c>
      <c r="F1853" s="5">
        <v>283.69583</v>
      </c>
      <c r="G1853" s="5">
        <v>119.09716</v>
      </c>
      <c r="H1853" s="6">
        <f t="shared" si="117"/>
        <v>-0.580194181916597</v>
      </c>
      <c r="I1853" s="5">
        <v>197.66734</v>
      </c>
      <c r="J1853" s="6">
        <f t="shared" si="118"/>
        <v>-0.39748690906651551</v>
      </c>
      <c r="K1853" s="5">
        <v>1810.09699</v>
      </c>
      <c r="L1853" s="5">
        <v>1431.7405000000001</v>
      </c>
      <c r="M1853" s="6">
        <f t="shared" si="119"/>
        <v>-0.20902553404058188</v>
      </c>
    </row>
    <row r="1854" spans="1:13" x14ac:dyDescent="0.2">
      <c r="A1854" s="1" t="s">
        <v>24</v>
      </c>
      <c r="B1854" s="1" t="s">
        <v>110</v>
      </c>
      <c r="C1854" s="5">
        <v>0</v>
      </c>
      <c r="D1854" s="5">
        <v>0</v>
      </c>
      <c r="E1854" s="6" t="str">
        <f t="shared" si="116"/>
        <v/>
      </c>
      <c r="F1854" s="5">
        <v>326.29577</v>
      </c>
      <c r="G1854" s="5">
        <v>138.09317999999999</v>
      </c>
      <c r="H1854" s="6">
        <f t="shared" si="117"/>
        <v>-0.57678525835624539</v>
      </c>
      <c r="I1854" s="5">
        <v>209.92610999999999</v>
      </c>
      <c r="J1854" s="6">
        <f t="shared" si="118"/>
        <v>-0.34218197059908373</v>
      </c>
      <c r="K1854" s="5">
        <v>1808.1052</v>
      </c>
      <c r="L1854" s="5">
        <v>2190.1051000000002</v>
      </c>
      <c r="M1854" s="6">
        <f t="shared" si="119"/>
        <v>0.21127083755967302</v>
      </c>
    </row>
    <row r="1855" spans="1:13" x14ac:dyDescent="0.2">
      <c r="A1855" s="1" t="s">
        <v>26</v>
      </c>
      <c r="B1855" s="1" t="s">
        <v>110</v>
      </c>
      <c r="C1855" s="5">
        <v>0</v>
      </c>
      <c r="D1855" s="5">
        <v>0</v>
      </c>
      <c r="E1855" s="6" t="str">
        <f t="shared" si="116"/>
        <v/>
      </c>
      <c r="F1855" s="5">
        <v>0</v>
      </c>
      <c r="G1855" s="5">
        <v>0</v>
      </c>
      <c r="H1855" s="6" t="str">
        <f t="shared" si="117"/>
        <v/>
      </c>
      <c r="I1855" s="5">
        <v>0</v>
      </c>
      <c r="J1855" s="6" t="str">
        <f t="shared" si="118"/>
        <v/>
      </c>
      <c r="K1855" s="5">
        <v>5.6759899999999996</v>
      </c>
      <c r="L1855" s="5">
        <v>5.3832300000000002</v>
      </c>
      <c r="M1855" s="6">
        <f t="shared" si="119"/>
        <v>-5.1578667333804229E-2</v>
      </c>
    </row>
    <row r="1856" spans="1:13" x14ac:dyDescent="0.2">
      <c r="A1856" s="2" t="s">
        <v>30</v>
      </c>
      <c r="B1856" s="2" t="s">
        <v>110</v>
      </c>
      <c r="C1856" s="7">
        <v>0</v>
      </c>
      <c r="D1856" s="7">
        <v>637.06043999999997</v>
      </c>
      <c r="E1856" s="8" t="str">
        <f t="shared" si="116"/>
        <v/>
      </c>
      <c r="F1856" s="7">
        <v>26356.238499999999</v>
      </c>
      <c r="G1856" s="7">
        <v>18843.459650000001</v>
      </c>
      <c r="H1856" s="8">
        <f t="shared" si="117"/>
        <v>-0.2850474603953822</v>
      </c>
      <c r="I1856" s="7">
        <v>27704.094000000001</v>
      </c>
      <c r="J1856" s="8">
        <f t="shared" si="118"/>
        <v>-0.31983122602746006</v>
      </c>
      <c r="K1856" s="7">
        <v>313175.01478000003</v>
      </c>
      <c r="L1856" s="7">
        <v>318963.33584999997</v>
      </c>
      <c r="M1856" s="8">
        <f t="shared" si="119"/>
        <v>1.8482703909397546E-2</v>
      </c>
    </row>
    <row r="1857" spans="1:13" x14ac:dyDescent="0.2">
      <c r="A1857" s="2" t="s">
        <v>30</v>
      </c>
      <c r="B1857" s="2"/>
      <c r="C1857" s="7">
        <v>45294.484100000001</v>
      </c>
      <c r="D1857" s="7">
        <v>589365.15919000003</v>
      </c>
      <c r="E1857" s="8">
        <f t="shared" si="116"/>
        <v>12.011852787390508</v>
      </c>
      <c r="F1857" s="7">
        <v>13973982.32367</v>
      </c>
      <c r="G1857" s="7">
        <v>14051632.015249999</v>
      </c>
      <c r="H1857" s="8">
        <f t="shared" si="117"/>
        <v>5.556733204712172E-3</v>
      </c>
      <c r="I1857" s="7">
        <v>12073859.031549999</v>
      </c>
      <c r="J1857" s="8">
        <f t="shared" si="118"/>
        <v>0.16380620135881285</v>
      </c>
      <c r="K1857" s="7">
        <v>119625534.17580999</v>
      </c>
      <c r="L1857" s="7">
        <v>121871955.92873</v>
      </c>
      <c r="M1857" s="8">
        <f t="shared" si="119"/>
        <v>1.8778781373034459E-2</v>
      </c>
    </row>
    <row r="1858" spans="1:13" x14ac:dyDescent="0.2">
      <c r="A1858" s="2" t="s">
        <v>30</v>
      </c>
      <c r="B1858" s="2"/>
      <c r="C1858" s="7"/>
      <c r="D1858" s="7"/>
      <c r="E1858" s="8" t="str">
        <f t="shared" si="116"/>
        <v/>
      </c>
      <c r="F1858" s="7"/>
      <c r="G1858" s="7"/>
      <c r="H1858" s="8" t="str">
        <f t="shared" si="117"/>
        <v/>
      </c>
      <c r="I1858" s="7"/>
      <c r="J1858" s="8" t="str">
        <f t="shared" si="118"/>
        <v/>
      </c>
      <c r="K1858" s="7"/>
      <c r="L1858" s="7"/>
      <c r="M1858" s="8" t="str">
        <f t="shared" si="119"/>
        <v/>
      </c>
    </row>
    <row r="1859" spans="1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1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1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1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1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1:13" x14ac:dyDescent="0.2">
      <c r="C1864" s="5"/>
      <c r="D1864" s="5"/>
      <c r="E1864" s="6" t="str">
        <f t="shared" ref="E1864:E1927" si="120">IF(C1864=0,"",(D1864/C1864-1))</f>
        <v/>
      </c>
      <c r="F1864" s="5"/>
      <c r="G1864" s="5"/>
      <c r="H1864" s="6" t="str">
        <f t="shared" ref="H1864:H1927" si="121">IF(F1864=0,"",(G1864/F1864-1))</f>
        <v/>
      </c>
      <c r="I1864" s="5"/>
      <c r="J1864" s="6" t="str">
        <f t="shared" ref="J1864:J1927" si="122">IF(I1864=0,"",(G1864/I1864-1))</f>
        <v/>
      </c>
      <c r="K1864" s="5"/>
      <c r="L1864" s="5"/>
      <c r="M1864" s="6" t="str">
        <f t="shared" ref="M1864:M1927" si="123">IF(K1864=0,"",(L1864/K1864-1))</f>
        <v/>
      </c>
    </row>
    <row r="1865" spans="1:13" x14ac:dyDescent="0.2">
      <c r="C1865" s="5"/>
      <c r="D1865" s="5"/>
      <c r="E1865" s="6" t="str">
        <f t="shared" si="120"/>
        <v/>
      </c>
      <c r="F1865" s="5"/>
      <c r="G1865" s="5"/>
      <c r="H1865" s="6" t="str">
        <f t="shared" si="121"/>
        <v/>
      </c>
      <c r="I1865" s="5"/>
      <c r="J1865" s="6" t="str">
        <f t="shared" si="122"/>
        <v/>
      </c>
      <c r="K1865" s="5"/>
      <c r="L1865" s="5"/>
      <c r="M1865" s="6" t="str">
        <f t="shared" si="123"/>
        <v/>
      </c>
    </row>
    <row r="1866" spans="1:13" x14ac:dyDescent="0.2">
      <c r="C1866" s="5"/>
      <c r="D1866" s="5"/>
      <c r="E1866" s="6" t="str">
        <f t="shared" si="120"/>
        <v/>
      </c>
      <c r="F1866" s="5"/>
      <c r="G1866" s="5"/>
      <c r="H1866" s="6" t="str">
        <f t="shared" si="121"/>
        <v/>
      </c>
      <c r="I1866" s="5"/>
      <c r="J1866" s="6" t="str">
        <f t="shared" si="122"/>
        <v/>
      </c>
      <c r="K1866" s="5"/>
      <c r="L1866" s="5"/>
      <c r="M1866" s="6" t="str">
        <f t="shared" si="123"/>
        <v/>
      </c>
    </row>
    <row r="1867" spans="1:13" x14ac:dyDescent="0.2">
      <c r="C1867" s="5"/>
      <c r="D1867" s="5"/>
      <c r="E1867" s="6" t="str">
        <f t="shared" si="120"/>
        <v/>
      </c>
      <c r="F1867" s="5"/>
      <c r="G1867" s="5"/>
      <c r="H1867" s="6" t="str">
        <f t="shared" si="121"/>
        <v/>
      </c>
      <c r="I1867" s="5"/>
      <c r="J1867" s="6" t="str">
        <f t="shared" si="122"/>
        <v/>
      </c>
      <c r="K1867" s="5"/>
      <c r="L1867" s="5"/>
      <c r="M1867" s="6" t="str">
        <f t="shared" si="123"/>
        <v/>
      </c>
    </row>
    <row r="1868" spans="1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1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1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1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1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ref="E1928:E1991" si="124">IF(C1928=0,"",(D1928/C1928-1))</f>
        <v/>
      </c>
      <c r="F1928" s="5"/>
      <c r="G1928" s="5"/>
      <c r="H1928" s="6" t="str">
        <f t="shared" ref="H1928:H1991" si="125">IF(F1928=0,"",(G1928/F1928-1))</f>
        <v/>
      </c>
      <c r="I1928" s="5"/>
      <c r="J1928" s="6" t="str">
        <f t="shared" ref="J1928:J1991" si="126">IF(I1928=0,"",(G1928/I1928-1))</f>
        <v/>
      </c>
      <c r="K1928" s="5"/>
      <c r="L1928" s="5"/>
      <c r="M1928" s="6" t="str">
        <f t="shared" ref="M1928:M1991" si="127">IF(K1928=0,"",(L1928/K1928-1))</f>
        <v/>
      </c>
    </row>
    <row r="1929" spans="3:13" x14ac:dyDescent="0.2">
      <c r="C1929" s="5"/>
      <c r="D1929" s="5"/>
      <c r="E1929" s="6" t="str">
        <f t="shared" si="124"/>
        <v/>
      </c>
      <c r="F1929" s="5"/>
      <c r="G1929" s="5"/>
      <c r="H1929" s="6" t="str">
        <f t="shared" si="125"/>
        <v/>
      </c>
      <c r="I1929" s="5"/>
      <c r="J1929" s="6" t="str">
        <f t="shared" si="126"/>
        <v/>
      </c>
      <c r="K1929" s="5"/>
      <c r="L1929" s="5"/>
      <c r="M1929" s="6" t="str">
        <f t="shared" si="127"/>
        <v/>
      </c>
    </row>
    <row r="1930" spans="3:13" x14ac:dyDescent="0.2">
      <c r="C1930" s="5"/>
      <c r="D1930" s="5"/>
      <c r="E1930" s="6" t="str">
        <f t="shared" si="124"/>
        <v/>
      </c>
      <c r="F1930" s="5"/>
      <c r="G1930" s="5"/>
      <c r="H1930" s="6" t="str">
        <f t="shared" si="125"/>
        <v/>
      </c>
      <c r="I1930" s="5"/>
      <c r="J1930" s="6" t="str">
        <f t="shared" si="126"/>
        <v/>
      </c>
      <c r="K1930" s="5"/>
      <c r="L1930" s="5"/>
      <c r="M1930" s="6" t="str">
        <f t="shared" si="127"/>
        <v/>
      </c>
    </row>
    <row r="1931" spans="3:13" x14ac:dyDescent="0.2">
      <c r="C1931" s="5"/>
      <c r="D1931" s="5"/>
      <c r="E1931" s="6" t="str">
        <f t="shared" si="124"/>
        <v/>
      </c>
      <c r="F1931" s="5"/>
      <c r="G1931" s="5"/>
      <c r="H1931" s="6" t="str">
        <f t="shared" si="125"/>
        <v/>
      </c>
      <c r="I1931" s="5"/>
      <c r="J1931" s="6" t="str">
        <f t="shared" si="126"/>
        <v/>
      </c>
      <c r="K1931" s="5"/>
      <c r="L1931" s="5"/>
      <c r="M1931" s="6" t="str">
        <f t="shared" si="127"/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ref="E1992:E2055" si="128">IF(C1992=0,"",(D1992/C1992-1))</f>
        <v/>
      </c>
      <c r="F1992" s="5"/>
      <c r="G1992" s="5"/>
      <c r="H1992" s="6" t="str">
        <f t="shared" ref="H1992:H2055" si="129">IF(F1992=0,"",(G1992/F1992-1))</f>
        <v/>
      </c>
      <c r="I1992" s="5"/>
      <c r="J1992" s="6" t="str">
        <f t="shared" ref="J1992:J2055" si="130">IF(I1992=0,"",(G1992/I1992-1))</f>
        <v/>
      </c>
      <c r="K1992" s="5"/>
      <c r="L1992" s="5"/>
      <c r="M1992" s="6" t="str">
        <f t="shared" ref="M1992:M2055" si="131">IF(K1992=0,"",(L1992/K1992-1))</f>
        <v/>
      </c>
    </row>
    <row r="1993" spans="3:13" x14ac:dyDescent="0.2">
      <c r="C1993" s="5"/>
      <c r="D1993" s="5"/>
      <c r="E1993" s="6" t="str">
        <f t="shared" si="128"/>
        <v/>
      </c>
      <c r="F1993" s="5"/>
      <c r="G1993" s="5"/>
      <c r="H1993" s="6" t="str">
        <f t="shared" si="129"/>
        <v/>
      </c>
      <c r="I1993" s="5"/>
      <c r="J1993" s="6" t="str">
        <f t="shared" si="130"/>
        <v/>
      </c>
      <c r="K1993" s="5"/>
      <c r="L1993" s="5"/>
      <c r="M1993" s="6" t="str">
        <f t="shared" si="131"/>
        <v/>
      </c>
    </row>
    <row r="1994" spans="3:13" x14ac:dyDescent="0.2">
      <c r="C1994" s="5"/>
      <c r="D1994" s="5"/>
      <c r="E1994" s="6" t="str">
        <f t="shared" si="128"/>
        <v/>
      </c>
      <c r="F1994" s="5"/>
      <c r="G1994" s="5"/>
      <c r="H1994" s="6" t="str">
        <f t="shared" si="129"/>
        <v/>
      </c>
      <c r="I1994" s="5"/>
      <c r="J1994" s="6" t="str">
        <f t="shared" si="130"/>
        <v/>
      </c>
      <c r="K1994" s="5"/>
      <c r="L1994" s="5"/>
      <c r="M1994" s="6" t="str">
        <f t="shared" si="131"/>
        <v/>
      </c>
    </row>
    <row r="1995" spans="3:13" x14ac:dyDescent="0.2">
      <c r="C1995" s="5"/>
      <c r="D1995" s="5"/>
      <c r="E1995" s="6" t="str">
        <f t="shared" si="128"/>
        <v/>
      </c>
      <c r="F1995" s="5"/>
      <c r="G1995" s="5"/>
      <c r="H1995" s="6" t="str">
        <f t="shared" si="129"/>
        <v/>
      </c>
      <c r="I1995" s="5"/>
      <c r="J1995" s="6" t="str">
        <f t="shared" si="130"/>
        <v/>
      </c>
      <c r="K1995" s="5"/>
      <c r="L1995" s="5"/>
      <c r="M1995" s="6" t="str">
        <f t="shared" si="131"/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ref="E2056:E2119" si="132">IF(C2056=0,"",(D2056/C2056-1))</f>
        <v/>
      </c>
      <c r="F2056" s="5"/>
      <c r="G2056" s="5"/>
      <c r="H2056" s="6" t="str">
        <f t="shared" ref="H2056:H2119" si="133">IF(F2056=0,"",(G2056/F2056-1))</f>
        <v/>
      </c>
      <c r="I2056" s="5"/>
      <c r="J2056" s="6" t="str">
        <f t="shared" ref="J2056:J2119" si="134">IF(I2056=0,"",(G2056/I2056-1))</f>
        <v/>
      </c>
      <c r="K2056" s="5"/>
      <c r="L2056" s="5"/>
      <c r="M2056" s="6" t="str">
        <f t="shared" ref="M2056:M2119" si="135">IF(K2056=0,"",(L2056/K2056-1))</f>
        <v/>
      </c>
    </row>
    <row r="2057" spans="3:13" x14ac:dyDescent="0.2">
      <c r="C2057" s="5"/>
      <c r="D2057" s="5"/>
      <c r="E2057" s="6" t="str">
        <f t="shared" si="132"/>
        <v/>
      </c>
      <c r="F2057" s="5"/>
      <c r="G2057" s="5"/>
      <c r="H2057" s="6" t="str">
        <f t="shared" si="133"/>
        <v/>
      </c>
      <c r="I2057" s="5"/>
      <c r="J2057" s="6" t="str">
        <f t="shared" si="134"/>
        <v/>
      </c>
      <c r="K2057" s="5"/>
      <c r="L2057" s="5"/>
      <c r="M2057" s="6" t="str">
        <f t="shared" si="135"/>
        <v/>
      </c>
    </row>
    <row r="2058" spans="3:13" x14ac:dyDescent="0.2">
      <c r="C2058" s="5"/>
      <c r="D2058" s="5"/>
      <c r="E2058" s="6" t="str">
        <f t="shared" si="132"/>
        <v/>
      </c>
      <c r="F2058" s="5"/>
      <c r="G2058" s="5"/>
      <c r="H2058" s="6" t="str">
        <f t="shared" si="133"/>
        <v/>
      </c>
      <c r="I2058" s="5"/>
      <c r="J2058" s="6" t="str">
        <f t="shared" si="134"/>
        <v/>
      </c>
      <c r="K2058" s="5"/>
      <c r="L2058" s="5"/>
      <c r="M2058" s="6" t="str">
        <f t="shared" si="135"/>
        <v/>
      </c>
    </row>
    <row r="2059" spans="3:13" x14ac:dyDescent="0.2">
      <c r="C2059" s="5"/>
      <c r="D2059" s="5"/>
      <c r="E2059" s="6" t="str">
        <f t="shared" si="132"/>
        <v/>
      </c>
      <c r="F2059" s="5"/>
      <c r="G2059" s="5"/>
      <c r="H2059" s="6" t="str">
        <f t="shared" si="133"/>
        <v/>
      </c>
      <c r="I2059" s="5"/>
      <c r="J2059" s="6" t="str">
        <f t="shared" si="134"/>
        <v/>
      </c>
      <c r="K2059" s="5"/>
      <c r="L2059" s="5"/>
      <c r="M2059" s="6" t="str">
        <f t="shared" si="135"/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ref="E2120:E2183" si="136">IF(C2120=0,"",(D2120/C2120-1))</f>
        <v/>
      </c>
      <c r="F2120" s="5"/>
      <c r="G2120" s="5"/>
      <c r="H2120" s="6" t="str">
        <f t="shared" ref="H2120:H2183" si="137">IF(F2120=0,"",(G2120/F2120-1))</f>
        <v/>
      </c>
      <c r="I2120" s="5"/>
      <c r="J2120" s="6" t="str">
        <f t="shared" ref="J2120:J2183" si="138">IF(I2120=0,"",(G2120/I2120-1))</f>
        <v/>
      </c>
      <c r="K2120" s="5"/>
      <c r="L2120" s="5"/>
      <c r="M2120" s="6" t="str">
        <f t="shared" ref="M2120:M2183" si="139">IF(K2120=0,"",(L2120/K2120-1))</f>
        <v/>
      </c>
    </row>
    <row r="2121" spans="3:13" x14ac:dyDescent="0.2">
      <c r="C2121" s="5"/>
      <c r="D2121" s="5"/>
      <c r="E2121" s="6" t="str">
        <f t="shared" si="136"/>
        <v/>
      </c>
      <c r="F2121" s="5"/>
      <c r="G2121" s="5"/>
      <c r="H2121" s="6" t="str">
        <f t="shared" si="137"/>
        <v/>
      </c>
      <c r="I2121" s="5"/>
      <c r="J2121" s="6" t="str">
        <f t="shared" si="138"/>
        <v/>
      </c>
      <c r="K2121" s="5"/>
      <c r="L2121" s="5"/>
      <c r="M2121" s="6" t="str">
        <f t="shared" si="139"/>
        <v/>
      </c>
    </row>
    <row r="2122" spans="3:13" x14ac:dyDescent="0.2">
      <c r="C2122" s="5"/>
      <c r="D2122" s="5"/>
      <c r="E2122" s="6" t="str">
        <f t="shared" si="136"/>
        <v/>
      </c>
      <c r="F2122" s="5"/>
      <c r="G2122" s="5"/>
      <c r="H2122" s="6" t="str">
        <f t="shared" si="137"/>
        <v/>
      </c>
      <c r="I2122" s="5"/>
      <c r="J2122" s="6" t="str">
        <f t="shared" si="138"/>
        <v/>
      </c>
      <c r="K2122" s="5"/>
      <c r="L2122" s="5"/>
      <c r="M2122" s="6" t="str">
        <f t="shared" si="139"/>
        <v/>
      </c>
    </row>
    <row r="2123" spans="3:13" x14ac:dyDescent="0.2">
      <c r="C2123" s="5"/>
      <c r="D2123" s="5"/>
      <c r="E2123" s="6" t="str">
        <f t="shared" si="136"/>
        <v/>
      </c>
      <c r="F2123" s="5"/>
      <c r="G2123" s="5"/>
      <c r="H2123" s="6" t="str">
        <f t="shared" si="137"/>
        <v/>
      </c>
      <c r="I2123" s="5"/>
      <c r="J2123" s="6" t="str">
        <f t="shared" si="138"/>
        <v/>
      </c>
      <c r="K2123" s="5"/>
      <c r="L2123" s="5"/>
      <c r="M2123" s="6" t="str">
        <f t="shared" si="139"/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ref="E2184:E2247" si="140">IF(C2184=0,"",(D2184/C2184-1))</f>
        <v/>
      </c>
      <c r="F2184" s="5"/>
      <c r="G2184" s="5"/>
      <c r="H2184" s="6" t="str">
        <f t="shared" ref="H2184:H2247" si="141">IF(F2184=0,"",(G2184/F2184-1))</f>
        <v/>
      </c>
      <c r="I2184" s="5"/>
      <c r="J2184" s="6" t="str">
        <f t="shared" ref="J2184:J2247" si="142">IF(I2184=0,"",(G2184/I2184-1))</f>
        <v/>
      </c>
      <c r="K2184" s="5"/>
      <c r="L2184" s="5"/>
      <c r="M2184" s="6" t="str">
        <f t="shared" ref="M2184:M2247" si="143">IF(K2184=0,"",(L2184/K2184-1))</f>
        <v/>
      </c>
    </row>
    <row r="2185" spans="3:13" x14ac:dyDescent="0.2">
      <c r="C2185" s="5"/>
      <c r="D2185" s="5"/>
      <c r="E2185" s="6" t="str">
        <f t="shared" si="140"/>
        <v/>
      </c>
      <c r="F2185" s="5"/>
      <c r="G2185" s="5"/>
      <c r="H2185" s="6" t="str">
        <f t="shared" si="141"/>
        <v/>
      </c>
      <c r="I2185" s="5"/>
      <c r="J2185" s="6" t="str">
        <f t="shared" si="142"/>
        <v/>
      </c>
      <c r="K2185" s="5"/>
      <c r="L2185" s="5"/>
      <c r="M2185" s="6" t="str">
        <f t="shared" si="143"/>
        <v/>
      </c>
    </row>
    <row r="2186" spans="3:13" x14ac:dyDescent="0.2">
      <c r="C2186" s="5"/>
      <c r="D2186" s="5"/>
      <c r="E2186" s="6" t="str">
        <f t="shared" si="140"/>
        <v/>
      </c>
      <c r="F2186" s="5"/>
      <c r="G2186" s="5"/>
      <c r="H2186" s="6" t="str">
        <f t="shared" si="141"/>
        <v/>
      </c>
      <c r="I2186" s="5"/>
      <c r="J2186" s="6" t="str">
        <f t="shared" si="142"/>
        <v/>
      </c>
      <c r="K2186" s="5"/>
      <c r="L2186" s="5"/>
      <c r="M2186" s="6" t="str">
        <f t="shared" si="143"/>
        <v/>
      </c>
    </row>
    <row r="2187" spans="3:13" x14ac:dyDescent="0.2">
      <c r="C2187" s="5"/>
      <c r="D2187" s="5"/>
      <c r="E2187" s="6" t="str">
        <f t="shared" si="140"/>
        <v/>
      </c>
      <c r="F2187" s="5"/>
      <c r="G2187" s="5"/>
      <c r="H2187" s="6" t="str">
        <f t="shared" si="141"/>
        <v/>
      </c>
      <c r="I2187" s="5"/>
      <c r="J2187" s="6" t="str">
        <f t="shared" si="142"/>
        <v/>
      </c>
      <c r="K2187" s="5"/>
      <c r="L2187" s="5"/>
      <c r="M2187" s="6" t="str">
        <f t="shared" si="143"/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ref="E2248:E2311" si="144">IF(C2248=0,"",(D2248/C2248-1))</f>
        <v/>
      </c>
      <c r="F2248" s="5"/>
      <c r="G2248" s="5"/>
      <c r="H2248" s="6" t="str">
        <f t="shared" ref="H2248:H2311" si="145">IF(F2248=0,"",(G2248/F2248-1))</f>
        <v/>
      </c>
      <c r="I2248" s="5"/>
      <c r="J2248" s="6" t="str">
        <f t="shared" ref="J2248:J2311" si="146">IF(I2248=0,"",(G2248/I2248-1))</f>
        <v/>
      </c>
      <c r="K2248" s="5"/>
      <c r="L2248" s="5"/>
      <c r="M2248" s="6" t="str">
        <f t="shared" ref="M2248:M2311" si="147">IF(K2248=0,"",(L2248/K2248-1))</f>
        <v/>
      </c>
    </row>
    <row r="2249" spans="3:13" x14ac:dyDescent="0.2">
      <c r="C2249" s="5"/>
      <c r="D2249" s="5"/>
      <c r="E2249" s="6" t="str">
        <f t="shared" si="144"/>
        <v/>
      </c>
      <c r="F2249" s="5"/>
      <c r="G2249" s="5"/>
      <c r="H2249" s="6" t="str">
        <f t="shared" si="145"/>
        <v/>
      </c>
      <c r="I2249" s="5"/>
      <c r="J2249" s="6" t="str">
        <f t="shared" si="146"/>
        <v/>
      </c>
      <c r="K2249" s="5"/>
      <c r="L2249" s="5"/>
      <c r="M2249" s="6" t="str">
        <f t="shared" si="147"/>
        <v/>
      </c>
    </row>
    <row r="2250" spans="3:13" x14ac:dyDescent="0.2">
      <c r="C2250" s="5"/>
      <c r="D2250" s="5"/>
      <c r="E2250" s="6" t="str">
        <f t="shared" si="144"/>
        <v/>
      </c>
      <c r="F2250" s="5"/>
      <c r="G2250" s="5"/>
      <c r="H2250" s="6" t="str">
        <f t="shared" si="145"/>
        <v/>
      </c>
      <c r="I2250" s="5"/>
      <c r="J2250" s="6" t="str">
        <f t="shared" si="146"/>
        <v/>
      </c>
      <c r="K2250" s="5"/>
      <c r="L2250" s="5"/>
      <c r="M2250" s="6" t="str">
        <f t="shared" si="147"/>
        <v/>
      </c>
    </row>
    <row r="2251" spans="3:13" x14ac:dyDescent="0.2">
      <c r="C2251" s="5"/>
      <c r="D2251" s="5"/>
      <c r="E2251" s="6" t="str">
        <f t="shared" si="144"/>
        <v/>
      </c>
      <c r="F2251" s="5"/>
      <c r="G2251" s="5"/>
      <c r="H2251" s="6" t="str">
        <f t="shared" si="145"/>
        <v/>
      </c>
      <c r="I2251" s="5"/>
      <c r="J2251" s="6" t="str">
        <f t="shared" si="146"/>
        <v/>
      </c>
      <c r="K2251" s="5"/>
      <c r="L2251" s="5"/>
      <c r="M2251" s="6" t="str">
        <f t="shared" si="147"/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ref="E2312:E2375" si="148">IF(C2312=0,"",(D2312/C2312-1))</f>
        <v/>
      </c>
      <c r="F2312" s="5"/>
      <c r="G2312" s="5"/>
      <c r="H2312" s="6" t="str">
        <f t="shared" ref="H2312:H2375" si="149">IF(F2312=0,"",(G2312/F2312-1))</f>
        <v/>
      </c>
      <c r="I2312" s="5"/>
      <c r="J2312" s="6" t="str">
        <f t="shared" ref="J2312:J2375" si="150">IF(I2312=0,"",(G2312/I2312-1))</f>
        <v/>
      </c>
      <c r="K2312" s="5"/>
      <c r="L2312" s="5"/>
      <c r="M2312" s="6" t="str">
        <f t="shared" ref="M2312:M2375" si="151">IF(K2312=0,"",(L2312/K2312-1))</f>
        <v/>
      </c>
    </row>
    <row r="2313" spans="3:13" x14ac:dyDescent="0.2">
      <c r="C2313" s="5"/>
      <c r="D2313" s="5"/>
      <c r="E2313" s="6" t="str">
        <f t="shared" si="148"/>
        <v/>
      </c>
      <c r="F2313" s="5"/>
      <c r="G2313" s="5"/>
      <c r="H2313" s="6" t="str">
        <f t="shared" si="149"/>
        <v/>
      </c>
      <c r="I2313" s="5"/>
      <c r="J2313" s="6" t="str">
        <f t="shared" si="150"/>
        <v/>
      </c>
      <c r="K2313" s="5"/>
      <c r="L2313" s="5"/>
      <c r="M2313" s="6" t="str">
        <f t="shared" si="151"/>
        <v/>
      </c>
    </row>
    <row r="2314" spans="3:13" x14ac:dyDescent="0.2">
      <c r="C2314" s="5"/>
      <c r="D2314" s="5"/>
      <c r="E2314" s="6" t="str">
        <f t="shared" si="148"/>
        <v/>
      </c>
      <c r="F2314" s="5"/>
      <c r="G2314" s="5"/>
      <c r="H2314" s="6" t="str">
        <f t="shared" si="149"/>
        <v/>
      </c>
      <c r="I2314" s="5"/>
      <c r="J2314" s="6" t="str">
        <f t="shared" si="150"/>
        <v/>
      </c>
      <c r="K2314" s="5"/>
      <c r="L2314" s="5"/>
      <c r="M2314" s="6" t="str">
        <f t="shared" si="151"/>
        <v/>
      </c>
    </row>
    <row r="2315" spans="3:13" x14ac:dyDescent="0.2">
      <c r="C2315" s="5"/>
      <c r="D2315" s="5"/>
      <c r="E2315" s="6" t="str">
        <f t="shared" si="148"/>
        <v/>
      </c>
      <c r="F2315" s="5"/>
      <c r="G2315" s="5"/>
      <c r="H2315" s="6" t="str">
        <f t="shared" si="149"/>
        <v/>
      </c>
      <c r="I2315" s="5"/>
      <c r="J2315" s="6" t="str">
        <f t="shared" si="150"/>
        <v/>
      </c>
      <c r="K2315" s="5"/>
      <c r="L2315" s="5"/>
      <c r="M2315" s="6" t="str">
        <f t="shared" si="151"/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ref="E2376:E2439" si="152">IF(C2376=0,"",(D2376/C2376-1))</f>
        <v/>
      </c>
      <c r="F2376" s="5"/>
      <c r="G2376" s="5"/>
      <c r="H2376" s="6" t="str">
        <f t="shared" ref="H2376:H2439" si="153">IF(F2376=0,"",(G2376/F2376-1))</f>
        <v/>
      </c>
      <c r="I2376" s="5"/>
      <c r="J2376" s="6" t="str">
        <f t="shared" ref="J2376:J2439" si="154">IF(I2376=0,"",(G2376/I2376-1))</f>
        <v/>
      </c>
      <c r="K2376" s="5"/>
      <c r="L2376" s="5"/>
      <c r="M2376" s="6" t="str">
        <f t="shared" ref="M2376:M2439" si="155">IF(K2376=0,"",(L2376/K2376-1))</f>
        <v/>
      </c>
    </row>
    <row r="2377" spans="3:13" x14ac:dyDescent="0.2">
      <c r="C2377" s="5"/>
      <c r="D2377" s="5"/>
      <c r="E2377" s="6" t="str">
        <f t="shared" si="152"/>
        <v/>
      </c>
      <c r="F2377" s="5"/>
      <c r="G2377" s="5"/>
      <c r="H2377" s="6" t="str">
        <f t="shared" si="153"/>
        <v/>
      </c>
      <c r="I2377" s="5"/>
      <c r="J2377" s="6" t="str">
        <f t="shared" si="154"/>
        <v/>
      </c>
      <c r="K2377" s="5"/>
      <c r="L2377" s="5"/>
      <c r="M2377" s="6" t="str">
        <f t="shared" si="155"/>
        <v/>
      </c>
    </row>
    <row r="2378" spans="3:13" x14ac:dyDescent="0.2">
      <c r="C2378" s="5"/>
      <c r="D2378" s="5"/>
      <c r="E2378" s="6" t="str">
        <f t="shared" si="152"/>
        <v/>
      </c>
      <c r="F2378" s="5"/>
      <c r="G2378" s="5"/>
      <c r="H2378" s="6" t="str">
        <f t="shared" si="153"/>
        <v/>
      </c>
      <c r="I2378" s="5"/>
      <c r="J2378" s="6" t="str">
        <f t="shared" si="154"/>
        <v/>
      </c>
      <c r="K2378" s="5"/>
      <c r="L2378" s="5"/>
      <c r="M2378" s="6" t="str">
        <f t="shared" si="155"/>
        <v/>
      </c>
    </row>
    <row r="2379" spans="3:13" x14ac:dyDescent="0.2">
      <c r="C2379" s="5"/>
      <c r="D2379" s="5"/>
      <c r="E2379" s="6" t="str">
        <f t="shared" si="152"/>
        <v/>
      </c>
      <c r="F2379" s="5"/>
      <c r="G2379" s="5"/>
      <c r="H2379" s="6" t="str">
        <f t="shared" si="153"/>
        <v/>
      </c>
      <c r="I2379" s="5"/>
      <c r="J2379" s="6" t="str">
        <f t="shared" si="154"/>
        <v/>
      </c>
      <c r="K2379" s="5"/>
      <c r="L2379" s="5"/>
      <c r="M2379" s="6" t="str">
        <f t="shared" si="155"/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ref="E2440:E2503" si="156">IF(C2440=0,"",(D2440/C2440-1))</f>
        <v/>
      </c>
      <c r="F2440" s="5"/>
      <c r="G2440" s="5"/>
      <c r="H2440" s="6" t="str">
        <f t="shared" ref="H2440:H2503" si="157">IF(F2440=0,"",(G2440/F2440-1))</f>
        <v/>
      </c>
      <c r="I2440" s="5"/>
      <c r="J2440" s="6" t="str">
        <f t="shared" ref="J2440:J2503" si="158">IF(I2440=0,"",(G2440/I2440-1))</f>
        <v/>
      </c>
      <c r="K2440" s="5"/>
      <c r="L2440" s="5"/>
      <c r="M2440" s="6" t="str">
        <f t="shared" ref="M2440:M2503" si="159">IF(K2440=0,"",(L2440/K2440-1))</f>
        <v/>
      </c>
    </row>
    <row r="2441" spans="3:13" x14ac:dyDescent="0.2">
      <c r="C2441" s="5"/>
      <c r="D2441" s="5"/>
      <c r="E2441" s="6" t="str">
        <f t="shared" si="156"/>
        <v/>
      </c>
      <c r="F2441" s="5"/>
      <c r="G2441" s="5"/>
      <c r="H2441" s="6" t="str">
        <f t="shared" si="157"/>
        <v/>
      </c>
      <c r="I2441" s="5"/>
      <c r="J2441" s="6" t="str">
        <f t="shared" si="158"/>
        <v/>
      </c>
      <c r="K2441" s="5"/>
      <c r="L2441" s="5"/>
      <c r="M2441" s="6" t="str">
        <f t="shared" si="159"/>
        <v/>
      </c>
    </row>
    <row r="2442" spans="3:13" x14ac:dyDescent="0.2">
      <c r="C2442" s="5"/>
      <c r="D2442" s="5"/>
      <c r="E2442" s="6" t="str">
        <f t="shared" si="156"/>
        <v/>
      </c>
      <c r="F2442" s="5"/>
      <c r="G2442" s="5"/>
      <c r="H2442" s="6" t="str">
        <f t="shared" si="157"/>
        <v/>
      </c>
      <c r="I2442" s="5"/>
      <c r="J2442" s="6" t="str">
        <f t="shared" si="158"/>
        <v/>
      </c>
      <c r="K2442" s="5"/>
      <c r="L2442" s="5"/>
      <c r="M2442" s="6" t="str">
        <f t="shared" si="159"/>
        <v/>
      </c>
    </row>
    <row r="2443" spans="3:13" x14ac:dyDescent="0.2">
      <c r="C2443" s="5"/>
      <c r="D2443" s="5"/>
      <c r="E2443" s="6" t="str">
        <f t="shared" si="156"/>
        <v/>
      </c>
      <c r="F2443" s="5"/>
      <c r="G2443" s="5"/>
      <c r="H2443" s="6" t="str">
        <f t="shared" si="157"/>
        <v/>
      </c>
      <c r="I2443" s="5"/>
      <c r="J2443" s="6" t="str">
        <f t="shared" si="158"/>
        <v/>
      </c>
      <c r="K2443" s="5"/>
      <c r="L2443" s="5"/>
      <c r="M2443" s="6" t="str">
        <f t="shared" si="159"/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ref="E2504:E2567" si="160">IF(C2504=0,"",(D2504/C2504-1))</f>
        <v/>
      </c>
      <c r="F2504" s="5"/>
      <c r="G2504" s="5"/>
      <c r="H2504" s="6" t="str">
        <f t="shared" ref="H2504:H2567" si="161">IF(F2504=0,"",(G2504/F2504-1))</f>
        <v/>
      </c>
      <c r="I2504" s="5"/>
      <c r="J2504" s="6" t="str">
        <f t="shared" ref="J2504:J2567" si="162">IF(I2504=0,"",(G2504/I2504-1))</f>
        <v/>
      </c>
      <c r="K2504" s="5"/>
      <c r="L2504" s="5"/>
      <c r="M2504" s="6" t="str">
        <f t="shared" ref="M2504:M2567" si="163">IF(K2504=0,"",(L2504/K2504-1))</f>
        <v/>
      </c>
    </row>
    <row r="2505" spans="3:13" x14ac:dyDescent="0.2">
      <c r="C2505" s="5"/>
      <c r="D2505" s="5"/>
      <c r="E2505" s="6" t="str">
        <f t="shared" si="160"/>
        <v/>
      </c>
      <c r="F2505" s="5"/>
      <c r="G2505" s="5"/>
      <c r="H2505" s="6" t="str">
        <f t="shared" si="161"/>
        <v/>
      </c>
      <c r="I2505" s="5"/>
      <c r="J2505" s="6" t="str">
        <f t="shared" si="162"/>
        <v/>
      </c>
      <c r="K2505" s="5"/>
      <c r="L2505" s="5"/>
      <c r="M2505" s="6" t="str">
        <f t="shared" si="163"/>
        <v/>
      </c>
    </row>
    <row r="2506" spans="3:13" x14ac:dyDescent="0.2">
      <c r="C2506" s="5"/>
      <c r="D2506" s="5"/>
      <c r="E2506" s="6" t="str">
        <f t="shared" si="160"/>
        <v/>
      </c>
      <c r="F2506" s="5"/>
      <c r="G2506" s="5"/>
      <c r="H2506" s="6" t="str">
        <f t="shared" si="161"/>
        <v/>
      </c>
      <c r="I2506" s="5"/>
      <c r="J2506" s="6" t="str">
        <f t="shared" si="162"/>
        <v/>
      </c>
      <c r="K2506" s="5"/>
      <c r="L2506" s="5"/>
      <c r="M2506" s="6" t="str">
        <f t="shared" si="163"/>
        <v/>
      </c>
    </row>
    <row r="2507" spans="3:13" x14ac:dyDescent="0.2">
      <c r="C2507" s="5"/>
      <c r="D2507" s="5"/>
      <c r="E2507" s="6" t="str">
        <f t="shared" si="160"/>
        <v/>
      </c>
      <c r="F2507" s="5"/>
      <c r="G2507" s="5"/>
      <c r="H2507" s="6" t="str">
        <f t="shared" si="161"/>
        <v/>
      </c>
      <c r="I2507" s="5"/>
      <c r="J2507" s="6" t="str">
        <f t="shared" si="162"/>
        <v/>
      </c>
      <c r="K2507" s="5"/>
      <c r="L2507" s="5"/>
      <c r="M2507" s="6" t="str">
        <f t="shared" si="163"/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ref="E2568:E2631" si="164">IF(C2568=0,"",(D2568/C2568-1))</f>
        <v/>
      </c>
      <c r="F2568" s="5"/>
      <c r="G2568" s="5"/>
      <c r="H2568" s="6" t="str">
        <f t="shared" ref="H2568:H2631" si="165">IF(F2568=0,"",(G2568/F2568-1))</f>
        <v/>
      </c>
      <c r="I2568" s="5"/>
      <c r="J2568" s="6" t="str">
        <f t="shared" ref="J2568:J2631" si="166">IF(I2568=0,"",(G2568/I2568-1))</f>
        <v/>
      </c>
      <c r="K2568" s="5"/>
      <c r="L2568" s="5"/>
      <c r="M2568" s="6" t="str">
        <f t="shared" ref="M2568:M2631" si="167">IF(K2568=0,"",(L2568/K2568-1))</f>
        <v/>
      </c>
    </row>
    <row r="2569" spans="3:13" x14ac:dyDescent="0.2">
      <c r="C2569" s="5"/>
      <c r="D2569" s="5"/>
      <c r="E2569" s="6" t="str">
        <f t="shared" si="164"/>
        <v/>
      </c>
      <c r="F2569" s="5"/>
      <c r="G2569" s="5"/>
      <c r="H2569" s="6" t="str">
        <f t="shared" si="165"/>
        <v/>
      </c>
      <c r="I2569" s="5"/>
      <c r="J2569" s="6" t="str">
        <f t="shared" si="166"/>
        <v/>
      </c>
      <c r="K2569" s="5"/>
      <c r="L2569" s="5"/>
      <c r="M2569" s="6" t="str">
        <f t="shared" si="167"/>
        <v/>
      </c>
    </row>
    <row r="2570" spans="3:13" x14ac:dyDescent="0.2">
      <c r="C2570" s="5"/>
      <c r="D2570" s="5"/>
      <c r="E2570" s="6" t="str">
        <f t="shared" si="164"/>
        <v/>
      </c>
      <c r="F2570" s="5"/>
      <c r="G2570" s="5"/>
      <c r="H2570" s="6" t="str">
        <f t="shared" si="165"/>
        <v/>
      </c>
      <c r="I2570" s="5"/>
      <c r="J2570" s="6" t="str">
        <f t="shared" si="166"/>
        <v/>
      </c>
      <c r="K2570" s="5"/>
      <c r="L2570" s="5"/>
      <c r="M2570" s="6" t="str">
        <f t="shared" si="167"/>
        <v/>
      </c>
    </row>
    <row r="2571" spans="3:13" x14ac:dyDescent="0.2">
      <c r="C2571" s="5"/>
      <c r="D2571" s="5"/>
      <c r="E2571" s="6" t="str">
        <f t="shared" si="164"/>
        <v/>
      </c>
      <c r="F2571" s="5"/>
      <c r="G2571" s="5"/>
      <c r="H2571" s="6" t="str">
        <f t="shared" si="165"/>
        <v/>
      </c>
      <c r="I2571" s="5"/>
      <c r="J2571" s="6" t="str">
        <f t="shared" si="166"/>
        <v/>
      </c>
      <c r="K2571" s="5"/>
      <c r="L2571" s="5"/>
      <c r="M2571" s="6" t="str">
        <f t="shared" si="167"/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ref="E2632:E2695" si="168">IF(C2632=0,"",(D2632/C2632-1))</f>
        <v/>
      </c>
      <c r="F2632" s="5"/>
      <c r="G2632" s="5"/>
      <c r="H2632" s="6" t="str">
        <f t="shared" ref="H2632:H2695" si="169">IF(F2632=0,"",(G2632/F2632-1))</f>
        <v/>
      </c>
      <c r="I2632" s="5"/>
      <c r="J2632" s="6" t="str">
        <f t="shared" ref="J2632:J2695" si="170">IF(I2632=0,"",(G2632/I2632-1))</f>
        <v/>
      </c>
      <c r="K2632" s="5"/>
      <c r="L2632" s="5"/>
      <c r="M2632" s="6" t="str">
        <f t="shared" ref="M2632:M2695" si="171">IF(K2632=0,"",(L2632/K2632-1))</f>
        <v/>
      </c>
    </row>
    <row r="2633" spans="3:13" x14ac:dyDescent="0.2">
      <c r="C2633" s="5"/>
      <c r="D2633" s="5"/>
      <c r="E2633" s="6" t="str">
        <f t="shared" si="168"/>
        <v/>
      </c>
      <c r="F2633" s="5"/>
      <c r="G2633" s="5"/>
      <c r="H2633" s="6" t="str">
        <f t="shared" si="169"/>
        <v/>
      </c>
      <c r="I2633" s="5"/>
      <c r="J2633" s="6" t="str">
        <f t="shared" si="170"/>
        <v/>
      </c>
      <c r="K2633" s="5"/>
      <c r="L2633" s="5"/>
      <c r="M2633" s="6" t="str">
        <f t="shared" si="171"/>
        <v/>
      </c>
    </row>
    <row r="2634" spans="3:13" x14ac:dyDescent="0.2">
      <c r="C2634" s="5"/>
      <c r="D2634" s="5"/>
      <c r="E2634" s="6" t="str">
        <f t="shared" si="168"/>
        <v/>
      </c>
      <c r="F2634" s="5"/>
      <c r="G2634" s="5"/>
      <c r="H2634" s="6" t="str">
        <f t="shared" si="169"/>
        <v/>
      </c>
      <c r="I2634" s="5"/>
      <c r="J2634" s="6" t="str">
        <f t="shared" si="170"/>
        <v/>
      </c>
      <c r="K2634" s="5"/>
      <c r="L2634" s="5"/>
      <c r="M2634" s="6" t="str">
        <f t="shared" si="171"/>
        <v/>
      </c>
    </row>
    <row r="2635" spans="3:13" x14ac:dyDescent="0.2">
      <c r="C2635" s="5"/>
      <c r="D2635" s="5"/>
      <c r="E2635" s="6" t="str">
        <f t="shared" si="168"/>
        <v/>
      </c>
      <c r="F2635" s="5"/>
      <c r="G2635" s="5"/>
      <c r="H2635" s="6" t="str">
        <f t="shared" si="169"/>
        <v/>
      </c>
      <c r="I2635" s="5"/>
      <c r="J2635" s="6" t="str">
        <f t="shared" si="170"/>
        <v/>
      </c>
      <c r="K2635" s="5"/>
      <c r="L2635" s="5"/>
      <c r="M2635" s="6" t="str">
        <f t="shared" si="171"/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ref="E2696:E2759" si="172">IF(C2696=0,"",(D2696/C2696-1))</f>
        <v/>
      </c>
      <c r="F2696" s="5"/>
      <c r="G2696" s="5"/>
      <c r="H2696" s="6" t="str">
        <f t="shared" ref="H2696:H2759" si="173">IF(F2696=0,"",(G2696/F2696-1))</f>
        <v/>
      </c>
      <c r="I2696" s="5"/>
      <c r="J2696" s="6" t="str">
        <f t="shared" ref="J2696:J2759" si="174">IF(I2696=0,"",(G2696/I2696-1))</f>
        <v/>
      </c>
      <c r="K2696" s="5"/>
      <c r="L2696" s="5"/>
      <c r="M2696" s="6" t="str">
        <f t="shared" ref="M2696:M2759" si="175">IF(K2696=0,"",(L2696/K2696-1))</f>
        <v/>
      </c>
    </row>
    <row r="2697" spans="3:13" x14ac:dyDescent="0.2">
      <c r="C2697" s="5"/>
      <c r="D2697" s="5"/>
      <c r="E2697" s="6" t="str">
        <f t="shared" si="172"/>
        <v/>
      </c>
      <c r="F2697" s="5"/>
      <c r="G2697" s="5"/>
      <c r="H2697" s="6" t="str">
        <f t="shared" si="173"/>
        <v/>
      </c>
      <c r="I2697" s="5"/>
      <c r="J2697" s="6" t="str">
        <f t="shared" si="174"/>
        <v/>
      </c>
      <c r="K2697" s="5"/>
      <c r="L2697" s="5"/>
      <c r="M2697" s="6" t="str">
        <f t="shared" si="175"/>
        <v/>
      </c>
    </row>
    <row r="2698" spans="3:13" x14ac:dyDescent="0.2">
      <c r="C2698" s="5"/>
      <c r="D2698" s="5"/>
      <c r="E2698" s="6" t="str">
        <f t="shared" si="172"/>
        <v/>
      </c>
      <c r="F2698" s="5"/>
      <c r="G2698" s="5"/>
      <c r="H2698" s="6" t="str">
        <f t="shared" si="173"/>
        <v/>
      </c>
      <c r="I2698" s="5"/>
      <c r="J2698" s="6" t="str">
        <f t="shared" si="174"/>
        <v/>
      </c>
      <c r="K2698" s="5"/>
      <c r="L2698" s="5"/>
      <c r="M2698" s="6" t="str">
        <f t="shared" si="175"/>
        <v/>
      </c>
    </row>
    <row r="2699" spans="3:13" x14ac:dyDescent="0.2">
      <c r="C2699" s="5"/>
      <c r="D2699" s="5"/>
      <c r="E2699" s="6" t="str">
        <f t="shared" si="172"/>
        <v/>
      </c>
      <c r="F2699" s="5"/>
      <c r="G2699" s="5"/>
      <c r="H2699" s="6" t="str">
        <f t="shared" si="173"/>
        <v/>
      </c>
      <c r="I2699" s="5"/>
      <c r="J2699" s="6" t="str">
        <f t="shared" si="174"/>
        <v/>
      </c>
      <c r="K2699" s="5"/>
      <c r="L2699" s="5"/>
      <c r="M2699" s="6" t="str">
        <f t="shared" si="175"/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ref="E2760:E2823" si="176">IF(C2760=0,"",(D2760/C2760-1))</f>
        <v/>
      </c>
      <c r="F2760" s="5"/>
      <c r="G2760" s="5"/>
      <c r="H2760" s="6" t="str">
        <f t="shared" ref="H2760:H2823" si="177">IF(F2760=0,"",(G2760/F2760-1))</f>
        <v/>
      </c>
      <c r="I2760" s="5"/>
      <c r="J2760" s="6" t="str">
        <f t="shared" ref="J2760:J2823" si="178">IF(I2760=0,"",(G2760/I2760-1))</f>
        <v/>
      </c>
      <c r="K2760" s="5"/>
      <c r="L2760" s="5"/>
      <c r="M2760" s="6" t="str">
        <f t="shared" ref="M2760:M2823" si="179">IF(K2760=0,"",(L2760/K2760-1))</f>
        <v/>
      </c>
    </row>
    <row r="2761" spans="3:13" x14ac:dyDescent="0.2">
      <c r="C2761" s="5"/>
      <c r="D2761" s="5"/>
      <c r="E2761" s="6" t="str">
        <f t="shared" si="176"/>
        <v/>
      </c>
      <c r="F2761" s="5"/>
      <c r="G2761" s="5"/>
      <c r="H2761" s="6" t="str">
        <f t="shared" si="177"/>
        <v/>
      </c>
      <c r="I2761" s="5"/>
      <c r="J2761" s="6" t="str">
        <f t="shared" si="178"/>
        <v/>
      </c>
      <c r="K2761" s="5"/>
      <c r="L2761" s="5"/>
      <c r="M2761" s="6" t="str">
        <f t="shared" si="179"/>
        <v/>
      </c>
    </row>
    <row r="2762" spans="3:13" x14ac:dyDescent="0.2">
      <c r="C2762" s="5"/>
      <c r="D2762" s="5"/>
      <c r="E2762" s="6" t="str">
        <f t="shared" si="176"/>
        <v/>
      </c>
      <c r="F2762" s="5"/>
      <c r="G2762" s="5"/>
      <c r="H2762" s="6" t="str">
        <f t="shared" si="177"/>
        <v/>
      </c>
      <c r="I2762" s="5"/>
      <c r="J2762" s="6" t="str">
        <f t="shared" si="178"/>
        <v/>
      </c>
      <c r="K2762" s="5"/>
      <c r="L2762" s="5"/>
      <c r="M2762" s="6" t="str">
        <f t="shared" si="179"/>
        <v/>
      </c>
    </row>
    <row r="2763" spans="3:13" x14ac:dyDescent="0.2">
      <c r="C2763" s="5"/>
      <c r="D2763" s="5"/>
      <c r="E2763" s="6" t="str">
        <f t="shared" si="176"/>
        <v/>
      </c>
      <c r="F2763" s="5"/>
      <c r="G2763" s="5"/>
      <c r="H2763" s="6" t="str">
        <f t="shared" si="177"/>
        <v/>
      </c>
      <c r="I2763" s="5"/>
      <c r="J2763" s="6" t="str">
        <f t="shared" si="178"/>
        <v/>
      </c>
      <c r="K2763" s="5"/>
      <c r="L2763" s="5"/>
      <c r="M2763" s="6" t="str">
        <f t="shared" si="179"/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ref="E2824:E2887" si="180">IF(C2824=0,"",(D2824/C2824-1))</f>
        <v/>
      </c>
      <c r="F2824" s="5"/>
      <c r="G2824" s="5"/>
      <c r="H2824" s="6" t="str">
        <f t="shared" ref="H2824:H2887" si="181">IF(F2824=0,"",(G2824/F2824-1))</f>
        <v/>
      </c>
      <c r="I2824" s="5"/>
      <c r="J2824" s="6" t="str">
        <f t="shared" ref="J2824:J2887" si="182">IF(I2824=0,"",(G2824/I2824-1))</f>
        <v/>
      </c>
      <c r="K2824" s="5"/>
      <c r="L2824" s="5"/>
      <c r="M2824" s="6" t="str">
        <f t="shared" ref="M2824:M2887" si="183">IF(K2824=0,"",(L2824/K2824-1))</f>
        <v/>
      </c>
    </row>
    <row r="2825" spans="3:13" x14ac:dyDescent="0.2">
      <c r="C2825" s="5"/>
      <c r="D2825" s="5"/>
      <c r="E2825" s="6" t="str">
        <f t="shared" si="180"/>
        <v/>
      </c>
      <c r="F2825" s="5"/>
      <c r="G2825" s="5"/>
      <c r="H2825" s="6" t="str">
        <f t="shared" si="181"/>
        <v/>
      </c>
      <c r="I2825" s="5"/>
      <c r="J2825" s="6" t="str">
        <f t="shared" si="182"/>
        <v/>
      </c>
      <c r="K2825" s="5"/>
      <c r="L2825" s="5"/>
      <c r="M2825" s="6" t="str">
        <f t="shared" si="183"/>
        <v/>
      </c>
    </row>
    <row r="2826" spans="3:13" x14ac:dyDescent="0.2">
      <c r="C2826" s="5"/>
      <c r="D2826" s="5"/>
      <c r="E2826" s="6" t="str">
        <f t="shared" si="180"/>
        <v/>
      </c>
      <c r="F2826" s="5"/>
      <c r="G2826" s="5"/>
      <c r="H2826" s="6" t="str">
        <f t="shared" si="181"/>
        <v/>
      </c>
      <c r="I2826" s="5"/>
      <c r="J2826" s="6" t="str">
        <f t="shared" si="182"/>
        <v/>
      </c>
      <c r="K2826" s="5"/>
      <c r="L2826" s="5"/>
      <c r="M2826" s="6" t="str">
        <f t="shared" si="183"/>
        <v/>
      </c>
    </row>
    <row r="2827" spans="3:13" x14ac:dyDescent="0.2">
      <c r="C2827" s="5"/>
      <c r="D2827" s="5"/>
      <c r="E2827" s="6" t="str">
        <f t="shared" si="180"/>
        <v/>
      </c>
      <c r="F2827" s="5"/>
      <c r="G2827" s="5"/>
      <c r="H2827" s="6" t="str">
        <f t="shared" si="181"/>
        <v/>
      </c>
      <c r="I2827" s="5"/>
      <c r="J2827" s="6" t="str">
        <f t="shared" si="182"/>
        <v/>
      </c>
      <c r="K2827" s="5"/>
      <c r="L2827" s="5"/>
      <c r="M2827" s="6" t="str">
        <f t="shared" si="183"/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ref="E2888:E2951" si="184">IF(C2888=0,"",(D2888/C2888-1))</f>
        <v/>
      </c>
      <c r="F2888" s="5"/>
      <c r="G2888" s="5"/>
      <c r="H2888" s="6" t="str">
        <f t="shared" ref="H2888:H2951" si="185">IF(F2888=0,"",(G2888/F2888-1))</f>
        <v/>
      </c>
      <c r="I2888" s="5"/>
      <c r="J2888" s="6" t="str">
        <f t="shared" ref="J2888:J2951" si="186">IF(I2888=0,"",(G2888/I2888-1))</f>
        <v/>
      </c>
      <c r="K2888" s="5"/>
      <c r="L2888" s="5"/>
      <c r="M2888" s="6" t="str">
        <f t="shared" ref="M2888:M2951" si="187">IF(K2888=0,"",(L2888/K2888-1))</f>
        <v/>
      </c>
    </row>
    <row r="2889" spans="3:13" x14ac:dyDescent="0.2">
      <c r="C2889" s="5"/>
      <c r="D2889" s="5"/>
      <c r="E2889" s="6" t="str">
        <f t="shared" si="184"/>
        <v/>
      </c>
      <c r="F2889" s="5"/>
      <c r="G2889" s="5"/>
      <c r="H2889" s="6" t="str">
        <f t="shared" si="185"/>
        <v/>
      </c>
      <c r="I2889" s="5"/>
      <c r="J2889" s="6" t="str">
        <f t="shared" si="186"/>
        <v/>
      </c>
      <c r="K2889" s="5"/>
      <c r="L2889" s="5"/>
      <c r="M2889" s="6" t="str">
        <f t="shared" si="187"/>
        <v/>
      </c>
    </row>
    <row r="2890" spans="3:13" x14ac:dyDescent="0.2">
      <c r="C2890" s="5"/>
      <c r="D2890" s="5"/>
      <c r="E2890" s="6" t="str">
        <f t="shared" si="184"/>
        <v/>
      </c>
      <c r="F2890" s="5"/>
      <c r="G2890" s="5"/>
      <c r="H2890" s="6" t="str">
        <f t="shared" si="185"/>
        <v/>
      </c>
      <c r="I2890" s="5"/>
      <c r="J2890" s="6" t="str">
        <f t="shared" si="186"/>
        <v/>
      </c>
      <c r="K2890" s="5"/>
      <c r="L2890" s="5"/>
      <c r="M2890" s="6" t="str">
        <f t="shared" si="187"/>
        <v/>
      </c>
    </row>
    <row r="2891" spans="3:13" x14ac:dyDescent="0.2">
      <c r="C2891" s="5"/>
      <c r="D2891" s="5"/>
      <c r="E2891" s="6" t="str">
        <f t="shared" si="184"/>
        <v/>
      </c>
      <c r="F2891" s="5"/>
      <c r="G2891" s="5"/>
      <c r="H2891" s="6" t="str">
        <f t="shared" si="185"/>
        <v/>
      </c>
      <c r="I2891" s="5"/>
      <c r="J2891" s="6" t="str">
        <f t="shared" si="186"/>
        <v/>
      </c>
      <c r="K2891" s="5"/>
      <c r="L2891" s="5"/>
      <c r="M2891" s="6" t="str">
        <f t="shared" si="187"/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ref="E2952:E3015" si="188">IF(C2952=0,"",(D2952/C2952-1))</f>
        <v/>
      </c>
      <c r="F2952" s="5"/>
      <c r="G2952" s="5"/>
      <c r="H2952" s="6" t="str">
        <f t="shared" ref="H2952:H3015" si="189">IF(F2952=0,"",(G2952/F2952-1))</f>
        <v/>
      </c>
      <c r="I2952" s="5"/>
      <c r="J2952" s="6" t="str">
        <f t="shared" ref="J2952:J3015" si="190">IF(I2952=0,"",(G2952/I2952-1))</f>
        <v/>
      </c>
      <c r="K2952" s="5"/>
      <c r="L2952" s="5"/>
      <c r="M2952" s="6" t="str">
        <f t="shared" ref="M2952:M3015" si="191">IF(K2952=0,"",(L2952/K2952-1))</f>
        <v/>
      </c>
    </row>
    <row r="2953" spans="3:13" x14ac:dyDescent="0.2">
      <c r="C2953" s="5"/>
      <c r="D2953" s="5"/>
      <c r="E2953" s="6" t="str">
        <f t="shared" si="188"/>
        <v/>
      </c>
      <c r="F2953" s="5"/>
      <c r="G2953" s="5"/>
      <c r="H2953" s="6" t="str">
        <f t="shared" si="189"/>
        <v/>
      </c>
      <c r="I2953" s="5"/>
      <c r="J2953" s="6" t="str">
        <f t="shared" si="190"/>
        <v/>
      </c>
      <c r="K2953" s="5"/>
      <c r="L2953" s="5"/>
      <c r="M2953" s="6" t="str">
        <f t="shared" si="191"/>
        <v/>
      </c>
    </row>
    <row r="2954" spans="3:13" x14ac:dyDescent="0.2">
      <c r="C2954" s="5"/>
      <c r="D2954" s="5"/>
      <c r="E2954" s="6" t="str">
        <f t="shared" si="188"/>
        <v/>
      </c>
      <c r="F2954" s="5"/>
      <c r="G2954" s="5"/>
      <c r="H2954" s="6" t="str">
        <f t="shared" si="189"/>
        <v/>
      </c>
      <c r="I2954" s="5"/>
      <c r="J2954" s="6" t="str">
        <f t="shared" si="190"/>
        <v/>
      </c>
      <c r="K2954" s="5"/>
      <c r="L2954" s="5"/>
      <c r="M2954" s="6" t="str">
        <f t="shared" si="191"/>
        <v/>
      </c>
    </row>
    <row r="2955" spans="3:13" x14ac:dyDescent="0.2">
      <c r="C2955" s="5"/>
      <c r="D2955" s="5"/>
      <c r="E2955" s="6" t="str">
        <f t="shared" si="188"/>
        <v/>
      </c>
      <c r="F2955" s="5"/>
      <c r="G2955" s="5"/>
      <c r="H2955" s="6" t="str">
        <f t="shared" si="189"/>
        <v/>
      </c>
      <c r="I2955" s="5"/>
      <c r="J2955" s="6" t="str">
        <f t="shared" si="190"/>
        <v/>
      </c>
      <c r="K2955" s="5"/>
      <c r="L2955" s="5"/>
      <c r="M2955" s="6" t="str">
        <f t="shared" si="191"/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ref="E3016:E3079" si="192">IF(C3016=0,"",(D3016/C3016-1))</f>
        <v/>
      </c>
      <c r="F3016" s="5"/>
      <c r="G3016" s="5"/>
      <c r="H3016" s="6" t="str">
        <f t="shared" ref="H3016:H3079" si="193">IF(F3016=0,"",(G3016/F3016-1))</f>
        <v/>
      </c>
      <c r="I3016" s="5"/>
      <c r="J3016" s="6" t="str">
        <f t="shared" ref="J3016:J3079" si="194">IF(I3016=0,"",(G3016/I3016-1))</f>
        <v/>
      </c>
      <c r="K3016" s="5"/>
      <c r="L3016" s="5"/>
      <c r="M3016" s="6" t="str">
        <f t="shared" ref="M3016:M3079" si="195">IF(K3016=0,"",(L3016/K3016-1))</f>
        <v/>
      </c>
    </row>
    <row r="3017" spans="3:13" x14ac:dyDescent="0.2">
      <c r="C3017" s="5"/>
      <c r="D3017" s="5"/>
      <c r="E3017" s="6" t="str">
        <f t="shared" si="192"/>
        <v/>
      </c>
      <c r="F3017" s="5"/>
      <c r="G3017" s="5"/>
      <c r="H3017" s="6" t="str">
        <f t="shared" si="193"/>
        <v/>
      </c>
      <c r="I3017" s="5"/>
      <c r="J3017" s="6" t="str">
        <f t="shared" si="194"/>
        <v/>
      </c>
      <c r="K3017" s="5"/>
      <c r="L3017" s="5"/>
      <c r="M3017" s="6" t="str">
        <f t="shared" si="195"/>
        <v/>
      </c>
    </row>
    <row r="3018" spans="3:13" x14ac:dyDescent="0.2">
      <c r="C3018" s="5"/>
      <c r="D3018" s="5"/>
      <c r="E3018" s="6" t="str">
        <f t="shared" si="192"/>
        <v/>
      </c>
      <c r="F3018" s="5"/>
      <c r="G3018" s="5"/>
      <c r="H3018" s="6" t="str">
        <f t="shared" si="193"/>
        <v/>
      </c>
      <c r="I3018" s="5"/>
      <c r="J3018" s="6" t="str">
        <f t="shared" si="194"/>
        <v/>
      </c>
      <c r="K3018" s="5"/>
      <c r="L3018" s="5"/>
      <c r="M3018" s="6" t="str">
        <f t="shared" si="195"/>
        <v/>
      </c>
    </row>
    <row r="3019" spans="3:13" x14ac:dyDescent="0.2">
      <c r="C3019" s="5"/>
      <c r="D3019" s="5"/>
      <c r="E3019" s="6" t="str">
        <f t="shared" si="192"/>
        <v/>
      </c>
      <c r="F3019" s="5"/>
      <c r="G3019" s="5"/>
      <c r="H3019" s="6" t="str">
        <f t="shared" si="193"/>
        <v/>
      </c>
      <c r="I3019" s="5"/>
      <c r="J3019" s="6" t="str">
        <f t="shared" si="194"/>
        <v/>
      </c>
      <c r="K3019" s="5"/>
      <c r="L3019" s="5"/>
      <c r="M3019" s="6" t="str">
        <f t="shared" si="195"/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ref="E3080:E3143" si="196">IF(C3080=0,"",(D3080/C3080-1))</f>
        <v/>
      </c>
      <c r="F3080" s="5"/>
      <c r="G3080" s="5"/>
      <c r="H3080" s="6" t="str">
        <f t="shared" ref="H3080:H3143" si="197">IF(F3080=0,"",(G3080/F3080-1))</f>
        <v/>
      </c>
      <c r="I3080" s="5"/>
      <c r="J3080" s="6" t="str">
        <f t="shared" ref="J3080:J3143" si="198">IF(I3080=0,"",(G3080/I3080-1))</f>
        <v/>
      </c>
      <c r="K3080" s="5"/>
      <c r="L3080" s="5"/>
      <c r="M3080" s="6" t="str">
        <f t="shared" ref="M3080:M3143" si="199">IF(K3080=0,"",(L3080/K3080-1))</f>
        <v/>
      </c>
    </row>
    <row r="3081" spans="3:13" x14ac:dyDescent="0.2">
      <c r="C3081" s="5"/>
      <c r="D3081" s="5"/>
      <c r="E3081" s="6" t="str">
        <f t="shared" si="196"/>
        <v/>
      </c>
      <c r="F3081" s="5"/>
      <c r="G3081" s="5"/>
      <c r="H3081" s="6" t="str">
        <f t="shared" si="197"/>
        <v/>
      </c>
      <c r="I3081" s="5"/>
      <c r="J3081" s="6" t="str">
        <f t="shared" si="198"/>
        <v/>
      </c>
      <c r="K3081" s="5"/>
      <c r="L3081" s="5"/>
      <c r="M3081" s="6" t="str">
        <f t="shared" si="199"/>
        <v/>
      </c>
    </row>
    <row r="3082" spans="3:13" x14ac:dyDescent="0.2">
      <c r="C3082" s="5"/>
      <c r="D3082" s="5"/>
      <c r="E3082" s="6" t="str">
        <f t="shared" si="196"/>
        <v/>
      </c>
      <c r="F3082" s="5"/>
      <c r="G3082" s="5"/>
      <c r="H3082" s="6" t="str">
        <f t="shared" si="197"/>
        <v/>
      </c>
      <c r="I3082" s="5"/>
      <c r="J3082" s="6" t="str">
        <f t="shared" si="198"/>
        <v/>
      </c>
      <c r="K3082" s="5"/>
      <c r="L3082" s="5"/>
      <c r="M3082" s="6" t="str">
        <f t="shared" si="199"/>
        <v/>
      </c>
    </row>
    <row r="3083" spans="3:13" x14ac:dyDescent="0.2">
      <c r="C3083" s="5"/>
      <c r="D3083" s="5"/>
      <c r="E3083" s="6" t="str">
        <f t="shared" si="196"/>
        <v/>
      </c>
      <c r="F3083" s="5"/>
      <c r="G3083" s="5"/>
      <c r="H3083" s="6" t="str">
        <f t="shared" si="197"/>
        <v/>
      </c>
      <c r="I3083" s="5"/>
      <c r="J3083" s="6" t="str">
        <f t="shared" si="198"/>
        <v/>
      </c>
      <c r="K3083" s="5"/>
      <c r="L3083" s="5"/>
      <c r="M3083" s="6" t="str">
        <f t="shared" si="199"/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ref="E3144:E3207" si="200">IF(C3144=0,"",(D3144/C3144-1))</f>
        <v/>
      </c>
      <c r="F3144" s="5"/>
      <c r="G3144" s="5"/>
      <c r="H3144" s="6" t="str">
        <f t="shared" ref="H3144:H3207" si="201">IF(F3144=0,"",(G3144/F3144-1))</f>
        <v/>
      </c>
      <c r="I3144" s="5"/>
      <c r="J3144" s="6" t="str">
        <f t="shared" ref="J3144:J3207" si="202">IF(I3144=0,"",(G3144/I3144-1))</f>
        <v/>
      </c>
      <c r="K3144" s="5"/>
      <c r="L3144" s="5"/>
      <c r="M3144" s="6" t="str">
        <f t="shared" ref="M3144:M3207" si="203">IF(K3144=0,"",(L3144/K3144-1))</f>
        <v/>
      </c>
    </row>
    <row r="3145" spans="3:13" x14ac:dyDescent="0.2">
      <c r="C3145" s="5"/>
      <c r="D3145" s="5"/>
      <c r="E3145" s="6" t="str">
        <f t="shared" si="200"/>
        <v/>
      </c>
      <c r="F3145" s="5"/>
      <c r="G3145" s="5"/>
      <c r="H3145" s="6" t="str">
        <f t="shared" si="201"/>
        <v/>
      </c>
      <c r="I3145" s="5"/>
      <c r="J3145" s="6" t="str">
        <f t="shared" si="202"/>
        <v/>
      </c>
      <c r="K3145" s="5"/>
      <c r="L3145" s="5"/>
      <c r="M3145" s="6" t="str">
        <f t="shared" si="203"/>
        <v/>
      </c>
    </row>
    <row r="3146" spans="3:13" x14ac:dyDescent="0.2">
      <c r="C3146" s="5"/>
      <c r="D3146" s="5"/>
      <c r="E3146" s="6" t="str">
        <f t="shared" si="200"/>
        <v/>
      </c>
      <c r="F3146" s="5"/>
      <c r="G3146" s="5"/>
      <c r="H3146" s="6" t="str">
        <f t="shared" si="201"/>
        <v/>
      </c>
      <c r="I3146" s="5"/>
      <c r="J3146" s="6" t="str">
        <f t="shared" si="202"/>
        <v/>
      </c>
      <c r="K3146" s="5"/>
      <c r="L3146" s="5"/>
      <c r="M3146" s="6" t="str">
        <f t="shared" si="203"/>
        <v/>
      </c>
    </row>
    <row r="3147" spans="3:13" x14ac:dyDescent="0.2">
      <c r="C3147" s="5"/>
      <c r="D3147" s="5"/>
      <c r="E3147" s="6" t="str">
        <f t="shared" si="200"/>
        <v/>
      </c>
      <c r="F3147" s="5"/>
      <c r="G3147" s="5"/>
      <c r="H3147" s="6" t="str">
        <f t="shared" si="201"/>
        <v/>
      </c>
      <c r="I3147" s="5"/>
      <c r="J3147" s="6" t="str">
        <f t="shared" si="202"/>
        <v/>
      </c>
      <c r="K3147" s="5"/>
      <c r="L3147" s="5"/>
      <c r="M3147" s="6" t="str">
        <f t="shared" si="203"/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ref="E3208:E3271" si="204">IF(C3208=0,"",(D3208/C3208-1))</f>
        <v/>
      </c>
      <c r="F3208" s="5"/>
      <c r="G3208" s="5"/>
      <c r="H3208" s="6" t="str">
        <f t="shared" ref="H3208:H3271" si="205">IF(F3208=0,"",(G3208/F3208-1))</f>
        <v/>
      </c>
      <c r="I3208" s="5"/>
      <c r="J3208" s="6" t="str">
        <f t="shared" ref="J3208:J3271" si="206">IF(I3208=0,"",(G3208/I3208-1))</f>
        <v/>
      </c>
      <c r="K3208" s="5"/>
      <c r="L3208" s="5"/>
      <c r="M3208" s="6" t="str">
        <f t="shared" ref="M3208:M3271" si="207">IF(K3208=0,"",(L3208/K3208-1))</f>
        <v/>
      </c>
    </row>
    <row r="3209" spans="3:13" x14ac:dyDescent="0.2">
      <c r="C3209" s="5"/>
      <c r="D3209" s="5"/>
      <c r="E3209" s="6" t="str">
        <f t="shared" si="204"/>
        <v/>
      </c>
      <c r="F3209" s="5"/>
      <c r="G3209" s="5"/>
      <c r="H3209" s="6" t="str">
        <f t="shared" si="205"/>
        <v/>
      </c>
      <c r="I3209" s="5"/>
      <c r="J3209" s="6" t="str">
        <f t="shared" si="206"/>
        <v/>
      </c>
      <c r="K3209" s="5"/>
      <c r="L3209" s="5"/>
      <c r="M3209" s="6" t="str">
        <f t="shared" si="207"/>
        <v/>
      </c>
    </row>
    <row r="3210" spans="3:13" x14ac:dyDescent="0.2">
      <c r="C3210" s="5"/>
      <c r="D3210" s="5"/>
      <c r="E3210" s="6" t="str">
        <f t="shared" si="204"/>
        <v/>
      </c>
      <c r="F3210" s="5"/>
      <c r="G3210" s="5"/>
      <c r="H3210" s="6" t="str">
        <f t="shared" si="205"/>
        <v/>
      </c>
      <c r="I3210" s="5"/>
      <c r="J3210" s="6" t="str">
        <f t="shared" si="206"/>
        <v/>
      </c>
      <c r="K3210" s="5"/>
      <c r="L3210" s="5"/>
      <c r="M3210" s="6" t="str">
        <f t="shared" si="207"/>
        <v/>
      </c>
    </row>
    <row r="3211" spans="3:13" x14ac:dyDescent="0.2">
      <c r="C3211" s="5"/>
      <c r="D3211" s="5"/>
      <c r="E3211" s="6" t="str">
        <f t="shared" si="204"/>
        <v/>
      </c>
      <c r="F3211" s="5"/>
      <c r="G3211" s="5"/>
      <c r="H3211" s="6" t="str">
        <f t="shared" si="205"/>
        <v/>
      </c>
      <c r="I3211" s="5"/>
      <c r="J3211" s="6" t="str">
        <f t="shared" si="206"/>
        <v/>
      </c>
      <c r="K3211" s="5"/>
      <c r="L3211" s="5"/>
      <c r="M3211" s="6" t="str">
        <f t="shared" si="207"/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ref="E3272:E3335" si="208">IF(C3272=0,"",(D3272/C3272-1))</f>
        <v/>
      </c>
      <c r="F3272" s="5"/>
      <c r="G3272" s="5"/>
      <c r="H3272" s="6" t="str">
        <f t="shared" ref="H3272:H3335" si="209">IF(F3272=0,"",(G3272/F3272-1))</f>
        <v/>
      </c>
      <c r="I3272" s="5"/>
      <c r="J3272" s="6" t="str">
        <f t="shared" ref="J3272:J3335" si="210">IF(I3272=0,"",(G3272/I3272-1))</f>
        <v/>
      </c>
      <c r="K3272" s="5"/>
      <c r="L3272" s="5"/>
      <c r="M3272" s="6" t="str">
        <f t="shared" ref="M3272:M3335" si="211">IF(K3272=0,"",(L3272/K3272-1))</f>
        <v/>
      </c>
    </row>
    <row r="3273" spans="3:13" x14ac:dyDescent="0.2">
      <c r="C3273" s="5"/>
      <c r="D3273" s="5"/>
      <c r="E3273" s="6" t="str">
        <f t="shared" si="208"/>
        <v/>
      </c>
      <c r="F3273" s="5"/>
      <c r="G3273" s="5"/>
      <c r="H3273" s="6" t="str">
        <f t="shared" si="209"/>
        <v/>
      </c>
      <c r="I3273" s="5"/>
      <c r="J3273" s="6" t="str">
        <f t="shared" si="210"/>
        <v/>
      </c>
      <c r="K3273" s="5"/>
      <c r="L3273" s="5"/>
      <c r="M3273" s="6" t="str">
        <f t="shared" si="211"/>
        <v/>
      </c>
    </row>
    <row r="3274" spans="3:13" x14ac:dyDescent="0.2">
      <c r="C3274" s="5"/>
      <c r="D3274" s="5"/>
      <c r="E3274" s="6" t="str">
        <f t="shared" si="208"/>
        <v/>
      </c>
      <c r="F3274" s="5"/>
      <c r="G3274" s="5"/>
      <c r="H3274" s="6" t="str">
        <f t="shared" si="209"/>
        <v/>
      </c>
      <c r="I3274" s="5"/>
      <c r="J3274" s="6" t="str">
        <f t="shared" si="210"/>
        <v/>
      </c>
      <c r="K3274" s="5"/>
      <c r="L3274" s="5"/>
      <c r="M3274" s="6" t="str">
        <f t="shared" si="211"/>
        <v/>
      </c>
    </row>
    <row r="3275" spans="3:13" x14ac:dyDescent="0.2">
      <c r="C3275" s="5"/>
      <c r="D3275" s="5"/>
      <c r="E3275" s="6" t="str">
        <f t="shared" si="208"/>
        <v/>
      </c>
      <c r="F3275" s="5"/>
      <c r="G3275" s="5"/>
      <c r="H3275" s="6" t="str">
        <f t="shared" si="209"/>
        <v/>
      </c>
      <c r="I3275" s="5"/>
      <c r="J3275" s="6" t="str">
        <f t="shared" si="210"/>
        <v/>
      </c>
      <c r="K3275" s="5"/>
      <c r="L3275" s="5"/>
      <c r="M3275" s="6" t="str">
        <f t="shared" si="211"/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ref="E3336:E3399" si="212">IF(C3336=0,"",(D3336/C3336-1))</f>
        <v/>
      </c>
      <c r="F3336" s="5"/>
      <c r="G3336" s="5"/>
      <c r="H3336" s="6" t="str">
        <f t="shared" ref="H3336:H3399" si="213">IF(F3336=0,"",(G3336/F3336-1))</f>
        <v/>
      </c>
      <c r="I3336" s="5"/>
      <c r="J3336" s="6" t="str">
        <f t="shared" ref="J3336:J3399" si="214">IF(I3336=0,"",(G3336/I3336-1))</f>
        <v/>
      </c>
      <c r="K3336" s="5"/>
      <c r="L3336" s="5"/>
      <c r="M3336" s="6" t="str">
        <f t="shared" ref="M3336:M3399" si="215">IF(K3336=0,"",(L3336/K3336-1))</f>
        <v/>
      </c>
    </row>
    <row r="3337" spans="3:13" x14ac:dyDescent="0.2">
      <c r="C3337" s="5"/>
      <c r="D3337" s="5"/>
      <c r="E3337" s="6" t="str">
        <f t="shared" si="212"/>
        <v/>
      </c>
      <c r="F3337" s="5"/>
      <c r="G3337" s="5"/>
      <c r="H3337" s="6" t="str">
        <f t="shared" si="213"/>
        <v/>
      </c>
      <c r="I3337" s="5"/>
      <c r="J3337" s="6" t="str">
        <f t="shared" si="214"/>
        <v/>
      </c>
      <c r="K3337" s="5"/>
      <c r="L3337" s="5"/>
      <c r="M3337" s="6" t="str">
        <f t="shared" si="215"/>
        <v/>
      </c>
    </row>
    <row r="3338" spans="3:13" x14ac:dyDescent="0.2">
      <c r="C3338" s="5"/>
      <c r="D3338" s="5"/>
      <c r="E3338" s="6" t="str">
        <f t="shared" si="212"/>
        <v/>
      </c>
      <c r="F3338" s="5"/>
      <c r="G3338" s="5"/>
      <c r="H3338" s="6" t="str">
        <f t="shared" si="213"/>
        <v/>
      </c>
      <c r="I3338" s="5"/>
      <c r="J3338" s="6" t="str">
        <f t="shared" si="214"/>
        <v/>
      </c>
      <c r="K3338" s="5"/>
      <c r="L3338" s="5"/>
      <c r="M3338" s="6" t="str">
        <f t="shared" si="215"/>
        <v/>
      </c>
    </row>
    <row r="3339" spans="3:13" x14ac:dyDescent="0.2">
      <c r="C3339" s="5"/>
      <c r="D3339" s="5"/>
      <c r="E3339" s="6" t="str">
        <f t="shared" si="212"/>
        <v/>
      </c>
      <c r="F3339" s="5"/>
      <c r="G3339" s="5"/>
      <c r="H3339" s="6" t="str">
        <f t="shared" si="213"/>
        <v/>
      </c>
      <c r="I3339" s="5"/>
      <c r="J3339" s="6" t="str">
        <f t="shared" si="214"/>
        <v/>
      </c>
      <c r="K3339" s="5"/>
      <c r="L3339" s="5"/>
      <c r="M3339" s="6" t="str">
        <f t="shared" si="215"/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ref="E3400:E3463" si="216">IF(C3400=0,"",(D3400/C3400-1))</f>
        <v/>
      </c>
      <c r="F3400" s="5"/>
      <c r="G3400" s="5"/>
      <c r="H3400" s="6" t="str">
        <f t="shared" ref="H3400:H3463" si="217">IF(F3400=0,"",(G3400/F3400-1))</f>
        <v/>
      </c>
      <c r="I3400" s="5"/>
      <c r="J3400" s="6" t="str">
        <f t="shared" ref="J3400:J3463" si="218">IF(I3400=0,"",(G3400/I3400-1))</f>
        <v/>
      </c>
      <c r="K3400" s="5"/>
      <c r="L3400" s="5"/>
      <c r="M3400" s="6" t="str">
        <f t="shared" ref="M3400:M3463" si="219">IF(K3400=0,"",(L3400/K3400-1))</f>
        <v/>
      </c>
    </row>
    <row r="3401" spans="3:13" x14ac:dyDescent="0.2">
      <c r="C3401" s="5"/>
      <c r="D3401" s="5"/>
      <c r="E3401" s="6" t="str">
        <f t="shared" si="216"/>
        <v/>
      </c>
      <c r="F3401" s="5"/>
      <c r="G3401" s="5"/>
      <c r="H3401" s="6" t="str">
        <f t="shared" si="217"/>
        <v/>
      </c>
      <c r="I3401" s="5"/>
      <c r="J3401" s="6" t="str">
        <f t="shared" si="218"/>
        <v/>
      </c>
      <c r="K3401" s="5"/>
      <c r="L3401" s="5"/>
      <c r="M3401" s="6" t="str">
        <f t="shared" si="219"/>
        <v/>
      </c>
    </row>
    <row r="3402" spans="3:13" x14ac:dyDescent="0.2">
      <c r="C3402" s="5"/>
      <c r="D3402" s="5"/>
      <c r="E3402" s="6" t="str">
        <f t="shared" si="216"/>
        <v/>
      </c>
      <c r="F3402" s="5"/>
      <c r="G3402" s="5"/>
      <c r="H3402" s="6" t="str">
        <f t="shared" si="217"/>
        <v/>
      </c>
      <c r="I3402" s="5"/>
      <c r="J3402" s="6" t="str">
        <f t="shared" si="218"/>
        <v/>
      </c>
      <c r="K3402" s="5"/>
      <c r="L3402" s="5"/>
      <c r="M3402" s="6" t="str">
        <f t="shared" si="219"/>
        <v/>
      </c>
    </row>
    <row r="3403" spans="3:13" x14ac:dyDescent="0.2">
      <c r="C3403" s="5"/>
      <c r="D3403" s="5"/>
      <c r="E3403" s="6" t="str">
        <f t="shared" si="216"/>
        <v/>
      </c>
      <c r="F3403" s="5"/>
      <c r="G3403" s="5"/>
      <c r="H3403" s="6" t="str">
        <f t="shared" si="217"/>
        <v/>
      </c>
      <c r="I3403" s="5"/>
      <c r="J3403" s="6" t="str">
        <f t="shared" si="218"/>
        <v/>
      </c>
      <c r="K3403" s="5"/>
      <c r="L3403" s="5"/>
      <c r="M3403" s="6" t="str">
        <f t="shared" si="219"/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ref="E3464:E3527" si="220">IF(C3464=0,"",(D3464/C3464-1))</f>
        <v/>
      </c>
      <c r="F3464" s="5"/>
      <c r="G3464" s="5"/>
      <c r="H3464" s="6" t="str">
        <f t="shared" ref="H3464:H3527" si="221">IF(F3464=0,"",(G3464/F3464-1))</f>
        <v/>
      </c>
      <c r="I3464" s="5"/>
      <c r="J3464" s="6" t="str">
        <f t="shared" ref="J3464:J3527" si="222">IF(I3464=0,"",(G3464/I3464-1))</f>
        <v/>
      </c>
      <c r="K3464" s="5"/>
      <c r="L3464" s="5"/>
      <c r="M3464" s="6" t="str">
        <f t="shared" ref="M3464:M3527" si="223">IF(K3464=0,"",(L3464/K3464-1))</f>
        <v/>
      </c>
    </row>
    <row r="3465" spans="3:13" x14ac:dyDescent="0.2">
      <c r="C3465" s="5"/>
      <c r="D3465" s="5"/>
      <c r="E3465" s="6" t="str">
        <f t="shared" si="220"/>
        <v/>
      </c>
      <c r="F3465" s="5"/>
      <c r="G3465" s="5"/>
      <c r="H3465" s="6" t="str">
        <f t="shared" si="221"/>
        <v/>
      </c>
      <c r="I3465" s="5"/>
      <c r="J3465" s="6" t="str">
        <f t="shared" si="222"/>
        <v/>
      </c>
      <c r="K3465" s="5"/>
      <c r="L3465" s="5"/>
      <c r="M3465" s="6" t="str">
        <f t="shared" si="223"/>
        <v/>
      </c>
    </row>
    <row r="3466" spans="3:13" x14ac:dyDescent="0.2">
      <c r="C3466" s="5"/>
      <c r="D3466" s="5"/>
      <c r="E3466" s="6" t="str">
        <f t="shared" si="220"/>
        <v/>
      </c>
      <c r="F3466" s="5"/>
      <c r="G3466" s="5"/>
      <c r="H3466" s="6" t="str">
        <f t="shared" si="221"/>
        <v/>
      </c>
      <c r="I3466" s="5"/>
      <c r="J3466" s="6" t="str">
        <f t="shared" si="222"/>
        <v/>
      </c>
      <c r="K3466" s="5"/>
      <c r="L3466" s="5"/>
      <c r="M3466" s="6" t="str">
        <f t="shared" si="223"/>
        <v/>
      </c>
    </row>
    <row r="3467" spans="3:13" x14ac:dyDescent="0.2">
      <c r="C3467" s="5"/>
      <c r="D3467" s="5"/>
      <c r="E3467" s="6" t="str">
        <f t="shared" si="220"/>
        <v/>
      </c>
      <c r="F3467" s="5"/>
      <c r="G3467" s="5"/>
      <c r="H3467" s="6" t="str">
        <f t="shared" si="221"/>
        <v/>
      </c>
      <c r="I3467" s="5"/>
      <c r="J3467" s="6" t="str">
        <f t="shared" si="222"/>
        <v/>
      </c>
      <c r="K3467" s="5"/>
      <c r="L3467" s="5"/>
      <c r="M3467" s="6" t="str">
        <f t="shared" si="223"/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ref="E3528:E3591" si="224">IF(C3528=0,"",(D3528/C3528-1))</f>
        <v/>
      </c>
      <c r="F3528" s="5"/>
      <c r="G3528" s="5"/>
      <c r="H3528" s="6" t="str">
        <f t="shared" ref="H3528:H3591" si="225">IF(F3528=0,"",(G3528/F3528-1))</f>
        <v/>
      </c>
      <c r="I3528" s="5"/>
      <c r="J3528" s="6" t="str">
        <f t="shared" ref="J3528:J3591" si="226">IF(I3528=0,"",(G3528/I3528-1))</f>
        <v/>
      </c>
      <c r="K3528" s="5"/>
      <c r="L3528" s="5"/>
      <c r="M3528" s="6" t="str">
        <f t="shared" ref="M3528:M3591" si="227">IF(K3528=0,"",(L3528/K3528-1))</f>
        <v/>
      </c>
    </row>
    <row r="3529" spans="3:13" x14ac:dyDescent="0.2">
      <c r="C3529" s="5"/>
      <c r="D3529" s="5"/>
      <c r="E3529" s="6" t="str">
        <f t="shared" si="224"/>
        <v/>
      </c>
      <c r="F3529" s="5"/>
      <c r="G3529" s="5"/>
      <c r="H3529" s="6" t="str">
        <f t="shared" si="225"/>
        <v/>
      </c>
      <c r="I3529" s="5"/>
      <c r="J3529" s="6" t="str">
        <f t="shared" si="226"/>
        <v/>
      </c>
      <c r="K3529" s="5"/>
      <c r="L3529" s="5"/>
      <c r="M3529" s="6" t="str">
        <f t="shared" si="227"/>
        <v/>
      </c>
    </row>
    <row r="3530" spans="3:13" x14ac:dyDescent="0.2">
      <c r="C3530" s="5"/>
      <c r="D3530" s="5"/>
      <c r="E3530" s="6" t="str">
        <f t="shared" si="224"/>
        <v/>
      </c>
      <c r="F3530" s="5"/>
      <c r="G3530" s="5"/>
      <c r="H3530" s="6" t="str">
        <f t="shared" si="225"/>
        <v/>
      </c>
      <c r="I3530" s="5"/>
      <c r="J3530" s="6" t="str">
        <f t="shared" si="226"/>
        <v/>
      </c>
      <c r="K3530" s="5"/>
      <c r="L3530" s="5"/>
      <c r="M3530" s="6" t="str">
        <f t="shared" si="227"/>
        <v/>
      </c>
    </row>
    <row r="3531" spans="3:13" x14ac:dyDescent="0.2">
      <c r="C3531" s="5"/>
      <c r="D3531" s="5"/>
      <c r="E3531" s="6" t="str">
        <f t="shared" si="224"/>
        <v/>
      </c>
      <c r="F3531" s="5"/>
      <c r="G3531" s="5"/>
      <c r="H3531" s="6" t="str">
        <f t="shared" si="225"/>
        <v/>
      </c>
      <c r="I3531" s="5"/>
      <c r="J3531" s="6" t="str">
        <f t="shared" si="226"/>
        <v/>
      </c>
      <c r="K3531" s="5"/>
      <c r="L3531" s="5"/>
      <c r="M3531" s="6" t="str">
        <f t="shared" si="227"/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ref="E3592:E3655" si="228">IF(C3592=0,"",(D3592/C3592-1))</f>
        <v/>
      </c>
      <c r="F3592" s="5"/>
      <c r="G3592" s="5"/>
      <c r="H3592" s="6" t="str">
        <f t="shared" ref="H3592:H3655" si="229">IF(F3592=0,"",(G3592/F3592-1))</f>
        <v/>
      </c>
      <c r="I3592" s="5"/>
      <c r="J3592" s="6" t="str">
        <f t="shared" ref="J3592:J3655" si="230">IF(I3592=0,"",(G3592/I3592-1))</f>
        <v/>
      </c>
      <c r="K3592" s="5"/>
      <c r="L3592" s="5"/>
      <c r="M3592" s="6" t="str">
        <f t="shared" ref="M3592:M3655" si="231">IF(K3592=0,"",(L3592/K3592-1))</f>
        <v/>
      </c>
    </row>
    <row r="3593" spans="3:13" x14ac:dyDescent="0.2">
      <c r="C3593" s="5"/>
      <c r="D3593" s="5"/>
      <c r="E3593" s="6" t="str">
        <f t="shared" si="228"/>
        <v/>
      </c>
      <c r="F3593" s="5"/>
      <c r="G3593" s="5"/>
      <c r="H3593" s="6" t="str">
        <f t="shared" si="229"/>
        <v/>
      </c>
      <c r="I3593" s="5"/>
      <c r="J3593" s="6" t="str">
        <f t="shared" si="230"/>
        <v/>
      </c>
      <c r="K3593" s="5"/>
      <c r="L3593" s="5"/>
      <c r="M3593" s="6" t="str">
        <f t="shared" si="231"/>
        <v/>
      </c>
    </row>
    <row r="3594" spans="3:13" x14ac:dyDescent="0.2">
      <c r="C3594" s="5"/>
      <c r="D3594" s="5"/>
      <c r="E3594" s="6" t="str">
        <f t="shared" si="228"/>
        <v/>
      </c>
      <c r="F3594" s="5"/>
      <c r="G3594" s="5"/>
      <c r="H3594" s="6" t="str">
        <f t="shared" si="229"/>
        <v/>
      </c>
      <c r="I3594" s="5"/>
      <c r="J3594" s="6" t="str">
        <f t="shared" si="230"/>
        <v/>
      </c>
      <c r="K3594" s="5"/>
      <c r="L3594" s="5"/>
      <c r="M3594" s="6" t="str">
        <f t="shared" si="231"/>
        <v/>
      </c>
    </row>
    <row r="3595" spans="3:13" x14ac:dyDescent="0.2">
      <c r="C3595" s="5"/>
      <c r="D3595" s="5"/>
      <c r="E3595" s="6" t="str">
        <f t="shared" si="228"/>
        <v/>
      </c>
      <c r="F3595" s="5"/>
      <c r="G3595" s="5"/>
      <c r="H3595" s="6" t="str">
        <f t="shared" si="229"/>
        <v/>
      </c>
      <c r="I3595" s="5"/>
      <c r="J3595" s="6" t="str">
        <f t="shared" si="230"/>
        <v/>
      </c>
      <c r="K3595" s="5"/>
      <c r="L3595" s="5"/>
      <c r="M3595" s="6" t="str">
        <f t="shared" si="231"/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ref="E3656:E3719" si="232">IF(C3656=0,"",(D3656/C3656-1))</f>
        <v/>
      </c>
      <c r="F3656" s="5"/>
      <c r="G3656" s="5"/>
      <c r="H3656" s="6" t="str">
        <f t="shared" ref="H3656:H3719" si="233">IF(F3656=0,"",(G3656/F3656-1))</f>
        <v/>
      </c>
      <c r="I3656" s="5"/>
      <c r="J3656" s="6" t="str">
        <f t="shared" ref="J3656:J3719" si="234">IF(I3656=0,"",(G3656/I3656-1))</f>
        <v/>
      </c>
      <c r="K3656" s="5"/>
      <c r="L3656" s="5"/>
      <c r="M3656" s="6" t="str">
        <f t="shared" ref="M3656:M3719" si="235">IF(K3656=0,"",(L3656/K3656-1))</f>
        <v/>
      </c>
    </row>
    <row r="3657" spans="3:13" x14ac:dyDescent="0.2">
      <c r="C3657" s="5"/>
      <c r="D3657" s="5"/>
      <c r="E3657" s="6" t="str">
        <f t="shared" si="232"/>
        <v/>
      </c>
      <c r="F3657" s="5"/>
      <c r="G3657" s="5"/>
      <c r="H3657" s="6" t="str">
        <f t="shared" si="233"/>
        <v/>
      </c>
      <c r="I3657" s="5"/>
      <c r="J3657" s="6" t="str">
        <f t="shared" si="234"/>
        <v/>
      </c>
      <c r="K3657" s="5"/>
      <c r="L3657" s="5"/>
      <c r="M3657" s="6" t="str">
        <f t="shared" si="235"/>
        <v/>
      </c>
    </row>
    <row r="3658" spans="3:13" x14ac:dyDescent="0.2">
      <c r="C3658" s="5"/>
      <c r="D3658" s="5"/>
      <c r="E3658" s="6" t="str">
        <f t="shared" si="232"/>
        <v/>
      </c>
      <c r="F3658" s="5"/>
      <c r="G3658" s="5"/>
      <c r="H3658" s="6" t="str">
        <f t="shared" si="233"/>
        <v/>
      </c>
      <c r="I3658" s="5"/>
      <c r="J3658" s="6" t="str">
        <f t="shared" si="234"/>
        <v/>
      </c>
      <c r="K3658" s="5"/>
      <c r="L3658" s="5"/>
      <c r="M3658" s="6" t="str">
        <f t="shared" si="235"/>
        <v/>
      </c>
    </row>
    <row r="3659" spans="3:13" x14ac:dyDescent="0.2">
      <c r="C3659" s="5"/>
      <c r="D3659" s="5"/>
      <c r="E3659" s="6" t="str">
        <f t="shared" si="232"/>
        <v/>
      </c>
      <c r="F3659" s="5"/>
      <c r="G3659" s="5"/>
      <c r="H3659" s="6" t="str">
        <f t="shared" si="233"/>
        <v/>
      </c>
      <c r="I3659" s="5"/>
      <c r="J3659" s="6" t="str">
        <f t="shared" si="234"/>
        <v/>
      </c>
      <c r="K3659" s="5"/>
      <c r="L3659" s="5"/>
      <c r="M3659" s="6" t="str">
        <f t="shared" si="235"/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ref="E3720:E3783" si="236">IF(C3720=0,"",(D3720/C3720-1))</f>
        <v/>
      </c>
      <c r="F3720" s="5"/>
      <c r="G3720" s="5"/>
      <c r="H3720" s="6" t="str">
        <f t="shared" ref="H3720:H3783" si="237">IF(F3720=0,"",(G3720/F3720-1))</f>
        <v/>
      </c>
      <c r="I3720" s="5"/>
      <c r="J3720" s="6" t="str">
        <f t="shared" ref="J3720:J3783" si="238">IF(I3720=0,"",(G3720/I3720-1))</f>
        <v/>
      </c>
      <c r="K3720" s="5"/>
      <c r="L3720" s="5"/>
      <c r="M3720" s="6" t="str">
        <f t="shared" ref="M3720:M3783" si="239">IF(K3720=0,"",(L3720/K3720-1))</f>
        <v/>
      </c>
    </row>
    <row r="3721" spans="3:13" x14ac:dyDescent="0.2">
      <c r="C3721" s="5"/>
      <c r="D3721" s="5"/>
      <c r="E3721" s="6" t="str">
        <f t="shared" si="236"/>
        <v/>
      </c>
      <c r="F3721" s="5"/>
      <c r="G3721" s="5"/>
      <c r="H3721" s="6" t="str">
        <f t="shared" si="237"/>
        <v/>
      </c>
      <c r="I3721" s="5"/>
      <c r="J3721" s="6" t="str">
        <f t="shared" si="238"/>
        <v/>
      </c>
      <c r="K3721" s="5"/>
      <c r="L3721" s="5"/>
      <c r="M3721" s="6" t="str">
        <f t="shared" si="239"/>
        <v/>
      </c>
    </row>
    <row r="3722" spans="3:13" x14ac:dyDescent="0.2">
      <c r="C3722" s="5"/>
      <c r="D3722" s="5"/>
      <c r="E3722" s="6" t="str">
        <f t="shared" si="236"/>
        <v/>
      </c>
      <c r="F3722" s="5"/>
      <c r="G3722" s="5"/>
      <c r="H3722" s="6" t="str">
        <f t="shared" si="237"/>
        <v/>
      </c>
      <c r="I3722" s="5"/>
      <c r="J3722" s="6" t="str">
        <f t="shared" si="238"/>
        <v/>
      </c>
      <c r="K3722" s="5"/>
      <c r="L3722" s="5"/>
      <c r="M3722" s="6" t="str">
        <f t="shared" si="239"/>
        <v/>
      </c>
    </row>
    <row r="3723" spans="3:13" x14ac:dyDescent="0.2">
      <c r="C3723" s="5"/>
      <c r="D3723" s="5"/>
      <c r="E3723" s="6" t="str">
        <f t="shared" si="236"/>
        <v/>
      </c>
      <c r="F3723" s="5"/>
      <c r="G3723" s="5"/>
      <c r="H3723" s="6" t="str">
        <f t="shared" si="237"/>
        <v/>
      </c>
      <c r="I3723" s="5"/>
      <c r="J3723" s="6" t="str">
        <f t="shared" si="238"/>
        <v/>
      </c>
      <c r="K3723" s="5"/>
      <c r="L3723" s="5"/>
      <c r="M3723" s="6" t="str">
        <f t="shared" si="239"/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ref="E3784:E3847" si="240">IF(C3784=0,"",(D3784/C3784-1))</f>
        <v/>
      </c>
      <c r="F3784" s="5"/>
      <c r="G3784" s="5"/>
      <c r="H3784" s="6" t="str">
        <f t="shared" ref="H3784:H3847" si="241">IF(F3784=0,"",(G3784/F3784-1))</f>
        <v/>
      </c>
      <c r="I3784" s="5"/>
      <c r="J3784" s="6" t="str">
        <f t="shared" ref="J3784:J3847" si="242">IF(I3784=0,"",(G3784/I3784-1))</f>
        <v/>
      </c>
      <c r="K3784" s="5"/>
      <c r="L3784" s="5"/>
      <c r="M3784" s="6" t="str">
        <f t="shared" ref="M3784:M3847" si="243">IF(K3784=0,"",(L3784/K3784-1))</f>
        <v/>
      </c>
    </row>
    <row r="3785" spans="3:13" x14ac:dyDescent="0.2">
      <c r="C3785" s="5"/>
      <c r="D3785" s="5"/>
      <c r="E3785" s="6" t="str">
        <f t="shared" si="240"/>
        <v/>
      </c>
      <c r="F3785" s="5"/>
      <c r="G3785" s="5"/>
      <c r="H3785" s="6" t="str">
        <f t="shared" si="241"/>
        <v/>
      </c>
      <c r="I3785" s="5"/>
      <c r="J3785" s="6" t="str">
        <f t="shared" si="242"/>
        <v/>
      </c>
      <c r="K3785" s="5"/>
      <c r="L3785" s="5"/>
      <c r="M3785" s="6" t="str">
        <f t="shared" si="243"/>
        <v/>
      </c>
    </row>
    <row r="3786" spans="3:13" x14ac:dyDescent="0.2">
      <c r="C3786" s="5"/>
      <c r="D3786" s="5"/>
      <c r="E3786" s="6" t="str">
        <f t="shared" si="240"/>
        <v/>
      </c>
      <c r="F3786" s="5"/>
      <c r="G3786" s="5"/>
      <c r="H3786" s="6" t="str">
        <f t="shared" si="241"/>
        <v/>
      </c>
      <c r="I3786" s="5"/>
      <c r="J3786" s="6" t="str">
        <f t="shared" si="242"/>
        <v/>
      </c>
      <c r="K3786" s="5"/>
      <c r="L3786" s="5"/>
      <c r="M3786" s="6" t="str">
        <f t="shared" si="243"/>
        <v/>
      </c>
    </row>
    <row r="3787" spans="3:13" x14ac:dyDescent="0.2">
      <c r="C3787" s="5"/>
      <c r="D3787" s="5"/>
      <c r="E3787" s="6" t="str">
        <f t="shared" si="240"/>
        <v/>
      </c>
      <c r="F3787" s="5"/>
      <c r="G3787" s="5"/>
      <c r="H3787" s="6" t="str">
        <f t="shared" si="241"/>
        <v/>
      </c>
      <c r="I3787" s="5"/>
      <c r="J3787" s="6" t="str">
        <f t="shared" si="242"/>
        <v/>
      </c>
      <c r="K3787" s="5"/>
      <c r="L3787" s="5"/>
      <c r="M3787" s="6" t="str">
        <f t="shared" si="243"/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ref="E3848:E3911" si="244">IF(C3848=0,"",(D3848/C3848-1))</f>
        <v/>
      </c>
      <c r="F3848" s="5"/>
      <c r="G3848" s="5"/>
      <c r="H3848" s="6" t="str">
        <f t="shared" ref="H3848:H3911" si="245">IF(F3848=0,"",(G3848/F3848-1))</f>
        <v/>
      </c>
      <c r="I3848" s="5"/>
      <c r="J3848" s="6" t="str">
        <f t="shared" ref="J3848:J3911" si="246">IF(I3848=0,"",(G3848/I3848-1))</f>
        <v/>
      </c>
      <c r="K3848" s="5"/>
      <c r="L3848" s="5"/>
      <c r="M3848" s="6" t="str">
        <f t="shared" ref="M3848:M3911" si="247">IF(K3848=0,"",(L3848/K3848-1))</f>
        <v/>
      </c>
    </row>
    <row r="3849" spans="3:13" x14ac:dyDescent="0.2">
      <c r="C3849" s="5"/>
      <c r="D3849" s="5"/>
      <c r="E3849" s="6" t="str">
        <f t="shared" si="244"/>
        <v/>
      </c>
      <c r="F3849" s="5"/>
      <c r="G3849" s="5"/>
      <c r="H3849" s="6" t="str">
        <f t="shared" si="245"/>
        <v/>
      </c>
      <c r="I3849" s="5"/>
      <c r="J3849" s="6" t="str">
        <f t="shared" si="246"/>
        <v/>
      </c>
      <c r="K3849" s="5"/>
      <c r="L3849" s="5"/>
      <c r="M3849" s="6" t="str">
        <f t="shared" si="247"/>
        <v/>
      </c>
    </row>
    <row r="3850" spans="3:13" x14ac:dyDescent="0.2">
      <c r="C3850" s="5"/>
      <c r="D3850" s="5"/>
      <c r="E3850" s="6" t="str">
        <f t="shared" si="244"/>
        <v/>
      </c>
      <c r="F3850" s="5"/>
      <c r="G3850" s="5"/>
      <c r="H3850" s="6" t="str">
        <f t="shared" si="245"/>
        <v/>
      </c>
      <c r="I3850" s="5"/>
      <c r="J3850" s="6" t="str">
        <f t="shared" si="246"/>
        <v/>
      </c>
      <c r="K3850" s="5"/>
      <c r="L3850" s="5"/>
      <c r="M3850" s="6" t="str">
        <f t="shared" si="247"/>
        <v/>
      </c>
    </row>
    <row r="3851" spans="3:13" x14ac:dyDescent="0.2">
      <c r="C3851" s="5"/>
      <c r="D3851" s="5"/>
      <c r="E3851" s="6" t="str">
        <f t="shared" si="244"/>
        <v/>
      </c>
      <c r="F3851" s="5"/>
      <c r="G3851" s="5"/>
      <c r="H3851" s="6" t="str">
        <f t="shared" si="245"/>
        <v/>
      </c>
      <c r="I3851" s="5"/>
      <c r="J3851" s="6" t="str">
        <f t="shared" si="246"/>
        <v/>
      </c>
      <c r="K3851" s="5"/>
      <c r="L3851" s="5"/>
      <c r="M3851" s="6" t="str">
        <f t="shared" si="247"/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ref="E3912:E3975" si="248">IF(C3912=0,"",(D3912/C3912-1))</f>
        <v/>
      </c>
      <c r="F3912" s="5"/>
      <c r="G3912" s="5"/>
      <c r="H3912" s="6" t="str">
        <f t="shared" ref="H3912:H3975" si="249">IF(F3912=0,"",(G3912/F3912-1))</f>
        <v/>
      </c>
      <c r="I3912" s="5"/>
      <c r="J3912" s="6" t="str">
        <f t="shared" ref="J3912:J3975" si="250">IF(I3912=0,"",(G3912/I3912-1))</f>
        <v/>
      </c>
      <c r="K3912" s="5"/>
      <c r="L3912" s="5"/>
      <c r="M3912" s="6" t="str">
        <f t="shared" ref="M3912:M3975" si="251">IF(K3912=0,"",(L3912/K3912-1))</f>
        <v/>
      </c>
    </row>
    <row r="3913" spans="3:13" x14ac:dyDescent="0.2">
      <c r="C3913" s="5"/>
      <c r="D3913" s="5"/>
      <c r="E3913" s="6" t="str">
        <f t="shared" si="248"/>
        <v/>
      </c>
      <c r="F3913" s="5"/>
      <c r="G3913" s="5"/>
      <c r="H3913" s="6" t="str">
        <f t="shared" si="249"/>
        <v/>
      </c>
      <c r="I3913" s="5"/>
      <c r="J3913" s="6" t="str">
        <f t="shared" si="250"/>
        <v/>
      </c>
      <c r="K3913" s="5"/>
      <c r="L3913" s="5"/>
      <c r="M3913" s="6" t="str">
        <f t="shared" si="251"/>
        <v/>
      </c>
    </row>
    <row r="3914" spans="3:13" x14ac:dyDescent="0.2">
      <c r="C3914" s="5"/>
      <c r="D3914" s="5"/>
      <c r="E3914" s="6" t="str">
        <f t="shared" si="248"/>
        <v/>
      </c>
      <c r="F3914" s="5"/>
      <c r="G3914" s="5"/>
      <c r="H3914" s="6" t="str">
        <f t="shared" si="249"/>
        <v/>
      </c>
      <c r="I3914" s="5"/>
      <c r="J3914" s="6" t="str">
        <f t="shared" si="250"/>
        <v/>
      </c>
      <c r="K3914" s="5"/>
      <c r="L3914" s="5"/>
      <c r="M3914" s="6" t="str">
        <f t="shared" si="251"/>
        <v/>
      </c>
    </row>
    <row r="3915" spans="3:13" x14ac:dyDescent="0.2">
      <c r="C3915" s="5"/>
      <c r="D3915" s="5"/>
      <c r="E3915" s="6" t="str">
        <f t="shared" si="248"/>
        <v/>
      </c>
      <c r="F3915" s="5"/>
      <c r="G3915" s="5"/>
      <c r="H3915" s="6" t="str">
        <f t="shared" si="249"/>
        <v/>
      </c>
      <c r="I3915" s="5"/>
      <c r="J3915" s="6" t="str">
        <f t="shared" si="250"/>
        <v/>
      </c>
      <c r="K3915" s="5"/>
      <c r="L3915" s="5"/>
      <c r="M3915" s="6" t="str">
        <f t="shared" si="251"/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ref="E3976:E4039" si="252">IF(C3976=0,"",(D3976/C3976-1))</f>
        <v/>
      </c>
      <c r="F3976" s="5"/>
      <c r="G3976" s="5"/>
      <c r="H3976" s="6" t="str">
        <f t="shared" ref="H3976:H4039" si="253">IF(F3976=0,"",(G3976/F3976-1))</f>
        <v/>
      </c>
      <c r="I3976" s="5"/>
      <c r="J3976" s="6" t="str">
        <f t="shared" ref="J3976:J4039" si="254">IF(I3976=0,"",(G3976/I3976-1))</f>
        <v/>
      </c>
      <c r="K3976" s="5"/>
      <c r="L3976" s="5"/>
      <c r="M3976" s="6" t="str">
        <f t="shared" ref="M3976:M4039" si="255">IF(K3976=0,"",(L3976/K3976-1))</f>
        <v/>
      </c>
    </row>
    <row r="3977" spans="3:13" x14ac:dyDescent="0.2">
      <c r="C3977" s="5"/>
      <c r="D3977" s="5"/>
      <c r="E3977" s="6" t="str">
        <f t="shared" si="252"/>
        <v/>
      </c>
      <c r="F3977" s="5"/>
      <c r="G3977" s="5"/>
      <c r="H3977" s="6" t="str">
        <f t="shared" si="253"/>
        <v/>
      </c>
      <c r="I3977" s="5"/>
      <c r="J3977" s="6" t="str">
        <f t="shared" si="254"/>
        <v/>
      </c>
      <c r="K3977" s="5"/>
      <c r="L3977" s="5"/>
      <c r="M3977" s="6" t="str">
        <f t="shared" si="255"/>
        <v/>
      </c>
    </row>
    <row r="3978" spans="3:13" x14ac:dyDescent="0.2">
      <c r="C3978" s="5"/>
      <c r="D3978" s="5"/>
      <c r="E3978" s="6" t="str">
        <f t="shared" si="252"/>
        <v/>
      </c>
      <c r="F3978" s="5"/>
      <c r="G3978" s="5"/>
      <c r="H3978" s="6" t="str">
        <f t="shared" si="253"/>
        <v/>
      </c>
      <c r="I3978" s="5"/>
      <c r="J3978" s="6" t="str">
        <f t="shared" si="254"/>
        <v/>
      </c>
      <c r="K3978" s="5"/>
      <c r="L3978" s="5"/>
      <c r="M3978" s="6" t="str">
        <f t="shared" si="255"/>
        <v/>
      </c>
    </row>
    <row r="3979" spans="3:13" x14ac:dyDescent="0.2">
      <c r="C3979" s="5"/>
      <c r="D3979" s="5"/>
      <c r="E3979" s="6" t="str">
        <f t="shared" si="252"/>
        <v/>
      </c>
      <c r="F3979" s="5"/>
      <c r="G3979" s="5"/>
      <c r="H3979" s="6" t="str">
        <f t="shared" si="253"/>
        <v/>
      </c>
      <c r="I3979" s="5"/>
      <c r="J3979" s="6" t="str">
        <f t="shared" si="254"/>
        <v/>
      </c>
      <c r="K3979" s="5"/>
      <c r="L3979" s="5"/>
      <c r="M3979" s="6" t="str">
        <f t="shared" si="255"/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ref="E4040:E4103" si="256">IF(C4040=0,"",(D4040/C4040-1))</f>
        <v/>
      </c>
      <c r="F4040" s="5"/>
      <c r="G4040" s="5"/>
      <c r="H4040" s="6" t="str">
        <f t="shared" ref="H4040:H4103" si="257">IF(F4040=0,"",(G4040/F4040-1))</f>
        <v/>
      </c>
      <c r="I4040" s="5"/>
      <c r="J4040" s="6" t="str">
        <f t="shared" ref="J4040:J4103" si="258">IF(I4040=0,"",(G4040/I4040-1))</f>
        <v/>
      </c>
      <c r="K4040" s="5"/>
      <c r="L4040" s="5"/>
      <c r="M4040" s="6" t="str">
        <f t="shared" ref="M4040:M4103" si="259">IF(K4040=0,"",(L4040/K4040-1))</f>
        <v/>
      </c>
    </row>
    <row r="4041" spans="3:13" x14ac:dyDescent="0.2">
      <c r="C4041" s="5"/>
      <c r="D4041" s="5"/>
      <c r="E4041" s="6" t="str">
        <f t="shared" si="256"/>
        <v/>
      </c>
      <c r="F4041" s="5"/>
      <c r="G4041" s="5"/>
      <c r="H4041" s="6" t="str">
        <f t="shared" si="257"/>
        <v/>
      </c>
      <c r="I4041" s="5"/>
      <c r="J4041" s="6" t="str">
        <f t="shared" si="258"/>
        <v/>
      </c>
      <c r="K4041" s="5"/>
      <c r="L4041" s="5"/>
      <c r="M4041" s="6" t="str">
        <f t="shared" si="259"/>
        <v/>
      </c>
    </row>
    <row r="4042" spans="3:13" x14ac:dyDescent="0.2">
      <c r="C4042" s="5"/>
      <c r="D4042" s="5"/>
      <c r="E4042" s="6" t="str">
        <f t="shared" si="256"/>
        <v/>
      </c>
      <c r="F4042" s="5"/>
      <c r="G4042" s="5"/>
      <c r="H4042" s="6" t="str">
        <f t="shared" si="257"/>
        <v/>
      </c>
      <c r="I4042" s="5"/>
      <c r="J4042" s="6" t="str">
        <f t="shared" si="258"/>
        <v/>
      </c>
      <c r="K4042" s="5"/>
      <c r="L4042" s="5"/>
      <c r="M4042" s="6" t="str">
        <f t="shared" si="259"/>
        <v/>
      </c>
    </row>
    <row r="4043" spans="3:13" x14ac:dyDescent="0.2">
      <c r="C4043" s="5"/>
      <c r="D4043" s="5"/>
      <c r="E4043" s="6" t="str">
        <f t="shared" si="256"/>
        <v/>
      </c>
      <c r="F4043" s="5"/>
      <c r="G4043" s="5"/>
      <c r="H4043" s="6" t="str">
        <f t="shared" si="257"/>
        <v/>
      </c>
      <c r="I4043" s="5"/>
      <c r="J4043" s="6" t="str">
        <f t="shared" si="258"/>
        <v/>
      </c>
      <c r="K4043" s="5"/>
      <c r="L4043" s="5"/>
      <c r="M4043" s="6" t="str">
        <f t="shared" si="259"/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ref="E4104:E4167" si="260">IF(C4104=0,"",(D4104/C4104-1))</f>
        <v/>
      </c>
      <c r="F4104" s="5"/>
      <c r="G4104" s="5"/>
      <c r="H4104" s="6" t="str">
        <f t="shared" ref="H4104:H4167" si="261">IF(F4104=0,"",(G4104/F4104-1))</f>
        <v/>
      </c>
      <c r="I4104" s="5"/>
      <c r="J4104" s="6" t="str">
        <f t="shared" ref="J4104:J4167" si="262">IF(I4104=0,"",(G4104/I4104-1))</f>
        <v/>
      </c>
      <c r="K4104" s="5"/>
      <c r="L4104" s="5"/>
      <c r="M4104" s="6" t="str">
        <f t="shared" ref="M4104:M4167" si="263">IF(K4104=0,"",(L4104/K4104-1))</f>
        <v/>
      </c>
    </row>
    <row r="4105" spans="3:13" x14ac:dyDescent="0.2">
      <c r="C4105" s="5"/>
      <c r="D4105" s="5"/>
      <c r="E4105" s="6" t="str">
        <f t="shared" si="260"/>
        <v/>
      </c>
      <c r="F4105" s="5"/>
      <c r="G4105" s="5"/>
      <c r="H4105" s="6" t="str">
        <f t="shared" si="261"/>
        <v/>
      </c>
      <c r="I4105" s="5"/>
      <c r="J4105" s="6" t="str">
        <f t="shared" si="262"/>
        <v/>
      </c>
      <c r="K4105" s="5"/>
      <c r="L4105" s="5"/>
      <c r="M4105" s="6" t="str">
        <f t="shared" si="263"/>
        <v/>
      </c>
    </row>
    <row r="4106" spans="3:13" x14ac:dyDescent="0.2">
      <c r="C4106" s="5"/>
      <c r="D4106" s="5"/>
      <c r="E4106" s="6" t="str">
        <f t="shared" si="260"/>
        <v/>
      </c>
      <c r="F4106" s="5"/>
      <c r="G4106" s="5"/>
      <c r="H4106" s="6" t="str">
        <f t="shared" si="261"/>
        <v/>
      </c>
      <c r="I4106" s="5"/>
      <c r="J4106" s="6" t="str">
        <f t="shared" si="262"/>
        <v/>
      </c>
      <c r="K4106" s="5"/>
      <c r="L4106" s="5"/>
      <c r="M4106" s="6" t="str">
        <f t="shared" si="263"/>
        <v/>
      </c>
    </row>
    <row r="4107" spans="3:13" x14ac:dyDescent="0.2">
      <c r="C4107" s="5"/>
      <c r="D4107" s="5"/>
      <c r="E4107" s="6" t="str">
        <f t="shared" si="260"/>
        <v/>
      </c>
      <c r="F4107" s="5"/>
      <c r="G4107" s="5"/>
      <c r="H4107" s="6" t="str">
        <f t="shared" si="261"/>
        <v/>
      </c>
      <c r="I4107" s="5"/>
      <c r="J4107" s="6" t="str">
        <f t="shared" si="262"/>
        <v/>
      </c>
      <c r="K4107" s="5"/>
      <c r="L4107" s="5"/>
      <c r="M4107" s="6" t="str">
        <f t="shared" si="263"/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ref="E4168:E4231" si="264">IF(C4168=0,"",(D4168/C4168-1))</f>
        <v/>
      </c>
      <c r="F4168" s="5"/>
      <c r="G4168" s="5"/>
      <c r="H4168" s="6" t="str">
        <f t="shared" ref="H4168:H4231" si="265">IF(F4168=0,"",(G4168/F4168-1))</f>
        <v/>
      </c>
      <c r="I4168" s="5"/>
      <c r="J4168" s="6" t="str">
        <f t="shared" ref="J4168:J4231" si="266">IF(I4168=0,"",(G4168/I4168-1))</f>
        <v/>
      </c>
      <c r="K4168" s="5"/>
      <c r="L4168" s="5"/>
      <c r="M4168" s="6" t="str">
        <f t="shared" ref="M4168:M4231" si="267">IF(K4168=0,"",(L4168/K4168-1))</f>
        <v/>
      </c>
    </row>
    <row r="4169" spans="3:13" x14ac:dyDescent="0.2">
      <c r="C4169" s="5"/>
      <c r="D4169" s="5"/>
      <c r="E4169" s="6" t="str">
        <f t="shared" si="264"/>
        <v/>
      </c>
      <c r="F4169" s="5"/>
      <c r="G4169" s="5"/>
      <c r="H4169" s="6" t="str">
        <f t="shared" si="265"/>
        <v/>
      </c>
      <c r="I4169" s="5"/>
      <c r="J4169" s="6" t="str">
        <f t="shared" si="266"/>
        <v/>
      </c>
      <c r="K4169" s="5"/>
      <c r="L4169" s="5"/>
      <c r="M4169" s="6" t="str">
        <f t="shared" si="267"/>
        <v/>
      </c>
    </row>
    <row r="4170" spans="3:13" x14ac:dyDescent="0.2">
      <c r="C4170" s="5"/>
      <c r="D4170" s="5"/>
      <c r="E4170" s="6" t="str">
        <f t="shared" si="264"/>
        <v/>
      </c>
      <c r="F4170" s="5"/>
      <c r="G4170" s="5"/>
      <c r="H4170" s="6" t="str">
        <f t="shared" si="265"/>
        <v/>
      </c>
      <c r="I4170" s="5"/>
      <c r="J4170" s="6" t="str">
        <f t="shared" si="266"/>
        <v/>
      </c>
      <c r="K4170" s="5"/>
      <c r="L4170" s="5"/>
      <c r="M4170" s="6" t="str">
        <f t="shared" si="267"/>
        <v/>
      </c>
    </row>
    <row r="4171" spans="3:13" x14ac:dyDescent="0.2">
      <c r="C4171" s="5"/>
      <c r="D4171" s="5"/>
      <c r="E4171" s="6" t="str">
        <f t="shared" si="264"/>
        <v/>
      </c>
      <c r="F4171" s="5"/>
      <c r="G4171" s="5"/>
      <c r="H4171" s="6" t="str">
        <f t="shared" si="265"/>
        <v/>
      </c>
      <c r="I4171" s="5"/>
      <c r="J4171" s="6" t="str">
        <f t="shared" si="266"/>
        <v/>
      </c>
      <c r="K4171" s="5"/>
      <c r="L4171" s="5"/>
      <c r="M4171" s="6" t="str">
        <f t="shared" si="267"/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ref="E4232:E4295" si="268">IF(C4232=0,"",(D4232/C4232-1))</f>
        <v/>
      </c>
      <c r="F4232" s="5"/>
      <c r="G4232" s="5"/>
      <c r="H4232" s="6" t="str">
        <f t="shared" ref="H4232:H4295" si="269">IF(F4232=0,"",(G4232/F4232-1))</f>
        <v/>
      </c>
      <c r="I4232" s="5"/>
      <c r="J4232" s="6" t="str">
        <f t="shared" ref="J4232:J4295" si="270">IF(I4232=0,"",(G4232/I4232-1))</f>
        <v/>
      </c>
      <c r="K4232" s="5"/>
      <c r="L4232" s="5"/>
      <c r="M4232" s="6" t="str">
        <f t="shared" ref="M4232:M4295" si="271">IF(K4232=0,"",(L4232/K4232-1))</f>
        <v/>
      </c>
    </row>
    <row r="4233" spans="3:13" x14ac:dyDescent="0.2">
      <c r="C4233" s="5"/>
      <c r="D4233" s="5"/>
      <c r="E4233" s="6" t="str">
        <f t="shared" si="268"/>
        <v/>
      </c>
      <c r="F4233" s="5"/>
      <c r="G4233" s="5"/>
      <c r="H4233" s="6" t="str">
        <f t="shared" si="269"/>
        <v/>
      </c>
      <c r="I4233" s="5"/>
      <c r="J4233" s="6" t="str">
        <f t="shared" si="270"/>
        <v/>
      </c>
      <c r="K4233" s="5"/>
      <c r="L4233" s="5"/>
      <c r="M4233" s="6" t="str">
        <f t="shared" si="271"/>
        <v/>
      </c>
    </row>
    <row r="4234" spans="3:13" x14ac:dyDescent="0.2">
      <c r="C4234" s="5"/>
      <c r="D4234" s="5"/>
      <c r="E4234" s="6" t="str">
        <f t="shared" si="268"/>
        <v/>
      </c>
      <c r="F4234" s="5"/>
      <c r="G4234" s="5"/>
      <c r="H4234" s="6" t="str">
        <f t="shared" si="269"/>
        <v/>
      </c>
      <c r="I4234" s="5"/>
      <c r="J4234" s="6" t="str">
        <f t="shared" si="270"/>
        <v/>
      </c>
      <c r="K4234" s="5"/>
      <c r="L4234" s="5"/>
      <c r="M4234" s="6" t="str">
        <f t="shared" si="271"/>
        <v/>
      </c>
    </row>
    <row r="4235" spans="3:13" x14ac:dyDescent="0.2">
      <c r="C4235" s="5"/>
      <c r="D4235" s="5"/>
      <c r="E4235" s="6" t="str">
        <f t="shared" si="268"/>
        <v/>
      </c>
      <c r="F4235" s="5"/>
      <c r="G4235" s="5"/>
      <c r="H4235" s="6" t="str">
        <f t="shared" si="269"/>
        <v/>
      </c>
      <c r="I4235" s="5"/>
      <c r="J4235" s="6" t="str">
        <f t="shared" si="270"/>
        <v/>
      </c>
      <c r="K4235" s="5"/>
      <c r="L4235" s="5"/>
      <c r="M4235" s="6" t="str">
        <f t="shared" si="271"/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ref="E4296:E4359" si="272">IF(C4296=0,"",(D4296/C4296-1))</f>
        <v/>
      </c>
      <c r="F4296" s="5"/>
      <c r="G4296" s="5"/>
      <c r="H4296" s="6" t="str">
        <f t="shared" ref="H4296:H4359" si="273">IF(F4296=0,"",(G4296/F4296-1))</f>
        <v/>
      </c>
      <c r="I4296" s="5"/>
      <c r="J4296" s="6" t="str">
        <f t="shared" ref="J4296:J4359" si="274">IF(I4296=0,"",(G4296/I4296-1))</f>
        <v/>
      </c>
      <c r="K4296" s="5"/>
      <c r="L4296" s="5"/>
      <c r="M4296" s="6" t="str">
        <f t="shared" ref="M4296:M4359" si="275">IF(K4296=0,"",(L4296/K4296-1))</f>
        <v/>
      </c>
    </row>
    <row r="4297" spans="3:13" x14ac:dyDescent="0.2">
      <c r="C4297" s="5"/>
      <c r="D4297" s="5"/>
      <c r="E4297" s="6" t="str">
        <f t="shared" si="272"/>
        <v/>
      </c>
      <c r="F4297" s="5"/>
      <c r="G4297" s="5"/>
      <c r="H4297" s="6" t="str">
        <f t="shared" si="273"/>
        <v/>
      </c>
      <c r="I4297" s="5"/>
      <c r="J4297" s="6" t="str">
        <f t="shared" si="274"/>
        <v/>
      </c>
      <c r="K4297" s="5"/>
      <c r="L4297" s="5"/>
      <c r="M4297" s="6" t="str">
        <f t="shared" si="275"/>
        <v/>
      </c>
    </row>
    <row r="4298" spans="3:13" x14ac:dyDescent="0.2">
      <c r="C4298" s="5"/>
      <c r="D4298" s="5"/>
      <c r="E4298" s="6" t="str">
        <f t="shared" si="272"/>
        <v/>
      </c>
      <c r="F4298" s="5"/>
      <c r="G4298" s="5"/>
      <c r="H4298" s="6" t="str">
        <f t="shared" si="273"/>
        <v/>
      </c>
      <c r="I4298" s="5"/>
      <c r="J4298" s="6" t="str">
        <f t="shared" si="274"/>
        <v/>
      </c>
      <c r="K4298" s="5"/>
      <c r="L4298" s="5"/>
      <c r="M4298" s="6" t="str">
        <f t="shared" si="275"/>
        <v/>
      </c>
    </row>
    <row r="4299" spans="3:13" x14ac:dyDescent="0.2">
      <c r="C4299" s="5"/>
      <c r="D4299" s="5"/>
      <c r="E4299" s="6" t="str">
        <f t="shared" si="272"/>
        <v/>
      </c>
      <c r="F4299" s="5"/>
      <c r="G4299" s="5"/>
      <c r="H4299" s="6" t="str">
        <f t="shared" si="273"/>
        <v/>
      </c>
      <c r="I4299" s="5"/>
      <c r="J4299" s="6" t="str">
        <f t="shared" si="274"/>
        <v/>
      </c>
      <c r="K4299" s="5"/>
      <c r="L4299" s="5"/>
      <c r="M4299" s="6" t="str">
        <f t="shared" si="275"/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ref="E4360:E4423" si="276">IF(C4360=0,"",(D4360/C4360-1))</f>
        <v/>
      </c>
      <c r="F4360" s="5"/>
      <c r="G4360" s="5"/>
      <c r="H4360" s="6" t="str">
        <f t="shared" ref="H4360:H4423" si="277">IF(F4360=0,"",(G4360/F4360-1))</f>
        <v/>
      </c>
      <c r="I4360" s="5"/>
      <c r="J4360" s="6" t="str">
        <f t="shared" ref="J4360:J4423" si="278">IF(I4360=0,"",(G4360/I4360-1))</f>
        <v/>
      </c>
      <c r="K4360" s="5"/>
      <c r="L4360" s="5"/>
      <c r="M4360" s="6" t="str">
        <f t="shared" ref="M4360:M4423" si="279">IF(K4360=0,"",(L4360/K4360-1))</f>
        <v/>
      </c>
    </row>
    <row r="4361" spans="3:13" x14ac:dyDescent="0.2">
      <c r="C4361" s="5"/>
      <c r="D4361" s="5"/>
      <c r="E4361" s="6" t="str">
        <f t="shared" si="276"/>
        <v/>
      </c>
      <c r="F4361" s="5"/>
      <c r="G4361" s="5"/>
      <c r="H4361" s="6" t="str">
        <f t="shared" si="277"/>
        <v/>
      </c>
      <c r="I4361" s="5"/>
      <c r="J4361" s="6" t="str">
        <f t="shared" si="278"/>
        <v/>
      </c>
      <c r="K4361" s="5"/>
      <c r="L4361" s="5"/>
      <c r="M4361" s="6" t="str">
        <f t="shared" si="279"/>
        <v/>
      </c>
    </row>
    <row r="4362" spans="3:13" x14ac:dyDescent="0.2">
      <c r="C4362" s="5"/>
      <c r="D4362" s="5"/>
      <c r="E4362" s="6" t="str">
        <f t="shared" si="276"/>
        <v/>
      </c>
      <c r="F4362" s="5"/>
      <c r="G4362" s="5"/>
      <c r="H4362" s="6" t="str">
        <f t="shared" si="277"/>
        <v/>
      </c>
      <c r="I4362" s="5"/>
      <c r="J4362" s="6" t="str">
        <f t="shared" si="278"/>
        <v/>
      </c>
      <c r="K4362" s="5"/>
      <c r="L4362" s="5"/>
      <c r="M4362" s="6" t="str">
        <f t="shared" si="279"/>
        <v/>
      </c>
    </row>
    <row r="4363" spans="3:13" x14ac:dyDescent="0.2">
      <c r="C4363" s="5"/>
      <c r="D4363" s="5"/>
      <c r="E4363" s="6" t="str">
        <f t="shared" si="276"/>
        <v/>
      </c>
      <c r="F4363" s="5"/>
      <c r="G4363" s="5"/>
      <c r="H4363" s="6" t="str">
        <f t="shared" si="277"/>
        <v/>
      </c>
      <c r="I4363" s="5"/>
      <c r="J4363" s="6" t="str">
        <f t="shared" si="278"/>
        <v/>
      </c>
      <c r="K4363" s="5"/>
      <c r="L4363" s="5"/>
      <c r="M4363" s="6" t="str">
        <f t="shared" si="279"/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ref="E4424:E4487" si="280">IF(C4424=0,"",(D4424/C4424-1))</f>
        <v/>
      </c>
      <c r="F4424" s="5"/>
      <c r="G4424" s="5"/>
      <c r="H4424" s="6" t="str">
        <f t="shared" ref="H4424:H4487" si="281">IF(F4424=0,"",(G4424/F4424-1))</f>
        <v/>
      </c>
      <c r="I4424" s="5"/>
      <c r="J4424" s="6" t="str">
        <f t="shared" ref="J4424:J4487" si="282">IF(I4424=0,"",(G4424/I4424-1))</f>
        <v/>
      </c>
      <c r="K4424" s="5"/>
      <c r="L4424" s="5"/>
      <c r="M4424" s="6" t="str">
        <f t="shared" ref="M4424:M4487" si="283">IF(K4424=0,"",(L4424/K4424-1))</f>
        <v/>
      </c>
    </row>
    <row r="4425" spans="3:13" x14ac:dyDescent="0.2">
      <c r="C4425" s="5"/>
      <c r="D4425" s="5"/>
      <c r="E4425" s="6" t="str">
        <f t="shared" si="280"/>
        <v/>
      </c>
      <c r="F4425" s="5"/>
      <c r="G4425" s="5"/>
      <c r="H4425" s="6" t="str">
        <f t="shared" si="281"/>
        <v/>
      </c>
      <c r="I4425" s="5"/>
      <c r="J4425" s="6" t="str">
        <f t="shared" si="282"/>
        <v/>
      </c>
      <c r="K4425" s="5"/>
      <c r="L4425" s="5"/>
      <c r="M4425" s="6" t="str">
        <f t="shared" si="283"/>
        <v/>
      </c>
    </row>
    <row r="4426" spans="3:13" x14ac:dyDescent="0.2">
      <c r="C4426" s="5"/>
      <c r="D4426" s="5"/>
      <c r="E4426" s="6" t="str">
        <f t="shared" si="280"/>
        <v/>
      </c>
      <c r="F4426" s="5"/>
      <c r="G4426" s="5"/>
      <c r="H4426" s="6" t="str">
        <f t="shared" si="281"/>
        <v/>
      </c>
      <c r="I4426" s="5"/>
      <c r="J4426" s="6" t="str">
        <f t="shared" si="282"/>
        <v/>
      </c>
      <c r="K4426" s="5"/>
      <c r="L4426" s="5"/>
      <c r="M4426" s="6" t="str">
        <f t="shared" si="283"/>
        <v/>
      </c>
    </row>
    <row r="4427" spans="3:13" x14ac:dyDescent="0.2">
      <c r="C4427" s="5"/>
      <c r="D4427" s="5"/>
      <c r="E4427" s="6" t="str">
        <f t="shared" si="280"/>
        <v/>
      </c>
      <c r="F4427" s="5"/>
      <c r="G4427" s="5"/>
      <c r="H4427" s="6" t="str">
        <f t="shared" si="281"/>
        <v/>
      </c>
      <c r="I4427" s="5"/>
      <c r="J4427" s="6" t="str">
        <f t="shared" si="282"/>
        <v/>
      </c>
      <c r="K4427" s="5"/>
      <c r="L4427" s="5"/>
      <c r="M4427" s="6" t="str">
        <f t="shared" si="283"/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ref="E4488:E4551" si="284">IF(C4488=0,"",(D4488/C4488-1))</f>
        <v/>
      </c>
      <c r="F4488" s="5"/>
      <c r="G4488" s="5"/>
      <c r="H4488" s="6" t="str">
        <f t="shared" ref="H4488:H4551" si="285">IF(F4488=0,"",(G4488/F4488-1))</f>
        <v/>
      </c>
      <c r="I4488" s="5"/>
      <c r="J4488" s="6" t="str">
        <f t="shared" ref="J4488:J4551" si="286">IF(I4488=0,"",(G4488/I4488-1))</f>
        <v/>
      </c>
      <c r="K4488" s="5"/>
      <c r="L4488" s="5"/>
      <c r="M4488" s="6" t="str">
        <f t="shared" ref="M4488:M4551" si="287">IF(K4488=0,"",(L4488/K4488-1))</f>
        <v/>
      </c>
    </row>
    <row r="4489" spans="3:13" x14ac:dyDescent="0.2">
      <c r="C4489" s="5"/>
      <c r="D4489" s="5"/>
      <c r="E4489" s="6" t="str">
        <f t="shared" si="284"/>
        <v/>
      </c>
      <c r="F4489" s="5"/>
      <c r="G4489" s="5"/>
      <c r="H4489" s="6" t="str">
        <f t="shared" si="285"/>
        <v/>
      </c>
      <c r="I4489" s="5"/>
      <c r="J4489" s="6" t="str">
        <f t="shared" si="286"/>
        <v/>
      </c>
      <c r="K4489" s="5"/>
      <c r="L4489" s="5"/>
      <c r="M4489" s="6" t="str">
        <f t="shared" si="287"/>
        <v/>
      </c>
    </row>
    <row r="4490" spans="3:13" x14ac:dyDescent="0.2">
      <c r="C4490" s="5"/>
      <c r="D4490" s="5"/>
      <c r="E4490" s="6" t="str">
        <f t="shared" si="284"/>
        <v/>
      </c>
      <c r="F4490" s="5"/>
      <c r="G4490" s="5"/>
      <c r="H4490" s="6" t="str">
        <f t="shared" si="285"/>
        <v/>
      </c>
      <c r="I4490" s="5"/>
      <c r="J4490" s="6" t="str">
        <f t="shared" si="286"/>
        <v/>
      </c>
      <c r="K4490" s="5"/>
      <c r="L4490" s="5"/>
      <c r="M4490" s="6" t="str">
        <f t="shared" si="287"/>
        <v/>
      </c>
    </row>
    <row r="4491" spans="3:13" x14ac:dyDescent="0.2">
      <c r="C4491" s="5"/>
      <c r="D4491" s="5"/>
      <c r="E4491" s="6" t="str">
        <f t="shared" si="284"/>
        <v/>
      </c>
      <c r="F4491" s="5"/>
      <c r="G4491" s="5"/>
      <c r="H4491" s="6" t="str">
        <f t="shared" si="285"/>
        <v/>
      </c>
      <c r="I4491" s="5"/>
      <c r="J4491" s="6" t="str">
        <f t="shared" si="286"/>
        <v/>
      </c>
      <c r="K4491" s="5"/>
      <c r="L4491" s="5"/>
      <c r="M4491" s="6" t="str">
        <f t="shared" si="287"/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ref="E4552:E4615" si="288">IF(C4552=0,"",(D4552/C4552-1))</f>
        <v/>
      </c>
      <c r="F4552" s="5"/>
      <c r="G4552" s="5"/>
      <c r="H4552" s="6" t="str">
        <f t="shared" ref="H4552:H4615" si="289">IF(F4552=0,"",(G4552/F4552-1))</f>
        <v/>
      </c>
      <c r="I4552" s="5"/>
      <c r="J4552" s="6" t="str">
        <f t="shared" ref="J4552:J4615" si="290">IF(I4552=0,"",(G4552/I4552-1))</f>
        <v/>
      </c>
      <c r="K4552" s="5"/>
      <c r="L4552" s="5"/>
      <c r="M4552" s="6" t="str">
        <f t="shared" ref="M4552:M4615" si="291">IF(K4552=0,"",(L4552/K4552-1))</f>
        <v/>
      </c>
    </row>
    <row r="4553" spans="3:13" x14ac:dyDescent="0.2">
      <c r="C4553" s="5"/>
      <c r="D4553" s="5"/>
      <c r="E4553" s="6" t="str">
        <f t="shared" si="288"/>
        <v/>
      </c>
      <c r="F4553" s="5"/>
      <c r="G4553" s="5"/>
      <c r="H4553" s="6" t="str">
        <f t="shared" si="289"/>
        <v/>
      </c>
      <c r="I4553" s="5"/>
      <c r="J4553" s="6" t="str">
        <f t="shared" si="290"/>
        <v/>
      </c>
      <c r="K4553" s="5"/>
      <c r="L4553" s="5"/>
      <c r="M4553" s="6" t="str">
        <f t="shared" si="291"/>
        <v/>
      </c>
    </row>
    <row r="4554" spans="3:13" x14ac:dyDescent="0.2">
      <c r="C4554" s="5"/>
      <c r="D4554" s="5"/>
      <c r="E4554" s="6" t="str">
        <f t="shared" si="288"/>
        <v/>
      </c>
      <c r="F4554" s="5"/>
      <c r="G4554" s="5"/>
      <c r="H4554" s="6" t="str">
        <f t="shared" si="289"/>
        <v/>
      </c>
      <c r="I4554" s="5"/>
      <c r="J4554" s="6" t="str">
        <f t="shared" si="290"/>
        <v/>
      </c>
      <c r="K4554" s="5"/>
      <c r="L4554" s="5"/>
      <c r="M4554" s="6" t="str">
        <f t="shared" si="291"/>
        <v/>
      </c>
    </row>
    <row r="4555" spans="3:13" x14ac:dyDescent="0.2">
      <c r="C4555" s="5"/>
      <c r="D4555" s="5"/>
      <c r="E4555" s="6" t="str">
        <f t="shared" si="288"/>
        <v/>
      </c>
      <c r="F4555" s="5"/>
      <c r="G4555" s="5"/>
      <c r="H4555" s="6" t="str">
        <f t="shared" si="289"/>
        <v/>
      </c>
      <c r="I4555" s="5"/>
      <c r="J4555" s="6" t="str">
        <f t="shared" si="290"/>
        <v/>
      </c>
      <c r="K4555" s="5"/>
      <c r="L4555" s="5"/>
      <c r="M4555" s="6" t="str">
        <f t="shared" si="291"/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ref="E4616:E4679" si="292">IF(C4616=0,"",(D4616/C4616-1))</f>
        <v/>
      </c>
      <c r="F4616" s="5"/>
      <c r="G4616" s="5"/>
      <c r="H4616" s="6" t="str">
        <f t="shared" ref="H4616:H4679" si="293">IF(F4616=0,"",(G4616/F4616-1))</f>
        <v/>
      </c>
      <c r="I4616" s="5"/>
      <c r="J4616" s="6" t="str">
        <f t="shared" ref="J4616:J4679" si="294">IF(I4616=0,"",(G4616/I4616-1))</f>
        <v/>
      </c>
      <c r="K4616" s="5"/>
      <c r="L4616" s="5"/>
      <c r="M4616" s="6" t="str">
        <f t="shared" ref="M4616:M4679" si="295">IF(K4616=0,"",(L4616/K4616-1))</f>
        <v/>
      </c>
    </row>
    <row r="4617" spans="3:13" x14ac:dyDescent="0.2">
      <c r="C4617" s="5"/>
      <c r="D4617" s="5"/>
      <c r="E4617" s="6" t="str">
        <f t="shared" si="292"/>
        <v/>
      </c>
      <c r="F4617" s="5"/>
      <c r="G4617" s="5"/>
      <c r="H4617" s="6" t="str">
        <f t="shared" si="293"/>
        <v/>
      </c>
      <c r="I4617" s="5"/>
      <c r="J4617" s="6" t="str">
        <f t="shared" si="294"/>
        <v/>
      </c>
      <c r="K4617" s="5"/>
      <c r="L4617" s="5"/>
      <c r="M4617" s="6" t="str">
        <f t="shared" si="295"/>
        <v/>
      </c>
    </row>
    <row r="4618" spans="3:13" x14ac:dyDescent="0.2">
      <c r="C4618" s="5"/>
      <c r="D4618" s="5"/>
      <c r="E4618" s="6" t="str">
        <f t="shared" si="292"/>
        <v/>
      </c>
      <c r="F4618" s="5"/>
      <c r="G4618" s="5"/>
      <c r="H4618" s="6" t="str">
        <f t="shared" si="293"/>
        <v/>
      </c>
      <c r="I4618" s="5"/>
      <c r="J4618" s="6" t="str">
        <f t="shared" si="294"/>
        <v/>
      </c>
      <c r="K4618" s="5"/>
      <c r="L4618" s="5"/>
      <c r="M4618" s="6" t="str">
        <f t="shared" si="295"/>
        <v/>
      </c>
    </row>
    <row r="4619" spans="3:13" x14ac:dyDescent="0.2">
      <c r="C4619" s="5"/>
      <c r="D4619" s="5"/>
      <c r="E4619" s="6" t="str">
        <f t="shared" si="292"/>
        <v/>
      </c>
      <c r="F4619" s="5"/>
      <c r="G4619" s="5"/>
      <c r="H4619" s="6" t="str">
        <f t="shared" si="293"/>
        <v/>
      </c>
      <c r="I4619" s="5"/>
      <c r="J4619" s="6" t="str">
        <f t="shared" si="294"/>
        <v/>
      </c>
      <c r="K4619" s="5"/>
      <c r="L4619" s="5"/>
      <c r="M4619" s="6" t="str">
        <f t="shared" si="295"/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ref="E4680:E4743" si="296">IF(C4680=0,"",(D4680/C4680-1))</f>
        <v/>
      </c>
      <c r="F4680" s="5"/>
      <c r="G4680" s="5"/>
      <c r="H4680" s="6" t="str">
        <f t="shared" ref="H4680:H4743" si="297">IF(F4680=0,"",(G4680/F4680-1))</f>
        <v/>
      </c>
      <c r="I4680" s="5"/>
      <c r="J4680" s="6" t="str">
        <f t="shared" ref="J4680:J4743" si="298">IF(I4680=0,"",(G4680/I4680-1))</f>
        <v/>
      </c>
      <c r="K4680" s="5"/>
      <c r="L4680" s="5"/>
      <c r="M4680" s="6" t="str">
        <f t="shared" ref="M4680:M4743" si="299">IF(K4680=0,"",(L4680/K4680-1))</f>
        <v/>
      </c>
    </row>
    <row r="4681" spans="3:13" x14ac:dyDescent="0.2">
      <c r="C4681" s="5"/>
      <c r="D4681" s="5"/>
      <c r="E4681" s="6" t="str">
        <f t="shared" si="296"/>
        <v/>
      </c>
      <c r="F4681" s="5"/>
      <c r="G4681" s="5"/>
      <c r="H4681" s="6" t="str">
        <f t="shared" si="297"/>
        <v/>
      </c>
      <c r="I4681" s="5"/>
      <c r="J4681" s="6" t="str">
        <f t="shared" si="298"/>
        <v/>
      </c>
      <c r="K4681" s="5"/>
      <c r="L4681" s="5"/>
      <c r="M4681" s="6" t="str">
        <f t="shared" si="299"/>
        <v/>
      </c>
    </row>
    <row r="4682" spans="3:13" x14ac:dyDescent="0.2">
      <c r="C4682" s="5"/>
      <c r="D4682" s="5"/>
      <c r="E4682" s="6" t="str">
        <f t="shared" si="296"/>
        <v/>
      </c>
      <c r="F4682" s="5"/>
      <c r="G4682" s="5"/>
      <c r="H4682" s="6" t="str">
        <f t="shared" si="297"/>
        <v/>
      </c>
      <c r="I4682" s="5"/>
      <c r="J4682" s="6" t="str">
        <f t="shared" si="298"/>
        <v/>
      </c>
      <c r="K4682" s="5"/>
      <c r="L4682" s="5"/>
      <c r="M4682" s="6" t="str">
        <f t="shared" si="299"/>
        <v/>
      </c>
    </row>
    <row r="4683" spans="3:13" x14ac:dyDescent="0.2">
      <c r="C4683" s="5"/>
      <c r="D4683" s="5"/>
      <c r="E4683" s="6" t="str">
        <f t="shared" si="296"/>
        <v/>
      </c>
      <c r="F4683" s="5"/>
      <c r="G4683" s="5"/>
      <c r="H4683" s="6" t="str">
        <f t="shared" si="297"/>
        <v/>
      </c>
      <c r="I4683" s="5"/>
      <c r="J4683" s="6" t="str">
        <f t="shared" si="298"/>
        <v/>
      </c>
      <c r="K4683" s="5"/>
      <c r="L4683" s="5"/>
      <c r="M4683" s="6" t="str">
        <f t="shared" si="299"/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ref="E4744:E4807" si="300">IF(C4744=0,"",(D4744/C4744-1))</f>
        <v/>
      </c>
      <c r="F4744" s="5"/>
      <c r="G4744" s="5"/>
      <c r="H4744" s="6" t="str">
        <f t="shared" ref="H4744:H4807" si="301">IF(F4744=0,"",(G4744/F4744-1))</f>
        <v/>
      </c>
      <c r="I4744" s="5"/>
      <c r="J4744" s="6" t="str">
        <f t="shared" ref="J4744:J4807" si="302">IF(I4744=0,"",(G4744/I4744-1))</f>
        <v/>
      </c>
      <c r="K4744" s="5"/>
      <c r="L4744" s="5"/>
      <c r="M4744" s="6" t="str">
        <f t="shared" ref="M4744:M4807" si="303">IF(K4744=0,"",(L4744/K4744-1))</f>
        <v/>
      </c>
    </row>
    <row r="4745" spans="3:13" x14ac:dyDescent="0.2">
      <c r="C4745" s="5"/>
      <c r="D4745" s="5"/>
      <c r="E4745" s="6" t="str">
        <f t="shared" si="300"/>
        <v/>
      </c>
      <c r="F4745" s="5"/>
      <c r="G4745" s="5"/>
      <c r="H4745" s="6" t="str">
        <f t="shared" si="301"/>
        <v/>
      </c>
      <c r="I4745" s="5"/>
      <c r="J4745" s="6" t="str">
        <f t="shared" si="302"/>
        <v/>
      </c>
      <c r="K4745" s="5"/>
      <c r="L4745" s="5"/>
      <c r="M4745" s="6" t="str">
        <f t="shared" si="303"/>
        <v/>
      </c>
    </row>
    <row r="4746" spans="3:13" x14ac:dyDescent="0.2">
      <c r="C4746" s="5"/>
      <c r="D4746" s="5"/>
      <c r="E4746" s="6" t="str">
        <f t="shared" si="300"/>
        <v/>
      </c>
      <c r="F4746" s="5"/>
      <c r="G4746" s="5"/>
      <c r="H4746" s="6" t="str">
        <f t="shared" si="301"/>
        <v/>
      </c>
      <c r="I4746" s="5"/>
      <c r="J4746" s="6" t="str">
        <f t="shared" si="302"/>
        <v/>
      </c>
      <c r="K4746" s="5"/>
      <c r="L4746" s="5"/>
      <c r="M4746" s="6" t="str">
        <f t="shared" si="303"/>
        <v/>
      </c>
    </row>
    <row r="4747" spans="3:13" x14ac:dyDescent="0.2">
      <c r="C4747" s="5"/>
      <c r="D4747" s="5"/>
      <c r="E4747" s="6" t="str">
        <f t="shared" si="300"/>
        <v/>
      </c>
      <c r="F4747" s="5"/>
      <c r="G4747" s="5"/>
      <c r="H4747" s="6" t="str">
        <f t="shared" si="301"/>
        <v/>
      </c>
      <c r="I4747" s="5"/>
      <c r="J4747" s="6" t="str">
        <f t="shared" si="302"/>
        <v/>
      </c>
      <c r="K4747" s="5"/>
      <c r="L4747" s="5"/>
      <c r="M4747" s="6" t="str">
        <f t="shared" si="303"/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ref="E4808:E4871" si="304">IF(C4808=0,"",(D4808/C4808-1))</f>
        <v/>
      </c>
      <c r="F4808" s="5"/>
      <c r="G4808" s="5"/>
      <c r="H4808" s="6" t="str">
        <f t="shared" ref="H4808:H4871" si="305">IF(F4808=0,"",(G4808/F4808-1))</f>
        <v/>
      </c>
      <c r="I4808" s="5"/>
      <c r="J4808" s="6" t="str">
        <f t="shared" ref="J4808:J4871" si="306">IF(I4808=0,"",(G4808/I4808-1))</f>
        <v/>
      </c>
      <c r="K4808" s="5"/>
      <c r="L4808" s="5"/>
      <c r="M4808" s="6" t="str">
        <f t="shared" ref="M4808:M4871" si="307">IF(K4808=0,"",(L4808/K4808-1))</f>
        <v/>
      </c>
    </row>
    <row r="4809" spans="3:13" x14ac:dyDescent="0.2">
      <c r="C4809" s="5"/>
      <c r="D4809" s="5"/>
      <c r="E4809" s="6" t="str">
        <f t="shared" si="304"/>
        <v/>
      </c>
      <c r="F4809" s="5"/>
      <c r="G4809" s="5"/>
      <c r="H4809" s="6" t="str">
        <f t="shared" si="305"/>
        <v/>
      </c>
      <c r="I4809" s="5"/>
      <c r="J4809" s="6" t="str">
        <f t="shared" si="306"/>
        <v/>
      </c>
      <c r="K4809" s="5"/>
      <c r="L4809" s="5"/>
      <c r="M4809" s="6" t="str">
        <f t="shared" si="307"/>
        <v/>
      </c>
    </row>
    <row r="4810" spans="3:13" x14ac:dyDescent="0.2">
      <c r="C4810" s="5"/>
      <c r="D4810" s="5"/>
      <c r="E4810" s="6" t="str">
        <f t="shared" si="304"/>
        <v/>
      </c>
      <c r="F4810" s="5"/>
      <c r="G4810" s="5"/>
      <c r="H4810" s="6" t="str">
        <f t="shared" si="305"/>
        <v/>
      </c>
      <c r="I4810" s="5"/>
      <c r="J4810" s="6" t="str">
        <f t="shared" si="306"/>
        <v/>
      </c>
      <c r="K4810" s="5"/>
      <c r="L4810" s="5"/>
      <c r="M4810" s="6" t="str">
        <f t="shared" si="307"/>
        <v/>
      </c>
    </row>
    <row r="4811" spans="3:13" x14ac:dyDescent="0.2">
      <c r="C4811" s="5"/>
      <c r="D4811" s="5"/>
      <c r="E4811" s="6" t="str">
        <f t="shared" si="304"/>
        <v/>
      </c>
      <c r="F4811" s="5"/>
      <c r="G4811" s="5"/>
      <c r="H4811" s="6" t="str">
        <f t="shared" si="305"/>
        <v/>
      </c>
      <c r="I4811" s="5"/>
      <c r="J4811" s="6" t="str">
        <f t="shared" si="306"/>
        <v/>
      </c>
      <c r="K4811" s="5"/>
      <c r="L4811" s="5"/>
      <c r="M4811" s="6" t="str">
        <f t="shared" si="307"/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ref="E4872:E4935" si="308">IF(C4872=0,"",(D4872/C4872-1))</f>
        <v/>
      </c>
      <c r="F4872" s="5"/>
      <c r="G4872" s="5"/>
      <c r="H4872" s="6" t="str">
        <f t="shared" ref="H4872:H4935" si="309">IF(F4872=0,"",(G4872/F4872-1))</f>
        <v/>
      </c>
      <c r="I4872" s="5"/>
      <c r="J4872" s="6" t="str">
        <f t="shared" ref="J4872:J4935" si="310">IF(I4872=0,"",(G4872/I4872-1))</f>
        <v/>
      </c>
      <c r="K4872" s="5"/>
      <c r="L4872" s="5"/>
      <c r="M4872" s="6" t="str">
        <f t="shared" ref="M4872:M4935" si="311">IF(K4872=0,"",(L4872/K4872-1))</f>
        <v/>
      </c>
    </row>
    <row r="4873" spans="3:13" x14ac:dyDescent="0.2">
      <c r="C4873" s="5"/>
      <c r="D4873" s="5"/>
      <c r="E4873" s="6" t="str">
        <f t="shared" si="308"/>
        <v/>
      </c>
      <c r="F4873" s="5"/>
      <c r="G4873" s="5"/>
      <c r="H4873" s="6" t="str">
        <f t="shared" si="309"/>
        <v/>
      </c>
      <c r="I4873" s="5"/>
      <c r="J4873" s="6" t="str">
        <f t="shared" si="310"/>
        <v/>
      </c>
      <c r="K4873" s="5"/>
      <c r="L4873" s="5"/>
      <c r="M4873" s="6" t="str">
        <f t="shared" si="311"/>
        <v/>
      </c>
    </row>
    <row r="4874" spans="3:13" x14ac:dyDescent="0.2">
      <c r="C4874" s="5"/>
      <c r="D4874" s="5"/>
      <c r="E4874" s="6" t="str">
        <f t="shared" si="308"/>
        <v/>
      </c>
      <c r="F4874" s="5"/>
      <c r="G4874" s="5"/>
      <c r="H4874" s="6" t="str">
        <f t="shared" si="309"/>
        <v/>
      </c>
      <c r="I4874" s="5"/>
      <c r="J4874" s="6" t="str">
        <f t="shared" si="310"/>
        <v/>
      </c>
      <c r="K4874" s="5"/>
      <c r="L4874" s="5"/>
      <c r="M4874" s="6" t="str">
        <f t="shared" si="311"/>
        <v/>
      </c>
    </row>
    <row r="4875" spans="3:13" x14ac:dyDescent="0.2">
      <c r="C4875" s="5"/>
      <c r="D4875" s="5"/>
      <c r="E4875" s="6" t="str">
        <f t="shared" si="308"/>
        <v/>
      </c>
      <c r="F4875" s="5"/>
      <c r="G4875" s="5"/>
      <c r="H4875" s="6" t="str">
        <f t="shared" si="309"/>
        <v/>
      </c>
      <c r="I4875" s="5"/>
      <c r="J4875" s="6" t="str">
        <f t="shared" si="310"/>
        <v/>
      </c>
      <c r="K4875" s="5"/>
      <c r="L4875" s="5"/>
      <c r="M4875" s="6" t="str">
        <f t="shared" si="311"/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ref="E4936:E4976" si="312">IF(C4936=0,"",(D4936/C4936-1))</f>
        <v/>
      </c>
      <c r="F4936" s="5"/>
      <c r="G4936" s="5"/>
      <c r="H4936" s="6" t="str">
        <f t="shared" ref="H4936:H4977" si="313">IF(F4936=0,"",(G4936/F4936-1))</f>
        <v/>
      </c>
      <c r="I4936" s="5"/>
      <c r="J4936" s="6" t="str">
        <f t="shared" ref="J4936:J4977" si="314">IF(I4936=0,"",(G4936/I4936-1))</f>
        <v/>
      </c>
      <c r="K4936" s="5"/>
      <c r="L4936" s="5"/>
      <c r="M4936" s="6" t="str">
        <f t="shared" ref="M4936:M4977" si="315">IF(K4936=0,"",(L4936/K4936-1))</f>
        <v/>
      </c>
    </row>
    <row r="4937" spans="3:13" x14ac:dyDescent="0.2">
      <c r="C4937" s="5"/>
      <c r="D4937" s="5"/>
      <c r="E4937" s="6" t="str">
        <f t="shared" si="312"/>
        <v/>
      </c>
      <c r="F4937" s="5"/>
      <c r="G4937" s="5"/>
      <c r="H4937" s="6" t="str">
        <f t="shared" si="313"/>
        <v/>
      </c>
      <c r="I4937" s="5"/>
      <c r="J4937" s="6" t="str">
        <f t="shared" si="314"/>
        <v/>
      </c>
      <c r="K4937" s="5"/>
      <c r="L4937" s="5"/>
      <c r="M4937" s="6" t="str">
        <f t="shared" si="315"/>
        <v/>
      </c>
    </row>
    <row r="4938" spans="3:13" x14ac:dyDescent="0.2">
      <c r="C4938" s="5"/>
      <c r="D4938" s="5"/>
      <c r="E4938" s="6" t="str">
        <f t="shared" si="312"/>
        <v/>
      </c>
      <c r="F4938" s="5"/>
      <c r="G4938" s="5"/>
      <c r="H4938" s="6" t="str">
        <f t="shared" si="313"/>
        <v/>
      </c>
      <c r="I4938" s="5"/>
      <c r="J4938" s="6" t="str">
        <f t="shared" si="314"/>
        <v/>
      </c>
      <c r="K4938" s="5"/>
      <c r="L4938" s="5"/>
      <c r="M4938" s="6" t="str">
        <f t="shared" si="315"/>
        <v/>
      </c>
    </row>
    <row r="4939" spans="3:13" x14ac:dyDescent="0.2">
      <c r="C4939" s="5"/>
      <c r="D4939" s="5"/>
      <c r="E4939" s="6" t="str">
        <f t="shared" si="312"/>
        <v/>
      </c>
      <c r="F4939" s="5"/>
      <c r="G4939" s="5"/>
      <c r="H4939" s="6" t="str">
        <f t="shared" si="313"/>
        <v/>
      </c>
      <c r="I4939" s="5"/>
      <c r="J4939" s="6" t="str">
        <f t="shared" si="314"/>
        <v/>
      </c>
      <c r="K4939" s="5"/>
      <c r="L4939" s="5"/>
      <c r="M4939" s="6" t="str">
        <f t="shared" si="315"/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/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F4978" s="5"/>
      <c r="G4978" s="5"/>
    </row>
    <row r="4979" spans="3:13" x14ac:dyDescent="0.2">
      <c r="C4979" s="5"/>
      <c r="D4979" s="5"/>
    </row>
    <row r="4980" spans="3:13" x14ac:dyDescent="0.2">
      <c r="C4980" s="5"/>
      <c r="D4980" s="5"/>
    </row>
    <row r="4981" spans="3:13" x14ac:dyDescent="0.2">
      <c r="C4981" s="5"/>
      <c r="D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</sheetData>
  <autoFilter ref="A4:M4977" xr:uid="{07A73B78-60C9-46CC-A02C-F3877E316669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2019-09-04T07:00:36Z</dcterms:created>
  <dcterms:modified xsi:type="dcterms:W3CDTF">2022-04-06T17:47:04Z</dcterms:modified>
</cp:coreProperties>
</file>