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istutan\Desktop\mayis_rakamlar\"/>
    </mc:Choice>
  </mc:AlternateContent>
  <bookViews>
    <workbookView xWindow="0" yWindow="0" windowWidth="19200" windowHeight="7350"/>
  </bookViews>
  <sheets>
    <sheet name="SEKTO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H43" i="1"/>
  <c r="D43" i="1"/>
  <c r="L42" i="1"/>
  <c r="K42" i="1"/>
  <c r="J42" i="1"/>
  <c r="H42" i="1"/>
  <c r="G42" i="1"/>
  <c r="F42" i="1"/>
  <c r="D42" i="1"/>
  <c r="C42" i="1"/>
  <c r="B42" i="1"/>
  <c r="L41" i="1"/>
  <c r="H41" i="1"/>
  <c r="D41" i="1"/>
  <c r="L40" i="1"/>
  <c r="H40" i="1"/>
  <c r="D40" i="1"/>
  <c r="L39" i="1"/>
  <c r="H39" i="1"/>
  <c r="D39" i="1"/>
  <c r="L38" i="1"/>
  <c r="H38" i="1"/>
  <c r="D38" i="1"/>
  <c r="L37" i="1"/>
  <c r="H37" i="1"/>
  <c r="D37" i="1"/>
  <c r="L36" i="1"/>
  <c r="H36" i="1"/>
  <c r="D36" i="1"/>
  <c r="L35" i="1"/>
  <c r="H35" i="1"/>
  <c r="D35" i="1"/>
  <c r="L34" i="1"/>
  <c r="H34" i="1"/>
  <c r="D34" i="1"/>
  <c r="L33" i="1"/>
  <c r="H33" i="1"/>
  <c r="D33" i="1"/>
  <c r="L32" i="1"/>
  <c r="H32" i="1"/>
  <c r="D32" i="1"/>
  <c r="L31" i="1"/>
  <c r="H31" i="1"/>
  <c r="D31" i="1"/>
  <c r="L30" i="1"/>
  <c r="H30" i="1"/>
  <c r="D30" i="1"/>
  <c r="L29" i="1"/>
  <c r="K29" i="1"/>
  <c r="J29" i="1"/>
  <c r="H29" i="1"/>
  <c r="G29" i="1"/>
  <c r="F29" i="1"/>
  <c r="D29" i="1"/>
  <c r="C29" i="1"/>
  <c r="B29" i="1"/>
  <c r="L28" i="1"/>
  <c r="H28" i="1"/>
  <c r="D28" i="1"/>
  <c r="K27" i="1"/>
  <c r="J27" i="1"/>
  <c r="J22" i="1" s="1"/>
  <c r="J44" i="1" s="1"/>
  <c r="G27" i="1"/>
  <c r="F27" i="1"/>
  <c r="F22" i="1" s="1"/>
  <c r="C27" i="1"/>
  <c r="B27" i="1"/>
  <c r="B22" i="1" s="1"/>
  <c r="L26" i="1"/>
  <c r="H26" i="1"/>
  <c r="D26" i="1"/>
  <c r="L25" i="1"/>
  <c r="H25" i="1"/>
  <c r="D25" i="1"/>
  <c r="L24" i="1"/>
  <c r="H24" i="1"/>
  <c r="D24" i="1"/>
  <c r="L23" i="1"/>
  <c r="K23" i="1"/>
  <c r="J23" i="1"/>
  <c r="H23" i="1"/>
  <c r="G23" i="1"/>
  <c r="F23" i="1"/>
  <c r="D23" i="1"/>
  <c r="C23" i="1"/>
  <c r="B23" i="1"/>
  <c r="L21" i="1"/>
  <c r="H21" i="1"/>
  <c r="D21" i="1"/>
  <c r="K20" i="1"/>
  <c r="J20" i="1"/>
  <c r="J8" i="1" s="1"/>
  <c r="G20" i="1"/>
  <c r="F20" i="1"/>
  <c r="F8" i="1" s="1"/>
  <c r="F44" i="1" s="1"/>
  <c r="C20" i="1"/>
  <c r="B20" i="1"/>
  <c r="B8" i="1" s="1"/>
  <c r="B44" i="1" s="1"/>
  <c r="L19" i="1"/>
  <c r="H19" i="1"/>
  <c r="D19" i="1"/>
  <c r="L18" i="1"/>
  <c r="K18" i="1"/>
  <c r="J18" i="1"/>
  <c r="H18" i="1"/>
  <c r="G18" i="1"/>
  <c r="F18" i="1"/>
  <c r="D18" i="1"/>
  <c r="C18" i="1"/>
  <c r="B18" i="1"/>
  <c r="L17" i="1"/>
  <c r="H17" i="1"/>
  <c r="D17" i="1"/>
  <c r="L16" i="1"/>
  <c r="H16" i="1"/>
  <c r="D16" i="1"/>
  <c r="L15" i="1"/>
  <c r="H15" i="1"/>
  <c r="D15" i="1"/>
  <c r="L14" i="1"/>
  <c r="H14" i="1"/>
  <c r="D14" i="1"/>
  <c r="L13" i="1"/>
  <c r="H13" i="1"/>
  <c r="D13" i="1"/>
  <c r="L12" i="1"/>
  <c r="H12" i="1"/>
  <c r="D12" i="1"/>
  <c r="L11" i="1"/>
  <c r="H11" i="1"/>
  <c r="D11" i="1"/>
  <c r="L10" i="1"/>
  <c r="H10" i="1"/>
  <c r="D10" i="1"/>
  <c r="L9" i="1"/>
  <c r="K9" i="1"/>
  <c r="J9" i="1"/>
  <c r="H9" i="1"/>
  <c r="G9" i="1"/>
  <c r="F9" i="1"/>
  <c r="D9" i="1"/>
  <c r="C9" i="1"/>
  <c r="B9" i="1"/>
  <c r="D20" i="1" l="1"/>
  <c r="H20" i="1"/>
  <c r="L20" i="1"/>
  <c r="D27" i="1"/>
  <c r="H27" i="1"/>
  <c r="L27" i="1"/>
  <c r="C8" i="1"/>
  <c r="G8" i="1"/>
  <c r="K8" i="1"/>
  <c r="C22" i="1"/>
  <c r="G22" i="1"/>
  <c r="K22" i="1"/>
  <c r="D22" i="1" l="1"/>
  <c r="K44" i="1"/>
  <c r="M8" i="1"/>
  <c r="L8" i="1"/>
  <c r="M22" i="1"/>
  <c r="L22" i="1"/>
  <c r="G44" i="1"/>
  <c r="H8" i="1"/>
  <c r="H22" i="1"/>
  <c r="C44" i="1"/>
  <c r="E8" i="1"/>
  <c r="D8" i="1"/>
  <c r="I44" i="1" l="1"/>
  <c r="I41" i="1"/>
  <c r="I39" i="1"/>
  <c r="I37" i="1"/>
  <c r="I35" i="1"/>
  <c r="I33" i="1"/>
  <c r="I31" i="1"/>
  <c r="I28" i="1"/>
  <c r="I25" i="1"/>
  <c r="I21" i="1"/>
  <c r="I17" i="1"/>
  <c r="I15" i="1"/>
  <c r="I13" i="1"/>
  <c r="I11" i="1"/>
  <c r="I38" i="1"/>
  <c r="I34" i="1"/>
  <c r="I30" i="1"/>
  <c r="I29" i="1"/>
  <c r="I14" i="1"/>
  <c r="I10" i="1"/>
  <c r="H44" i="1"/>
  <c r="I43" i="1"/>
  <c r="I42" i="1"/>
  <c r="I40" i="1"/>
  <c r="I36" i="1"/>
  <c r="I32" i="1"/>
  <c r="I26" i="1"/>
  <c r="I24" i="1"/>
  <c r="I23" i="1"/>
  <c r="I19" i="1"/>
  <c r="I18" i="1"/>
  <c r="I16" i="1"/>
  <c r="I12" i="1"/>
  <c r="I9" i="1"/>
  <c r="I20" i="1"/>
  <c r="I27" i="1"/>
  <c r="I22" i="1"/>
  <c r="M44" i="1"/>
  <c r="M43" i="1"/>
  <c r="M40" i="1"/>
  <c r="M38" i="1"/>
  <c r="M36" i="1"/>
  <c r="M34" i="1"/>
  <c r="M32" i="1"/>
  <c r="M30" i="1"/>
  <c r="M26" i="1"/>
  <c r="M24" i="1"/>
  <c r="M19" i="1"/>
  <c r="M16" i="1"/>
  <c r="M14" i="1"/>
  <c r="M12" i="1"/>
  <c r="M10" i="1"/>
  <c r="M42" i="1"/>
  <c r="M39" i="1"/>
  <c r="M35" i="1"/>
  <c r="M31" i="1"/>
  <c r="M28" i="1"/>
  <c r="M25" i="1"/>
  <c r="M23" i="1"/>
  <c r="M21" i="1"/>
  <c r="M18" i="1"/>
  <c r="M15" i="1"/>
  <c r="M11" i="1"/>
  <c r="L44" i="1"/>
  <c r="M41" i="1"/>
  <c r="M37" i="1"/>
  <c r="M33" i="1"/>
  <c r="M29" i="1"/>
  <c r="M17" i="1"/>
  <c r="M13" i="1"/>
  <c r="M9" i="1"/>
  <c r="M20" i="1"/>
  <c r="M27" i="1"/>
  <c r="E44" i="1"/>
  <c r="E43" i="1"/>
  <c r="E40" i="1"/>
  <c r="E38" i="1"/>
  <c r="E36" i="1"/>
  <c r="E34" i="1"/>
  <c r="E32" i="1"/>
  <c r="E30" i="1"/>
  <c r="E26" i="1"/>
  <c r="E24" i="1"/>
  <c r="E19" i="1"/>
  <c r="E16" i="1"/>
  <c r="E14" i="1"/>
  <c r="E12" i="1"/>
  <c r="E10" i="1"/>
  <c r="E42" i="1"/>
  <c r="E41" i="1"/>
  <c r="E37" i="1"/>
  <c r="E33" i="1"/>
  <c r="E23" i="1"/>
  <c r="E18" i="1"/>
  <c r="E17" i="1"/>
  <c r="E13" i="1"/>
  <c r="D44" i="1"/>
  <c r="E39" i="1"/>
  <c r="E35" i="1"/>
  <c r="E31" i="1"/>
  <c r="E29" i="1"/>
  <c r="E28" i="1"/>
  <c r="E25" i="1"/>
  <c r="E21" i="1"/>
  <c r="E15" i="1"/>
  <c r="E11" i="1"/>
  <c r="E9" i="1"/>
  <c r="E27" i="1"/>
  <c r="E20" i="1"/>
  <c r="I8" i="1"/>
  <c r="E22" i="1"/>
</calcChain>
</file>

<file path=xl/sharedStrings.xml><?xml version="1.0" encoding="utf-8"?>
<sst xmlns="http://schemas.openxmlformats.org/spreadsheetml/2006/main" count="51" uniqueCount="47">
  <si>
    <t>31.05.2016 2015 İHRACAT RAKAMLARI</t>
  </si>
  <si>
    <t xml:space="preserve">SEKTÖREL BAZDA İHRACAT RAKAMLARI -1000 $   </t>
  </si>
  <si>
    <t>MAYıS</t>
  </si>
  <si>
    <t xml:space="preserve"> OCAK - 31 MAYıS</t>
  </si>
  <si>
    <t>SON 12 AYLIK</t>
  </si>
  <si>
    <t>SEKTÖRLER</t>
  </si>
  <si>
    <t>Değişim    ('16/'15)</t>
  </si>
  <si>
    <t xml:space="preserve"> Pay(16)  (%)</t>
  </si>
  <si>
    <t>2014 - 2015</t>
  </si>
  <si>
    <t>2015 - 2016</t>
  </si>
  <si>
    <t>I. TARIM</t>
  </si>
  <si>
    <t xml:space="preserve">   A. BİTKİSEL ÜRÜNLER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</si>
  <si>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</si>
  <si>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</si>
  <si>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</si>
  <si>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</si>
  <si>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</si>
  <si>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</si>
  <si>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</si>
  <si>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</si>
  <si>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  B. HAYVANSAL ÜRÜNLER</t>
  </si>
  <si>
    <t xml:space="preserve"> Su Ürünleri ve Hayvansal Mamuller</t>
  </si>
  <si>
    <t xml:space="preserve">   C. AĞAÇ VE ORMAN ÜRÜNLERİ</t>
  </si>
  <si>
    <t xml:space="preserve"> Mobilya,Kağıt ve Orman Ürünleri</t>
  </si>
  <si>
    <t>II. SANAYİ</t>
  </si>
  <si>
    <t xml:space="preserve">   A. TARIMA DAYALI İŞLENMİŞ ÜRÜNLER</t>
  </si>
  <si>
    <t xml:space="preserve"> Tekstil ve Hammaddeleri</t>
  </si>
  <si>
    <t xml:space="preserve"> Deri ve Deri Mamulleri </t>
  </si>
  <si>
    <t xml:space="preserve"> Halı </t>
  </si>
  <si>
    <t xml:space="preserve">   B. KİMYEVİ MADDELER VE MAM.</t>
  </si>
  <si>
    <t xml:space="preserve"> Kimyevi Maddeler ve Mamulleri  </t>
  </si>
  <si>
    <t xml:space="preserve">   C. SANAYİ MAMULLERİ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</si>
  <si>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</si>
  <si>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</si>
  <si>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</si>
  <si>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</si>
  <si>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</si>
  <si>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</si>
  <si>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</si>
  <si>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</si>
  <si>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</si>
  <si>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</si>
  <si>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</si>
  <si>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</si>
  <si>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>III. MADENCİLİK</t>
  </si>
  <si>
    <t xml:space="preserve"> Madencilik Ürünleri</t>
  </si>
  <si>
    <t>T O P L A M (TİM*)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</si>
</sst>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"/>
      <charset val="162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b/>
      <sz val="12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 applyFont="1" applyFill="1" applyBorder="1"/>
    <xf numFmtId="0" fontId="3" fillId="0" borderId="0" xfId="1" applyFont="1" applyFill="1" applyBorder="1"/>
    <xf numFmtId="0" fontId="2" fillId="0" borderId="0" xfId="1" applyFont="1" applyFill="1"/>
    <xf numFmtId="0" fontId="4" fillId="0" borderId="1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wrapText="1"/>
    </xf>
    <xf numFmtId="0" fontId="5" fillId="0" borderId="4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wrapText="1"/>
    </xf>
    <xf numFmtId="0" fontId="6" fillId="0" borderId="4" xfId="1" applyFont="1" applyFill="1" applyBorder="1" applyAlignment="1">
      <alignment horizontal="center"/>
    </xf>
    <xf numFmtId="1" fontId="6" fillId="0" borderId="4" xfId="1" applyNumberFormat="1" applyFont="1" applyFill="1" applyBorder="1" applyAlignment="1">
      <alignment horizontal="center"/>
    </xf>
    <xf numFmtId="2" fontId="7" fillId="0" borderId="4" xfId="1" applyNumberFormat="1" applyFont="1" applyFill="1" applyBorder="1" applyAlignment="1">
      <alignment horizontal="center" wrapText="1"/>
    </xf>
    <xf numFmtId="0" fontId="8" fillId="2" borderId="4" xfId="1" applyFont="1" applyFill="1" applyBorder="1"/>
    <xf numFmtId="3" fontId="6" fillId="2" borderId="4" xfId="1" applyNumberFormat="1" applyFont="1" applyFill="1" applyBorder="1" applyAlignment="1">
      <alignment horizontal="center"/>
    </xf>
    <xf numFmtId="164" fontId="6" fillId="2" borderId="4" xfId="1" applyNumberFormat="1" applyFont="1" applyFill="1" applyBorder="1" applyAlignment="1">
      <alignment horizontal="center"/>
    </xf>
    <xf numFmtId="0" fontId="6" fillId="0" borderId="4" xfId="1" applyFont="1" applyFill="1" applyBorder="1"/>
    <xf numFmtId="0" fontId="2" fillId="0" borderId="4" xfId="1" applyFont="1" applyFill="1" applyBorder="1"/>
    <xf numFmtId="3" fontId="9" fillId="0" borderId="4" xfId="1" applyNumberFormat="1" applyFont="1" applyFill="1" applyBorder="1" applyAlignment="1">
      <alignment horizontal="center"/>
    </xf>
    <xf numFmtId="164" fontId="9" fillId="0" borderId="4" xfId="1" applyNumberFormat="1" applyFont="1" applyFill="1" applyBorder="1" applyAlignment="1">
      <alignment horizontal="center"/>
    </xf>
    <xf numFmtId="0" fontId="2" fillId="0" borderId="4" xfId="0" applyFont="1" applyFill="1" applyBorder="1"/>
    <xf numFmtId="0" fontId="6" fillId="2" borderId="4" xfId="1" applyFont="1" applyFill="1" applyBorder="1"/>
    <xf numFmtId="3" fontId="10" fillId="2" borderId="4" xfId="1" applyNumberFormat="1" applyFont="1" applyFill="1" applyBorder="1" applyAlignment="1">
      <alignment horizontal="center"/>
    </xf>
    <xf numFmtId="164" fontId="10" fillId="2" borderId="4" xfId="1" applyNumberFormat="1" applyFont="1" applyFill="1" applyBorder="1" applyAlignment="1">
      <alignment horizontal="center"/>
    </xf>
    <xf numFmtId="9" fontId="2" fillId="0" borderId="0" xfId="2" applyFont="1" applyFill="1" applyBorder="1"/>
  </cellXfs>
  <cellStyles count="3">
    <cellStyle name="Normal" xfId="0" builtinId="0"/>
    <cellStyle name="Normal_MAYIS_2009_İHRACAT_RAKAMLARI" xfId="1"/>
    <cellStyle name="Yüzd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6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G31" sqref="G31"/>
    </sheetView>
  </sheetViews>
  <sheetFormatPr defaultColWidth="9.1796875" defaultRowHeight="12.5" x14ac:dyDescent="0.25"/>
  <cols>
    <col min="1" max="1" width="52.54296875" style="1" customWidth="1"/>
    <col min="2" max="2" width="17.81640625" style="1" customWidth="1"/>
    <col min="3" max="3" width="17" style="1" bestFit="1" customWidth="1"/>
    <col min="4" max="4" width="9.453125" style="1" bestFit="1" customWidth="1"/>
    <col min="5" max="5" width="13.54296875" style="1" bestFit="1" customWidth="1"/>
    <col min="6" max="7" width="18.7265625" style="1" bestFit="1" customWidth="1"/>
    <col min="8" max="8" width="9.54296875" style="1" bestFit="1" customWidth="1"/>
    <col min="9" max="9" width="13.81640625" style="1" bestFit="1" customWidth="1"/>
    <col min="10" max="11" width="18.7265625" style="1" bestFit="1" customWidth="1"/>
    <col min="12" max="12" width="9.453125" style="1" bestFit="1" customWidth="1"/>
    <col min="13" max="13" width="10.81640625" style="1" customWidth="1"/>
    <col min="14" max="16384" width="9.1796875" style="1"/>
  </cols>
  <sheetData>
    <row r="1" spans="1:13" ht="25" x14ac:dyDescent="0.5">
      <c r="B1" s="2" t="s">
        <v>0</v>
      </c>
      <c r="D1" s="3"/>
    </row>
    <row r="2" spans="1:13" x14ac:dyDescent="0.25">
      <c r="D2" s="3"/>
    </row>
    <row r="3" spans="1:13" x14ac:dyDescent="0.25">
      <c r="D3" s="3"/>
    </row>
    <row r="4" spans="1:13" x14ac:dyDescent="0.25">
      <c r="B4" s="3"/>
      <c r="C4" s="3"/>
      <c r="D4" s="3"/>
      <c r="E4" s="3"/>
      <c r="F4" s="3"/>
      <c r="G4" s="3"/>
      <c r="H4" s="3"/>
      <c r="I4" s="3"/>
    </row>
    <row r="5" spans="1:13" ht="25" x14ac:dyDescent="0.25">
      <c r="A5" s="4" t="s">
        <v>1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</row>
    <row r="6" spans="1:13" ht="18" x14ac:dyDescent="0.25">
      <c r="A6" s="7"/>
      <c r="B6" s="8" t="s">
        <v>2</v>
      </c>
      <c r="C6" s="8"/>
      <c r="D6" s="8"/>
      <c r="E6" s="8"/>
      <c r="F6" s="8" t="s">
        <v>3</v>
      </c>
      <c r="G6" s="8"/>
      <c r="H6" s="8"/>
      <c r="I6" s="8"/>
      <c r="J6" s="8" t="s">
        <v>4</v>
      </c>
      <c r="K6" s="8"/>
      <c r="L6" s="8"/>
      <c r="M6" s="8"/>
    </row>
    <row r="7" spans="1:13" ht="29" x14ac:dyDescent="0.4">
      <c r="A7" s="9" t="s">
        <v>5</v>
      </c>
      <c r="B7" s="10">
        <v>2015</v>
      </c>
      <c r="C7" s="11">
        <v>2016</v>
      </c>
      <c r="D7" s="12" t="s">
        <v>6</v>
      </c>
      <c r="E7" s="12" t="s">
        <v>7</v>
      </c>
      <c r="F7" s="10">
        <v>2015</v>
      </c>
      <c r="G7" s="11">
        <v>2016</v>
      </c>
      <c r="H7" s="12" t="s">
        <v>6</v>
      </c>
      <c r="I7" s="12" t="s">
        <v>7</v>
      </c>
      <c r="J7" s="10" t="s">
        <v>8</v>
      </c>
      <c r="K7" s="10" t="s">
        <v>9</v>
      </c>
      <c r="L7" s="12" t="s">
        <v>6</v>
      </c>
      <c r="M7" s="12" t="s">
        <v>7</v>
      </c>
    </row>
    <row r="8" spans="1:13" ht="16.5" x14ac:dyDescent="0.35">
      <c r="A8" s="13" t="s">
        <v>10</v>
      </c>
      <c r="B8" s="14">
        <f>B9+B18+B20</f>
        <v>1569261.8865800002</v>
      </c>
      <c r="C8" s="14">
        <f>C9+C18+C20</f>
        <v>1604845.33445</v>
      </c>
      <c r="D8" s="15">
        <f t="shared" ref="D8:D44" si="0">(C8-B8)/B8*100</f>
        <v>2.2675276940262177</v>
      </c>
      <c r="E8" s="15">
        <f>C8/C$44*100</f>
        <v>14.867847139544512</v>
      </c>
      <c r="F8" s="14">
        <f>F9+F18+F20</f>
        <v>8522309.7273999993</v>
      </c>
      <c r="G8" s="14">
        <f>G9+G18+G20</f>
        <v>8163763.7774299998</v>
      </c>
      <c r="H8" s="15">
        <f t="shared" ref="H8:H44" si="1">(G8-F8)/F8*100</f>
        <v>-4.2071452627125447</v>
      </c>
      <c r="I8" s="15">
        <f t="shared" ref="I8:I44" si="2">G8/G$44*100</f>
        <v>15.237835393670673</v>
      </c>
      <c r="J8" s="14">
        <f>J9+J18+J20</f>
        <v>21730024.754450005</v>
      </c>
      <c r="K8" s="14">
        <f>K9+K18+K20</f>
        <v>20414754.508929998</v>
      </c>
      <c r="L8" s="15">
        <f t="shared" ref="L8:L44" si="3">(K8-J8)/J8*100</f>
        <v>-6.0527784039944921</v>
      </c>
      <c r="M8" s="15">
        <f t="shared" ref="M8:M44" si="4">K8/K$44*100</f>
        <v>15.443415455729919</v>
      </c>
    </row>
    <row r="9" spans="1:13" ht="15.5" x14ac:dyDescent="0.35">
      <c r="A9" s="16" t="s">
        <v>11</v>
      </c>
      <c r="B9" s="14">
        <f>B10+B11+B12+B13+B14+B15+B16+B17</f>
        <v>1115689.3071500002</v>
      </c>
      <c r="C9" s="14">
        <f>C10+C11+C12+C13+C14+C15+C16+C17</f>
        <v>1089928.9554600001</v>
      </c>
      <c r="D9" s="15">
        <f t="shared" si="0"/>
        <v>-2.3089180406151164</v>
      </c>
      <c r="E9" s="15">
        <f t="shared" ref="E9:E44" si="5">C9/C$44*100</f>
        <v>10.097482140418421</v>
      </c>
      <c r="F9" s="14">
        <f>F10+F11+F12+F13+F14+F15+F16+F17</f>
        <v>6056740.82589</v>
      </c>
      <c r="G9" s="14">
        <f>G10+G11+G12+G13+G14+G15+G16+G17</f>
        <v>5744882.7925399998</v>
      </c>
      <c r="H9" s="15">
        <f t="shared" si="1"/>
        <v>-5.1489413583117054</v>
      </c>
      <c r="I9" s="15">
        <f t="shared" si="2"/>
        <v>10.72294357544647</v>
      </c>
      <c r="J9" s="14">
        <f>J10+J11+J12+J13+J14+J15+J16+J17</f>
        <v>15337482.824810002</v>
      </c>
      <c r="K9" s="14">
        <f>K10+K11+K12+K13+K14+K15+K16+K17</f>
        <v>14573346.90673</v>
      </c>
      <c r="L9" s="15">
        <f t="shared" si="3"/>
        <v>-4.9821468542669294</v>
      </c>
      <c r="M9" s="15">
        <f t="shared" si="4"/>
        <v>11.024489702418867</v>
      </c>
    </row>
    <row r="10" spans="1:13" ht="14" x14ac:dyDescent="0.3">
      <c r="A10" s="17" t="s">
        <v>12</v>
      </c>
      <c r="B10" s="18">
        <v>480848.67021000001</v>
      </c>
      <c r="C10" s="18">
        <v>512454.98456000001</v>
      </c>
      <c r="D10" s="19">
        <f t="shared" si="0"/>
        <v>6.5730272969657264</v>
      </c>
      <c r="E10" s="19">
        <f t="shared" si="5"/>
        <v>4.7475617822990293</v>
      </c>
      <c r="F10" s="18">
        <v>2580467.3469199999</v>
      </c>
      <c r="G10" s="18">
        <v>2640603.86253</v>
      </c>
      <c r="H10" s="19">
        <f t="shared" si="1"/>
        <v>2.3304505550817374</v>
      </c>
      <c r="I10" s="19">
        <f t="shared" si="2"/>
        <v>4.928742194668204</v>
      </c>
      <c r="J10" s="18">
        <v>6372919.8398799999</v>
      </c>
      <c r="K10" s="18">
        <v>6187821.4930199999</v>
      </c>
      <c r="L10" s="19">
        <f t="shared" si="3"/>
        <v>-2.9044512014995827</v>
      </c>
      <c r="M10" s="19">
        <f t="shared" si="4"/>
        <v>4.6809819849071266</v>
      </c>
    </row>
    <row r="11" spans="1:13" ht="14" x14ac:dyDescent="0.3">
      <c r="A11" s="17" t="s">
        <v>13</v>
      </c>
      <c r="B11" s="18">
        <v>161353.40616000001</v>
      </c>
      <c r="C11" s="18">
        <v>141512.96100000001</v>
      </c>
      <c r="D11" s="19">
        <f t="shared" si="0"/>
        <v>-12.296266705597759</v>
      </c>
      <c r="E11" s="19">
        <f t="shared" si="5"/>
        <v>1.3110254472798704</v>
      </c>
      <c r="F11" s="18">
        <v>812871.69550999999</v>
      </c>
      <c r="G11" s="18">
        <v>720944.86280999996</v>
      </c>
      <c r="H11" s="19">
        <f t="shared" si="1"/>
        <v>-11.308898219456964</v>
      </c>
      <c r="I11" s="19">
        <f t="shared" si="2"/>
        <v>1.345658625961567</v>
      </c>
      <c r="J11" s="18">
        <v>2229480.6080700001</v>
      </c>
      <c r="K11" s="18">
        <v>1993666.10029</v>
      </c>
      <c r="L11" s="19">
        <f t="shared" si="3"/>
        <v>-10.577105130514601</v>
      </c>
      <c r="M11" s="19">
        <f t="shared" si="4"/>
        <v>1.5081745829133231</v>
      </c>
    </row>
    <row r="12" spans="1:13" ht="14" x14ac:dyDescent="0.3">
      <c r="A12" s="17" t="s">
        <v>14</v>
      </c>
      <c r="B12" s="18">
        <v>96206.019320000007</v>
      </c>
      <c r="C12" s="18">
        <v>100089.01904</v>
      </c>
      <c r="D12" s="19">
        <f t="shared" si="0"/>
        <v>4.0361297010786581</v>
      </c>
      <c r="E12" s="19">
        <f t="shared" si="5"/>
        <v>0.92725959535762559</v>
      </c>
      <c r="F12" s="18">
        <v>497896.45815000002</v>
      </c>
      <c r="G12" s="18">
        <v>505700.69454</v>
      </c>
      <c r="H12" s="19">
        <f t="shared" si="1"/>
        <v>1.5674416361581776</v>
      </c>
      <c r="I12" s="19">
        <f t="shared" si="2"/>
        <v>0.94390089570809199</v>
      </c>
      <c r="J12" s="18">
        <v>1339748.8636</v>
      </c>
      <c r="K12" s="18">
        <v>1325664.8969699999</v>
      </c>
      <c r="L12" s="19">
        <f t="shared" si="3"/>
        <v>-1.0512393040704315</v>
      </c>
      <c r="M12" s="19">
        <f t="shared" si="4"/>
        <v>1.0028430050446955</v>
      </c>
    </row>
    <row r="13" spans="1:13" ht="14" x14ac:dyDescent="0.3">
      <c r="A13" s="17" t="s">
        <v>15</v>
      </c>
      <c r="B13" s="18">
        <v>85124.891319999995</v>
      </c>
      <c r="C13" s="18">
        <v>96715.974409999995</v>
      </c>
      <c r="D13" s="19">
        <f t="shared" si="0"/>
        <v>13.616561396157328</v>
      </c>
      <c r="E13" s="19">
        <f t="shared" si="5"/>
        <v>0.89601053298558797</v>
      </c>
      <c r="F13" s="18">
        <v>486600.42251</v>
      </c>
      <c r="G13" s="18">
        <v>497774.15308000002</v>
      </c>
      <c r="H13" s="19">
        <f t="shared" si="1"/>
        <v>2.2962846008976463</v>
      </c>
      <c r="I13" s="19">
        <f t="shared" si="2"/>
        <v>0.92910584071856495</v>
      </c>
      <c r="J13" s="18">
        <v>1392519.61528</v>
      </c>
      <c r="K13" s="18">
        <v>1353711.20318</v>
      </c>
      <c r="L13" s="19">
        <f t="shared" si="3"/>
        <v>-2.7869203186912879</v>
      </c>
      <c r="M13" s="19">
        <f t="shared" si="4"/>
        <v>1.0240595598952664</v>
      </c>
    </row>
    <row r="14" spans="1:13" ht="14" x14ac:dyDescent="0.3">
      <c r="A14" s="17" t="s">
        <v>16</v>
      </c>
      <c r="B14" s="18">
        <v>215601.54558999999</v>
      </c>
      <c r="C14" s="18">
        <v>141996.02728000001</v>
      </c>
      <c r="D14" s="19">
        <f t="shared" si="0"/>
        <v>-34.139606053646929</v>
      </c>
      <c r="E14" s="19">
        <f t="shared" si="5"/>
        <v>1.3155007418488451</v>
      </c>
      <c r="F14" s="18">
        <v>1141810.7165099999</v>
      </c>
      <c r="G14" s="18">
        <v>771819.60069999995</v>
      </c>
      <c r="H14" s="19">
        <f t="shared" si="1"/>
        <v>-32.403892384273277</v>
      </c>
      <c r="I14" s="19">
        <f t="shared" si="2"/>
        <v>1.4406173855238145</v>
      </c>
      <c r="J14" s="18">
        <v>2673273.5895699998</v>
      </c>
      <c r="K14" s="18">
        <v>2456179.1587</v>
      </c>
      <c r="L14" s="19">
        <f t="shared" si="3"/>
        <v>-8.1209207960237162</v>
      </c>
      <c r="M14" s="19">
        <f t="shared" si="4"/>
        <v>1.8580578652031714</v>
      </c>
    </row>
    <row r="15" spans="1:13" ht="14" x14ac:dyDescent="0.3">
      <c r="A15" s="17" t="s">
        <v>17</v>
      </c>
      <c r="B15" s="18">
        <v>17030.152870000002</v>
      </c>
      <c r="C15" s="18">
        <v>13699.46832</v>
      </c>
      <c r="D15" s="19">
        <f t="shared" si="0"/>
        <v>-19.557572826414692</v>
      </c>
      <c r="E15" s="19">
        <f t="shared" si="5"/>
        <v>0.12691665452272186</v>
      </c>
      <c r="F15" s="18">
        <v>90264.313160000005</v>
      </c>
      <c r="G15" s="18">
        <v>74523.987859999994</v>
      </c>
      <c r="H15" s="19">
        <f t="shared" si="1"/>
        <v>-17.438038078347915</v>
      </c>
      <c r="I15" s="19">
        <f t="shared" si="2"/>
        <v>0.13910057797484188</v>
      </c>
      <c r="J15" s="18">
        <v>208003.33189999999</v>
      </c>
      <c r="K15" s="18">
        <v>173743.087</v>
      </c>
      <c r="L15" s="19">
        <f t="shared" si="3"/>
        <v>-16.471007741583197</v>
      </c>
      <c r="M15" s="19">
        <f t="shared" si="4"/>
        <v>0.13143369781538766</v>
      </c>
    </row>
    <row r="16" spans="1:13" ht="14" x14ac:dyDescent="0.3">
      <c r="A16" s="17" t="s">
        <v>18</v>
      </c>
      <c r="B16" s="18">
        <v>53359.857490000002</v>
      </c>
      <c r="C16" s="18">
        <v>77918.443740000002</v>
      </c>
      <c r="D16" s="19">
        <f t="shared" si="0"/>
        <v>46.024459968999068</v>
      </c>
      <c r="E16" s="19">
        <f t="shared" si="5"/>
        <v>0.72186365004110764</v>
      </c>
      <c r="F16" s="18">
        <v>403674.88841999997</v>
      </c>
      <c r="G16" s="18">
        <v>484464.48548999999</v>
      </c>
      <c r="H16" s="19">
        <f t="shared" si="1"/>
        <v>20.013530538452319</v>
      </c>
      <c r="I16" s="19">
        <f t="shared" si="2"/>
        <v>0.90426306851077576</v>
      </c>
      <c r="J16" s="18">
        <v>1043530.20167</v>
      </c>
      <c r="K16" s="18">
        <v>999043.46080999996</v>
      </c>
      <c r="L16" s="19">
        <f t="shared" si="3"/>
        <v>-4.263100463101714</v>
      </c>
      <c r="M16" s="19">
        <f t="shared" si="4"/>
        <v>0.75575942962577047</v>
      </c>
    </row>
    <row r="17" spans="1:13" ht="14" x14ac:dyDescent="0.3">
      <c r="A17" s="17" t="s">
        <v>19</v>
      </c>
      <c r="B17" s="18">
        <v>6164.7641899999999</v>
      </c>
      <c r="C17" s="18">
        <v>5542.0771100000002</v>
      </c>
      <c r="D17" s="19">
        <f t="shared" si="0"/>
        <v>-10.100744502280786</v>
      </c>
      <c r="E17" s="19">
        <f t="shared" si="5"/>
        <v>5.1343736083631811E-2</v>
      </c>
      <c r="F17" s="18">
        <v>43154.984709999997</v>
      </c>
      <c r="G17" s="18">
        <v>49051.145530000002</v>
      </c>
      <c r="H17" s="19">
        <f t="shared" si="1"/>
        <v>13.662757291242256</v>
      </c>
      <c r="I17" s="19">
        <f t="shared" si="2"/>
        <v>9.1554986380610506E-2</v>
      </c>
      <c r="J17" s="18">
        <v>78006.774839999998</v>
      </c>
      <c r="K17" s="18">
        <v>83517.506760000004</v>
      </c>
      <c r="L17" s="19">
        <f t="shared" si="3"/>
        <v>7.0644273286558628</v>
      </c>
      <c r="M17" s="19">
        <f t="shared" si="4"/>
        <v>6.3179577014125674E-2</v>
      </c>
    </row>
    <row r="18" spans="1:13" ht="15.5" x14ac:dyDescent="0.35">
      <c r="A18" s="16" t="s">
        <v>20</v>
      </c>
      <c r="B18" s="14">
        <f>B19</f>
        <v>124616.54806</v>
      </c>
      <c r="C18" s="14">
        <f>C19</f>
        <v>154995.65153999999</v>
      </c>
      <c r="D18" s="15">
        <f t="shared" si="0"/>
        <v>24.378065315509424</v>
      </c>
      <c r="E18" s="15">
        <f t="shared" si="5"/>
        <v>1.4359337968107628</v>
      </c>
      <c r="F18" s="14">
        <f>F19</f>
        <v>807853.30460999999</v>
      </c>
      <c r="G18" s="14">
        <f>G19</f>
        <v>727026.41952999996</v>
      </c>
      <c r="H18" s="15">
        <f t="shared" si="1"/>
        <v>-10.005143832272879</v>
      </c>
      <c r="I18" s="15">
        <f t="shared" si="2"/>
        <v>1.3570099784459237</v>
      </c>
      <c r="J18" s="14">
        <f>J19</f>
        <v>2103242.5059400001</v>
      </c>
      <c r="K18" s="14">
        <f>K19</f>
        <v>1731972.30311</v>
      </c>
      <c r="L18" s="15">
        <f t="shared" si="3"/>
        <v>-17.652277461179811</v>
      </c>
      <c r="M18" s="15">
        <f t="shared" si="4"/>
        <v>1.3102076649045653</v>
      </c>
    </row>
    <row r="19" spans="1:13" ht="14" x14ac:dyDescent="0.3">
      <c r="A19" s="17" t="s">
        <v>21</v>
      </c>
      <c r="B19" s="18">
        <v>124616.54806</v>
      </c>
      <c r="C19" s="18">
        <v>154995.65153999999</v>
      </c>
      <c r="D19" s="19">
        <f t="shared" si="0"/>
        <v>24.378065315509424</v>
      </c>
      <c r="E19" s="19">
        <f t="shared" si="5"/>
        <v>1.4359337968107628</v>
      </c>
      <c r="F19" s="18">
        <v>807853.30460999999</v>
      </c>
      <c r="G19" s="18">
        <v>727026.41952999996</v>
      </c>
      <c r="H19" s="19">
        <f t="shared" si="1"/>
        <v>-10.005143832272879</v>
      </c>
      <c r="I19" s="19">
        <f t="shared" si="2"/>
        <v>1.3570099784459237</v>
      </c>
      <c r="J19" s="18">
        <v>2103242.5059400001</v>
      </c>
      <c r="K19" s="18">
        <v>1731972.30311</v>
      </c>
      <c r="L19" s="19">
        <f t="shared" si="3"/>
        <v>-17.652277461179811</v>
      </c>
      <c r="M19" s="19">
        <f t="shared" si="4"/>
        <v>1.3102076649045653</v>
      </c>
    </row>
    <row r="20" spans="1:13" ht="15.5" x14ac:dyDescent="0.35">
      <c r="A20" s="16" t="s">
        <v>22</v>
      </c>
      <c r="B20" s="14">
        <f>B21</f>
        <v>328956.03136999998</v>
      </c>
      <c r="C20" s="14">
        <f>C21</f>
        <v>359920.72745000001</v>
      </c>
      <c r="D20" s="15">
        <f t="shared" si="0"/>
        <v>9.4130197130119964</v>
      </c>
      <c r="E20" s="15">
        <f t="shared" si="5"/>
        <v>3.3344312023153306</v>
      </c>
      <c r="F20" s="14">
        <f>F21</f>
        <v>1657715.5969</v>
      </c>
      <c r="G20" s="14">
        <f>G21</f>
        <v>1691854.5653599999</v>
      </c>
      <c r="H20" s="15">
        <f t="shared" si="1"/>
        <v>2.0593983988472591</v>
      </c>
      <c r="I20" s="15">
        <f t="shared" si="2"/>
        <v>3.1578818397782786</v>
      </c>
      <c r="J20" s="14">
        <f>J21</f>
        <v>4289299.4237000002</v>
      </c>
      <c r="K20" s="14">
        <f>K21</f>
        <v>4109435.2990899999</v>
      </c>
      <c r="L20" s="15">
        <f t="shared" si="3"/>
        <v>-4.1933217255988948</v>
      </c>
      <c r="M20" s="15">
        <f t="shared" si="4"/>
        <v>3.1087180884064884</v>
      </c>
    </row>
    <row r="21" spans="1:13" ht="14" x14ac:dyDescent="0.3">
      <c r="A21" s="17" t="s">
        <v>23</v>
      </c>
      <c r="B21" s="18">
        <v>328956.03136999998</v>
      </c>
      <c r="C21" s="18">
        <v>359920.72745000001</v>
      </c>
      <c r="D21" s="19">
        <f t="shared" si="0"/>
        <v>9.4130197130119964</v>
      </c>
      <c r="E21" s="19">
        <f t="shared" si="5"/>
        <v>3.3344312023153306</v>
      </c>
      <c r="F21" s="18">
        <v>1657715.5969</v>
      </c>
      <c r="G21" s="18">
        <v>1691854.5653599999</v>
      </c>
      <c r="H21" s="19">
        <f t="shared" si="1"/>
        <v>2.0593983988472591</v>
      </c>
      <c r="I21" s="19">
        <f t="shared" si="2"/>
        <v>3.1578818397782786</v>
      </c>
      <c r="J21" s="18">
        <v>4289299.4237000002</v>
      </c>
      <c r="K21" s="18">
        <v>4109435.2990899999</v>
      </c>
      <c r="L21" s="19">
        <f t="shared" si="3"/>
        <v>-4.1933217255988948</v>
      </c>
      <c r="M21" s="19">
        <f t="shared" si="4"/>
        <v>3.1087180884064884</v>
      </c>
    </row>
    <row r="22" spans="1:13" ht="16.5" x14ac:dyDescent="0.35">
      <c r="A22" s="13" t="s">
        <v>24</v>
      </c>
      <c r="B22" s="14">
        <f>B23+B27+B29</f>
        <v>8807480.0614400003</v>
      </c>
      <c r="C22" s="14">
        <f>C23+C27+C29</f>
        <v>8872006.1639999989</v>
      </c>
      <c r="D22" s="15">
        <f t="shared" si="0"/>
        <v>0.73262842617720081</v>
      </c>
      <c r="E22" s="15">
        <f t="shared" si="5"/>
        <v>82.193360715757095</v>
      </c>
      <c r="F22" s="14">
        <f>F23+F27+F29</f>
        <v>44831442.034940004</v>
      </c>
      <c r="G22" s="14">
        <f>G23+G27+G29</f>
        <v>44011470.052079991</v>
      </c>
      <c r="H22" s="15">
        <f t="shared" si="1"/>
        <v>-1.8290109477650918</v>
      </c>
      <c r="I22" s="15">
        <f t="shared" si="2"/>
        <v>82.148326969130238</v>
      </c>
      <c r="J22" s="14">
        <f>J23+J27+J29</f>
        <v>116598296.59991002</v>
      </c>
      <c r="K22" s="14">
        <f>K23+K27+K29</f>
        <v>108065176.19323</v>
      </c>
      <c r="L22" s="15">
        <f t="shared" si="3"/>
        <v>-7.3183919967203037</v>
      </c>
      <c r="M22" s="15">
        <f t="shared" si="4"/>
        <v>81.749472496408544</v>
      </c>
    </row>
    <row r="23" spans="1:13" ht="15.5" x14ac:dyDescent="0.35">
      <c r="A23" s="16" t="s">
        <v>25</v>
      </c>
      <c r="B23" s="14">
        <f>B24+B25+B26</f>
        <v>939694.45107000007</v>
      </c>
      <c r="C23" s="14">
        <f>C24+C25+C26</f>
        <v>955785.66038000002</v>
      </c>
      <c r="D23" s="15">
        <f>(C23-B23)/B23*100</f>
        <v>1.7123873926974242</v>
      </c>
      <c r="E23" s="15">
        <f t="shared" si="5"/>
        <v>8.8547318496386751</v>
      </c>
      <c r="F23" s="14">
        <f>F24+F25+F26</f>
        <v>4752908.7205699999</v>
      </c>
      <c r="G23" s="14">
        <f>G24+G25+G26</f>
        <v>4673128.1630300004</v>
      </c>
      <c r="H23" s="15">
        <f t="shared" si="1"/>
        <v>-1.6785627966032488</v>
      </c>
      <c r="I23" s="15">
        <f t="shared" si="2"/>
        <v>8.7224912017474558</v>
      </c>
      <c r="J23" s="14">
        <f>J24+J25+J26</f>
        <v>12353736.359270001</v>
      </c>
      <c r="K23" s="14">
        <f>K24+K25+K26</f>
        <v>11356428.891799999</v>
      </c>
      <c r="L23" s="15">
        <f t="shared" si="3"/>
        <v>-8.0729217336878136</v>
      </c>
      <c r="M23" s="15">
        <f t="shared" si="4"/>
        <v>8.590945798187521</v>
      </c>
    </row>
    <row r="24" spans="1:13" ht="14" x14ac:dyDescent="0.3">
      <c r="A24" s="17" t="s">
        <v>26</v>
      </c>
      <c r="B24" s="18">
        <v>652380.31055000005</v>
      </c>
      <c r="C24" s="18">
        <v>669499.75538999995</v>
      </c>
      <c r="D24" s="19">
        <f t="shared" si="0"/>
        <v>2.624151060838587</v>
      </c>
      <c r="E24" s="19">
        <f t="shared" si="5"/>
        <v>6.2024793351892225</v>
      </c>
      <c r="F24" s="18">
        <v>3310571.48771</v>
      </c>
      <c r="G24" s="18">
        <v>3294145.7511100001</v>
      </c>
      <c r="H24" s="19">
        <f t="shared" si="1"/>
        <v>-0.49616015425064913</v>
      </c>
      <c r="I24" s="19">
        <f t="shared" si="2"/>
        <v>6.1485917631457614</v>
      </c>
      <c r="J24" s="18">
        <v>8382315.87995</v>
      </c>
      <c r="K24" s="18">
        <v>7931691.87414</v>
      </c>
      <c r="L24" s="19">
        <f t="shared" si="3"/>
        <v>-5.3758891010999212</v>
      </c>
      <c r="M24" s="19">
        <f t="shared" si="4"/>
        <v>6.0001903439788808</v>
      </c>
    </row>
    <row r="25" spans="1:13" ht="14" x14ac:dyDescent="0.3">
      <c r="A25" s="17" t="s">
        <v>27</v>
      </c>
      <c r="B25" s="18">
        <v>117698.26394999999</v>
      </c>
      <c r="C25" s="18">
        <v>121581.01428</v>
      </c>
      <c r="D25" s="19">
        <f t="shared" si="0"/>
        <v>3.2989019546197054</v>
      </c>
      <c r="E25" s="19">
        <f t="shared" si="5"/>
        <v>1.1263689382287556</v>
      </c>
      <c r="F25" s="18">
        <v>636420.41611999995</v>
      </c>
      <c r="G25" s="18">
        <v>579646.33316000004</v>
      </c>
      <c r="H25" s="19">
        <f t="shared" si="1"/>
        <v>-8.9208456425909031</v>
      </c>
      <c r="I25" s="19">
        <f t="shared" si="2"/>
        <v>1.0819219727616141</v>
      </c>
      <c r="J25" s="18">
        <v>1755900.0122499999</v>
      </c>
      <c r="K25" s="18">
        <v>1415697.2263100001</v>
      </c>
      <c r="L25" s="19">
        <f t="shared" si="3"/>
        <v>-19.374838177947616</v>
      </c>
      <c r="M25" s="19">
        <f t="shared" si="4"/>
        <v>1.0709509348185522</v>
      </c>
    </row>
    <row r="26" spans="1:13" ht="14" x14ac:dyDescent="0.3">
      <c r="A26" s="17" t="s">
        <v>28</v>
      </c>
      <c r="B26" s="18">
        <v>169615.87656999999</v>
      </c>
      <c r="C26" s="18">
        <v>164704.89071000001</v>
      </c>
      <c r="D26" s="19">
        <f t="shared" si="0"/>
        <v>-2.8953574154205053</v>
      </c>
      <c r="E26" s="19">
        <f t="shared" si="5"/>
        <v>1.5258835762206964</v>
      </c>
      <c r="F26" s="18">
        <v>805916.81674000004</v>
      </c>
      <c r="G26" s="18">
        <v>799336.07875999995</v>
      </c>
      <c r="H26" s="19">
        <f t="shared" si="1"/>
        <v>-0.81655300439314826</v>
      </c>
      <c r="I26" s="19">
        <f t="shared" si="2"/>
        <v>1.4919774658400808</v>
      </c>
      <c r="J26" s="18">
        <v>2215520.4670699998</v>
      </c>
      <c r="K26" s="18">
        <v>2009039.7913500001</v>
      </c>
      <c r="L26" s="19">
        <f t="shared" si="3"/>
        <v>-9.319736774676155</v>
      </c>
      <c r="M26" s="19">
        <f t="shared" si="4"/>
        <v>1.5198045193900886</v>
      </c>
    </row>
    <row r="27" spans="1:13" ht="15.5" x14ac:dyDescent="0.35">
      <c r="A27" s="16" t="s">
        <v>29</v>
      </c>
      <c r="B27" s="14">
        <f>B28</f>
        <v>1377752.9892599999</v>
      </c>
      <c r="C27" s="14">
        <f>C28</f>
        <v>1133945.77517</v>
      </c>
      <c r="D27" s="15">
        <f t="shared" si="0"/>
        <v>-17.696003274211755</v>
      </c>
      <c r="E27" s="15">
        <f t="shared" si="5"/>
        <v>10.505269316521252</v>
      </c>
      <c r="F27" s="14">
        <f>F28</f>
        <v>6533918.9935299996</v>
      </c>
      <c r="G27" s="14">
        <f>G28</f>
        <v>5687341.01138</v>
      </c>
      <c r="H27" s="15">
        <f t="shared" si="1"/>
        <v>-12.956664797777503</v>
      </c>
      <c r="I27" s="15">
        <f t="shared" si="2"/>
        <v>10.615540640540541</v>
      </c>
      <c r="J27" s="14">
        <f>J28</f>
        <v>16926325.477189999</v>
      </c>
      <c r="K27" s="14">
        <f>K28</f>
        <v>14552502.613089999</v>
      </c>
      <c r="L27" s="15">
        <f t="shared" si="3"/>
        <v>-14.024442973751009</v>
      </c>
      <c r="M27" s="15">
        <f t="shared" si="4"/>
        <v>11.008721347897486</v>
      </c>
    </row>
    <row r="28" spans="1:13" ht="14" x14ac:dyDescent="0.3">
      <c r="A28" s="17" t="s">
        <v>30</v>
      </c>
      <c r="B28" s="18">
        <v>1377752.9892599999</v>
      </c>
      <c r="C28" s="18">
        <v>1133945.77517</v>
      </c>
      <c r="D28" s="19">
        <f t="shared" si="0"/>
        <v>-17.696003274211755</v>
      </c>
      <c r="E28" s="19">
        <f t="shared" si="5"/>
        <v>10.505269316521252</v>
      </c>
      <c r="F28" s="18">
        <v>6533918.9935299996</v>
      </c>
      <c r="G28" s="18">
        <v>5687341.01138</v>
      </c>
      <c r="H28" s="19">
        <f t="shared" si="1"/>
        <v>-12.956664797777503</v>
      </c>
      <c r="I28" s="19">
        <f t="shared" si="2"/>
        <v>10.615540640540541</v>
      </c>
      <c r="J28" s="18">
        <v>16926325.477189999</v>
      </c>
      <c r="K28" s="18">
        <v>14552502.613089999</v>
      </c>
      <c r="L28" s="19">
        <f t="shared" si="3"/>
        <v>-14.024442973751009</v>
      </c>
      <c r="M28" s="19">
        <f t="shared" si="4"/>
        <v>11.008721347897486</v>
      </c>
    </row>
    <row r="29" spans="1:13" ht="15.5" x14ac:dyDescent="0.35">
      <c r="A29" s="16" t="s">
        <v>31</v>
      </c>
      <c r="B29" s="14">
        <f>B30+B31+B32+B33+B34+B35+B36+B37+B38+B39+B40+B41</f>
        <v>6490032.6211099997</v>
      </c>
      <c r="C29" s="14">
        <f>C30+C31+C32+C33+C34+C35+C36+C37+C38+C39+C40+C41</f>
        <v>6782274.7284499984</v>
      </c>
      <c r="D29" s="15">
        <f t="shared" si="0"/>
        <v>4.5029374180559376</v>
      </c>
      <c r="E29" s="15">
        <f t="shared" si="5"/>
        <v>62.833359549597155</v>
      </c>
      <c r="F29" s="14">
        <f>F30+F31+F32+F33+F34+F35+F36+F37+F38+F39+F40+F41</f>
        <v>33544614.320840001</v>
      </c>
      <c r="G29" s="14">
        <f>G30+G31+G32+G33+G34+G35+G36+G37+G38+G39+G40+G41</f>
        <v>33651000.87766999</v>
      </c>
      <c r="H29" s="15">
        <f t="shared" si="1"/>
        <v>0.31714944107702858</v>
      </c>
      <c r="I29" s="15">
        <f t="shared" si="2"/>
        <v>62.810295126842227</v>
      </c>
      <c r="J29" s="14">
        <f>J30+J31+J32+J33+J34+J35+J36+J37+J38+J39+J40+J41</f>
        <v>87318234.763450027</v>
      </c>
      <c r="K29" s="14">
        <f>K30+K31+K32+K33+K34+K35+K36+K37+K38+K39+K40+K41</f>
        <v>82156244.688340008</v>
      </c>
      <c r="L29" s="15">
        <f t="shared" si="3"/>
        <v>-5.9116976987614756</v>
      </c>
      <c r="M29" s="15">
        <f t="shared" si="4"/>
        <v>62.14980535032354</v>
      </c>
    </row>
    <row r="30" spans="1:13" ht="14" x14ac:dyDescent="0.3">
      <c r="A30" s="17" t="s">
        <v>32</v>
      </c>
      <c r="B30" s="18">
        <v>1342581.3245099999</v>
      </c>
      <c r="C30" s="18">
        <v>1426371.7666</v>
      </c>
      <c r="D30" s="19">
        <f t="shared" si="0"/>
        <v>6.2409956522060899</v>
      </c>
      <c r="E30" s="19">
        <f t="shared" si="5"/>
        <v>13.214405734144336</v>
      </c>
      <c r="F30" s="18">
        <v>6699516.5697400002</v>
      </c>
      <c r="G30" s="18">
        <v>7202085.8175100004</v>
      </c>
      <c r="H30" s="19">
        <f t="shared" si="1"/>
        <v>7.5015748157109829</v>
      </c>
      <c r="I30" s="19">
        <f t="shared" si="2"/>
        <v>13.442843420054906</v>
      </c>
      <c r="J30" s="18">
        <v>17600340.688209999</v>
      </c>
      <c r="K30" s="18">
        <v>17458726.77674</v>
      </c>
      <c r="L30" s="19">
        <f t="shared" si="3"/>
        <v>-0.80460892194469336</v>
      </c>
      <c r="M30" s="19">
        <f t="shared" si="4"/>
        <v>13.207230624464858</v>
      </c>
    </row>
    <row r="31" spans="1:13" ht="14" x14ac:dyDescent="0.3">
      <c r="A31" s="17" t="s">
        <v>33</v>
      </c>
      <c r="B31" s="18">
        <v>1480106.1511299999</v>
      </c>
      <c r="C31" s="18">
        <v>1982869.30525</v>
      </c>
      <c r="D31" s="19">
        <f t="shared" si="0"/>
        <v>33.968047071229392</v>
      </c>
      <c r="E31" s="19">
        <f t="shared" si="5"/>
        <v>18.369993104821734</v>
      </c>
      <c r="F31" s="18">
        <v>8517662.9206700008</v>
      </c>
      <c r="G31" s="18">
        <v>9571675.0783900004</v>
      </c>
      <c r="H31" s="19">
        <f t="shared" si="1"/>
        <v>12.374429083853565</v>
      </c>
      <c r="I31" s="19">
        <f t="shared" si="2"/>
        <v>17.865731207146908</v>
      </c>
      <c r="J31" s="18">
        <v>21115160.355640002</v>
      </c>
      <c r="K31" s="18">
        <v>22206239.51983</v>
      </c>
      <c r="L31" s="19">
        <f t="shared" si="3"/>
        <v>5.167278608417309</v>
      </c>
      <c r="M31" s="19">
        <f t="shared" si="4"/>
        <v>16.798643474462125</v>
      </c>
    </row>
    <row r="32" spans="1:13" ht="14" x14ac:dyDescent="0.3">
      <c r="A32" s="17" t="s">
        <v>34</v>
      </c>
      <c r="B32" s="18">
        <v>116960.59392</v>
      </c>
      <c r="C32" s="18">
        <v>33853.179360000002</v>
      </c>
      <c r="D32" s="19">
        <f t="shared" si="0"/>
        <v>-71.055910178469787</v>
      </c>
      <c r="E32" s="19">
        <f t="shared" si="5"/>
        <v>0.31362766561212491</v>
      </c>
      <c r="F32" s="18">
        <v>389554.34519999998</v>
      </c>
      <c r="G32" s="18">
        <v>307680.04733999999</v>
      </c>
      <c r="H32" s="19">
        <f t="shared" si="1"/>
        <v>-21.017426417863504</v>
      </c>
      <c r="I32" s="19">
        <f t="shared" si="2"/>
        <v>0.57429122682915856</v>
      </c>
      <c r="J32" s="18">
        <v>1212289.14534</v>
      </c>
      <c r="K32" s="18">
        <v>947985.63167000003</v>
      </c>
      <c r="L32" s="19">
        <f t="shared" si="3"/>
        <v>-21.80201931906873</v>
      </c>
      <c r="M32" s="19">
        <f t="shared" si="4"/>
        <v>0.71713504806233919</v>
      </c>
    </row>
    <row r="33" spans="1:13" ht="14" x14ac:dyDescent="0.3">
      <c r="A33" s="17" t="s">
        <v>35</v>
      </c>
      <c r="B33" s="18">
        <v>826084.44212000002</v>
      </c>
      <c r="C33" s="18">
        <v>809617.75525000005</v>
      </c>
      <c r="D33" s="19">
        <f t="shared" si="0"/>
        <v>-1.9933418462331924</v>
      </c>
      <c r="E33" s="19">
        <f t="shared" si="5"/>
        <v>7.5005813757395403</v>
      </c>
      <c r="F33" s="18">
        <v>4108471.5202100002</v>
      </c>
      <c r="G33" s="18">
        <v>4025432.6272100001</v>
      </c>
      <c r="H33" s="19">
        <f t="shared" si="1"/>
        <v>-2.021162677933221</v>
      </c>
      <c r="I33" s="19">
        <f t="shared" si="2"/>
        <v>7.5135539726563598</v>
      </c>
      <c r="J33" s="18">
        <v>11189335.95741</v>
      </c>
      <c r="K33" s="18">
        <v>10389132.906749999</v>
      </c>
      <c r="L33" s="19">
        <f t="shared" si="3"/>
        <v>-7.1514793523567102</v>
      </c>
      <c r="M33" s="19">
        <f t="shared" si="4"/>
        <v>7.8592027953876489</v>
      </c>
    </row>
    <row r="34" spans="1:13" ht="14" x14ac:dyDescent="0.3">
      <c r="A34" s="17" t="s">
        <v>36</v>
      </c>
      <c r="B34" s="18">
        <v>411876.32611999998</v>
      </c>
      <c r="C34" s="18">
        <v>456630.90737999999</v>
      </c>
      <c r="D34" s="19">
        <f t="shared" si="0"/>
        <v>10.866024197506507</v>
      </c>
      <c r="E34" s="19">
        <f t="shared" si="5"/>
        <v>4.2303880532163944</v>
      </c>
      <c r="F34" s="18">
        <v>2252670.9816100001</v>
      </c>
      <c r="G34" s="18">
        <v>2235535.6329299998</v>
      </c>
      <c r="H34" s="19">
        <f t="shared" si="1"/>
        <v>-0.76066806115438701</v>
      </c>
      <c r="I34" s="19">
        <f t="shared" si="2"/>
        <v>4.1726738940499448</v>
      </c>
      <c r="J34" s="18">
        <v>5771162.3172800001</v>
      </c>
      <c r="K34" s="18">
        <v>5506611.0402800003</v>
      </c>
      <c r="L34" s="19">
        <f t="shared" si="3"/>
        <v>-4.5840207302414795</v>
      </c>
      <c r="M34" s="19">
        <f t="shared" si="4"/>
        <v>4.165657833943281</v>
      </c>
    </row>
    <row r="35" spans="1:13" ht="14" x14ac:dyDescent="0.3">
      <c r="A35" s="17" t="s">
        <v>37</v>
      </c>
      <c r="B35" s="18">
        <v>518542.47288000002</v>
      </c>
      <c r="C35" s="18">
        <v>504562.99378999998</v>
      </c>
      <c r="D35" s="19">
        <f t="shared" si="0"/>
        <v>-2.6959178507321884</v>
      </c>
      <c r="E35" s="19">
        <f t="shared" si="5"/>
        <v>4.6744476261393828</v>
      </c>
      <c r="F35" s="18">
        <v>2583660.7068099999</v>
      </c>
      <c r="G35" s="18">
        <v>2483726.5491900002</v>
      </c>
      <c r="H35" s="19">
        <f t="shared" si="1"/>
        <v>-3.8679288405243679</v>
      </c>
      <c r="I35" s="19">
        <f t="shared" si="2"/>
        <v>4.6359274167241091</v>
      </c>
      <c r="J35" s="18">
        <v>6627690.7100099996</v>
      </c>
      <c r="K35" s="18">
        <v>6130677.5168599999</v>
      </c>
      <c r="L35" s="19">
        <f t="shared" si="3"/>
        <v>-7.499040237338563</v>
      </c>
      <c r="M35" s="19">
        <f t="shared" si="4"/>
        <v>4.6377535363727507</v>
      </c>
    </row>
    <row r="36" spans="1:13" ht="14" x14ac:dyDescent="0.3">
      <c r="A36" s="17" t="s">
        <v>38</v>
      </c>
      <c r="B36" s="18">
        <v>790369.94894999999</v>
      </c>
      <c r="C36" s="18">
        <v>757126.06302999996</v>
      </c>
      <c r="D36" s="19">
        <f t="shared" si="0"/>
        <v>-4.2061171435179512</v>
      </c>
      <c r="E36" s="19">
        <f t="shared" si="5"/>
        <v>7.0142800236591265</v>
      </c>
      <c r="F36" s="18">
        <v>4509919.5464599999</v>
      </c>
      <c r="G36" s="18">
        <v>3557129.8535099998</v>
      </c>
      <c r="H36" s="19">
        <f t="shared" si="1"/>
        <v>-21.126534146221729</v>
      </c>
      <c r="I36" s="19">
        <f t="shared" si="2"/>
        <v>6.639457076348755</v>
      </c>
      <c r="J36" s="18">
        <v>11772027.1546</v>
      </c>
      <c r="K36" s="18">
        <v>8928968.4097399991</v>
      </c>
      <c r="L36" s="19">
        <f t="shared" si="3"/>
        <v>-24.150969986074628</v>
      </c>
      <c r="M36" s="19">
        <f t="shared" si="4"/>
        <v>6.7546131246586496</v>
      </c>
    </row>
    <row r="37" spans="1:13" ht="14" x14ac:dyDescent="0.3">
      <c r="A37" s="20" t="s">
        <v>39</v>
      </c>
      <c r="B37" s="18">
        <v>243057.15079000001</v>
      </c>
      <c r="C37" s="18">
        <v>234226.74565999999</v>
      </c>
      <c r="D37" s="19">
        <f t="shared" si="0"/>
        <v>-3.6330571231082387</v>
      </c>
      <c r="E37" s="19">
        <f t="shared" si="5"/>
        <v>2.1699582979809877</v>
      </c>
      <c r="F37" s="18">
        <v>1177892.3051</v>
      </c>
      <c r="G37" s="18">
        <v>1169188.8861499999</v>
      </c>
      <c r="H37" s="19">
        <f t="shared" si="1"/>
        <v>-0.73889768294743907</v>
      </c>
      <c r="I37" s="19">
        <f t="shared" si="2"/>
        <v>2.182315446279536</v>
      </c>
      <c r="J37" s="18">
        <v>2975135.7795099998</v>
      </c>
      <c r="K37" s="18">
        <v>2746730.3643399999</v>
      </c>
      <c r="L37" s="19">
        <f t="shared" si="3"/>
        <v>-7.6771425607881989</v>
      </c>
      <c r="M37" s="19">
        <f t="shared" si="4"/>
        <v>2.0778549231545149</v>
      </c>
    </row>
    <row r="38" spans="1:13" ht="14" x14ac:dyDescent="0.3">
      <c r="A38" s="17" t="s">
        <v>40</v>
      </c>
      <c r="B38" s="18">
        <v>344006.69958000001</v>
      </c>
      <c r="C38" s="18">
        <v>173955.55763</v>
      </c>
      <c r="D38" s="19">
        <f t="shared" si="0"/>
        <v>-49.432508773118819</v>
      </c>
      <c r="E38" s="19">
        <f t="shared" si="5"/>
        <v>1.6115849823020099</v>
      </c>
      <c r="F38" s="18">
        <v>1182106.3638500001</v>
      </c>
      <c r="G38" s="18">
        <v>944772.07996</v>
      </c>
      <c r="H38" s="19">
        <f t="shared" si="1"/>
        <v>-20.077235953372799</v>
      </c>
      <c r="I38" s="19">
        <f t="shared" si="2"/>
        <v>1.7634367959993056</v>
      </c>
      <c r="J38" s="18">
        <v>3288040.6961300001</v>
      </c>
      <c r="K38" s="18">
        <v>2407886.4618299999</v>
      </c>
      <c r="L38" s="19">
        <f t="shared" si="3"/>
        <v>-26.768349775473745</v>
      </c>
      <c r="M38" s="19">
        <f t="shared" si="4"/>
        <v>1.8215252592923434</v>
      </c>
    </row>
    <row r="39" spans="1:13" ht="14" x14ac:dyDescent="0.3">
      <c r="A39" s="17" t="s">
        <v>41</v>
      </c>
      <c r="B39" s="18">
        <v>110824.95748</v>
      </c>
      <c r="C39" s="18">
        <v>106475.39221000001</v>
      </c>
      <c r="D39" s="19">
        <f>(C39-B39)/B39*100</f>
        <v>-3.924716389613716</v>
      </c>
      <c r="E39" s="19">
        <f t="shared" si="5"/>
        <v>0.98642518473212404</v>
      </c>
      <c r="F39" s="18">
        <v>571202.35718000005</v>
      </c>
      <c r="G39" s="18">
        <v>672710.09354999999</v>
      </c>
      <c r="H39" s="19">
        <f t="shared" si="1"/>
        <v>17.770888914243805</v>
      </c>
      <c r="I39" s="19">
        <f t="shared" si="2"/>
        <v>1.255627422919219</v>
      </c>
      <c r="J39" s="18">
        <v>1621469.14356</v>
      </c>
      <c r="K39" s="18">
        <v>1755595.6529900001</v>
      </c>
      <c r="L39" s="19">
        <f t="shared" si="3"/>
        <v>8.271912540717242</v>
      </c>
      <c r="M39" s="19">
        <f t="shared" si="4"/>
        <v>1.3280783283256377</v>
      </c>
    </row>
    <row r="40" spans="1:13" ht="14" x14ac:dyDescent="0.3">
      <c r="A40" s="17" t="s">
        <v>42</v>
      </c>
      <c r="B40" s="18">
        <v>295735.63271999999</v>
      </c>
      <c r="C40" s="18">
        <v>287529.75767000002</v>
      </c>
      <c r="D40" s="19">
        <f>(C40-B40)/B40*100</f>
        <v>-2.7747332895015822</v>
      </c>
      <c r="E40" s="19">
        <f t="shared" si="5"/>
        <v>2.6637759996809374</v>
      </c>
      <c r="F40" s="18">
        <v>1508583.2229299999</v>
      </c>
      <c r="G40" s="18">
        <v>1440905.51917</v>
      </c>
      <c r="H40" s="19">
        <f t="shared" si="1"/>
        <v>-4.486176349525814</v>
      </c>
      <c r="I40" s="19">
        <f t="shared" si="2"/>
        <v>2.6894802100528201</v>
      </c>
      <c r="J40" s="18">
        <v>4041889.9911600002</v>
      </c>
      <c r="K40" s="18">
        <v>3579609.02886</v>
      </c>
      <c r="L40" s="19">
        <f t="shared" si="3"/>
        <v>-11.437247508246214</v>
      </c>
      <c r="M40" s="19">
        <f t="shared" si="4"/>
        <v>2.7079135033235509</v>
      </c>
    </row>
    <row r="41" spans="1:13" ht="14" x14ac:dyDescent="0.3">
      <c r="A41" s="17" t="s">
        <v>43</v>
      </c>
      <c r="B41" s="18">
        <v>9886.9209100000007</v>
      </c>
      <c r="C41" s="18">
        <v>9055.3046200000008</v>
      </c>
      <c r="D41" s="19">
        <f t="shared" si="0"/>
        <v>-8.411276853230131</v>
      </c>
      <c r="E41" s="19">
        <f t="shared" si="5"/>
        <v>8.3891501568474552E-2</v>
      </c>
      <c r="F41" s="18">
        <v>43373.481079999998</v>
      </c>
      <c r="G41" s="18">
        <v>40158.692759999998</v>
      </c>
      <c r="H41" s="19">
        <f t="shared" si="1"/>
        <v>-7.4118752748263379</v>
      </c>
      <c r="I41" s="19">
        <f t="shared" si="2"/>
        <v>7.4957037781232055E-2</v>
      </c>
      <c r="J41" s="18">
        <v>103692.82460000001</v>
      </c>
      <c r="K41" s="18">
        <v>98081.378450000004</v>
      </c>
      <c r="L41" s="19">
        <f t="shared" si="3"/>
        <v>-5.4116050668369997</v>
      </c>
      <c r="M41" s="19">
        <f t="shared" si="4"/>
        <v>7.4196898875832543E-2</v>
      </c>
    </row>
    <row r="42" spans="1:13" ht="15.5" x14ac:dyDescent="0.35">
      <c r="A42" s="21" t="s">
        <v>44</v>
      </c>
      <c r="B42" s="14">
        <f>B43</f>
        <v>403889.40522000002</v>
      </c>
      <c r="C42" s="14">
        <f>C43</f>
        <v>317215.18375000003</v>
      </c>
      <c r="D42" s="15">
        <f t="shared" si="0"/>
        <v>-21.459889848506482</v>
      </c>
      <c r="E42" s="15">
        <f t="shared" si="5"/>
        <v>2.9387921446983931</v>
      </c>
      <c r="F42" s="14">
        <f>F43</f>
        <v>1584727.3914399999</v>
      </c>
      <c r="G42" s="14">
        <f>G43</f>
        <v>1400379.5467900001</v>
      </c>
      <c r="H42" s="15">
        <f t="shared" si="1"/>
        <v>-11.632779596400352</v>
      </c>
      <c r="I42" s="15">
        <f t="shared" si="2"/>
        <v>2.6138376371990915</v>
      </c>
      <c r="J42" s="14">
        <f>J43</f>
        <v>4257657.7926099999</v>
      </c>
      <c r="K42" s="14">
        <f>K43</f>
        <v>3710740.2504599998</v>
      </c>
      <c r="L42" s="15">
        <f t="shared" si="3"/>
        <v>-12.845502592981587</v>
      </c>
      <c r="M42" s="15">
        <f t="shared" si="4"/>
        <v>2.8071120478615388</v>
      </c>
    </row>
    <row r="43" spans="1:13" ht="14" x14ac:dyDescent="0.3">
      <c r="A43" s="17" t="s">
        <v>45</v>
      </c>
      <c r="B43" s="18">
        <v>403889.40522000002</v>
      </c>
      <c r="C43" s="18">
        <v>317215.18375000003</v>
      </c>
      <c r="D43" s="19">
        <f t="shared" si="0"/>
        <v>-21.459889848506482</v>
      </c>
      <c r="E43" s="19">
        <f t="shared" si="5"/>
        <v>2.9387921446983931</v>
      </c>
      <c r="F43" s="18">
        <v>1584727.3914399999</v>
      </c>
      <c r="G43" s="18">
        <v>1400379.5467900001</v>
      </c>
      <c r="H43" s="19">
        <f t="shared" si="1"/>
        <v>-11.632779596400352</v>
      </c>
      <c r="I43" s="19">
        <f t="shared" si="2"/>
        <v>2.6138376371990915</v>
      </c>
      <c r="J43" s="18">
        <v>4257657.7926099999</v>
      </c>
      <c r="K43" s="18">
        <v>3710740.2504599998</v>
      </c>
      <c r="L43" s="19">
        <f t="shared" si="3"/>
        <v>-12.845502592981587</v>
      </c>
      <c r="M43" s="19">
        <f t="shared" si="4"/>
        <v>2.8071120478615388</v>
      </c>
    </row>
    <row r="44" spans="1:13" ht="15.5" x14ac:dyDescent="0.35">
      <c r="A44" s="16" t="s">
        <v>46</v>
      </c>
      <c r="B44" s="14">
        <f>B8+B22+B42</f>
        <v>10780631.35324</v>
      </c>
      <c r="C44" s="14">
        <f>C8+C22+C42</f>
        <v>10794066.6822</v>
      </c>
      <c r="D44" s="15">
        <f t="shared" si="0"/>
        <v>0.12462469515722534</v>
      </c>
      <c r="E44" s="15">
        <f t="shared" si="5"/>
        <v>100</v>
      </c>
      <c r="F44" s="22">
        <f>F8+F22+F42</f>
        <v>54938479.153779998</v>
      </c>
      <c r="G44" s="22">
        <f>G8+G22+G42</f>
        <v>53575613.376299992</v>
      </c>
      <c r="H44" s="23">
        <f t="shared" si="1"/>
        <v>-2.4807126052127626</v>
      </c>
      <c r="I44" s="23">
        <f t="shared" si="2"/>
        <v>100</v>
      </c>
      <c r="J44" s="22">
        <f>J8+J22+J42</f>
        <v>142585979.14697</v>
      </c>
      <c r="K44" s="22">
        <f>K8+K22+K42</f>
        <v>132190670.95262</v>
      </c>
      <c r="L44" s="23">
        <f t="shared" si="3"/>
        <v>-7.2905542722647905</v>
      </c>
      <c r="M44" s="23">
        <f t="shared" si="4"/>
        <v>100</v>
      </c>
    </row>
    <row r="45" spans="1:13" ht="20.25" hidden="1" customHeight="1" x14ac:dyDescent="0.25"/>
    <row r="56" spans="3:3" x14ac:dyDescent="0.25">
      <c r="C56" s="24"/>
    </row>
  </sheetData>
  <mergeCells count="4">
    <mergeCell ref="A5:M5"/>
    <mergeCell ref="B6:E6"/>
    <mergeCell ref="F6:I6"/>
    <mergeCell ref="J6:M6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SEKTOR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2016-06-01T14:13:21Z</dcterms:created>
  <dcterms:modified xsi:type="dcterms:W3CDTF">2016-06-01T14:13:39Z</dcterms:modified>
</cp:coreProperties>
</file>