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5"/>
  <workbookPr/>
  <xr:revisionPtr revIDLastSave="0" documentId="8_{989B434B-02EB-40C7-88D4-168FCBE083C7}" xr6:coauthVersionLast="47" xr6:coauthVersionMax="47" xr10:uidLastSave="{00000000-0000-0000-0000-000000000000}"/>
  <bookViews>
    <workbookView xWindow="240" yWindow="105" windowWidth="14805" windowHeight="8010" firstSheet="1" xr2:uid="{00000000-000D-0000-FFFF-FFFF00000000}"/>
  </bookViews>
  <sheets>
    <sheet name="data" sheetId="2" r:id="rId1"/>
    <sheet name="char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 i="2"/>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95"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D122" i="3"/>
  <c r="D123" i="3"/>
  <c r="D124" i="3"/>
  <c r="D12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95" i="3"/>
  <c r="E1" i="2"/>
  <c r="D1" i="2"/>
  <c r="C3" i="2"/>
  <c r="D3" i="2"/>
  <c r="C4" i="2"/>
  <c r="D33" i="3" s="1"/>
  <c r="C5" i="2"/>
  <c r="D34" i="3" s="1"/>
  <c r="C6" i="2"/>
  <c r="D35" i="3" s="1"/>
  <c r="C7" i="2"/>
  <c r="D36" i="3" s="1"/>
  <c r="C8" i="2"/>
  <c r="D37" i="3" s="1"/>
  <c r="C9" i="2"/>
  <c r="D38" i="3" s="1"/>
  <c r="C10" i="2"/>
  <c r="D39" i="3" s="1"/>
  <c r="C11" i="2"/>
  <c r="D40" i="3" s="1"/>
  <c r="C12" i="2"/>
  <c r="D41" i="3" s="1"/>
  <c r="C13" i="2"/>
  <c r="D42" i="3" s="1"/>
  <c r="C14" i="2"/>
  <c r="D43" i="3" s="1"/>
  <c r="C15" i="2"/>
  <c r="D44" i="3" s="1"/>
  <c r="C16" i="2"/>
  <c r="D45" i="3" s="1"/>
  <c r="C17" i="2"/>
  <c r="D46" i="3" s="1"/>
  <c r="C18" i="2"/>
  <c r="D47" i="3" s="1"/>
  <c r="C19" i="2"/>
  <c r="D48" i="3" s="1"/>
  <c r="C20" i="2"/>
  <c r="D49" i="3" s="1"/>
  <c r="C21" i="2"/>
  <c r="D50" i="3" s="1"/>
  <c r="C22" i="2"/>
  <c r="D51" i="3" s="1"/>
  <c r="C23" i="2"/>
  <c r="D52" i="3" s="1"/>
  <c r="C24" i="2"/>
  <c r="D53" i="3" s="1"/>
  <c r="C25" i="2"/>
  <c r="D54" i="3" s="1"/>
  <c r="C26" i="2"/>
  <c r="D55" i="3" s="1"/>
  <c r="C27" i="2"/>
  <c r="D56" i="3" s="1"/>
  <c r="C28" i="2"/>
  <c r="D57" i="3" s="1"/>
  <c r="C29" i="2"/>
  <c r="D58" i="3" s="1"/>
  <c r="C30" i="2"/>
  <c r="D59" i="3" s="1"/>
  <c r="C31" i="2"/>
  <c r="D60" i="3" s="1"/>
  <c r="C32" i="2"/>
  <c r="D61" i="3" s="1"/>
  <c r="C33" i="2"/>
  <c r="D62" i="3" s="1"/>
  <c r="C34" i="2"/>
  <c r="D63" i="3" s="1"/>
  <c r="H62" i="2"/>
  <c r="H55" i="2"/>
  <c r="J4" i="2"/>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H37" i="2"/>
  <c r="H36" i="2"/>
  <c r="H39" i="2"/>
  <c r="H38" i="2"/>
  <c r="G4" i="2"/>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I131" i="3" l="1"/>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130"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246" i="3"/>
  <c r="J247" i="3"/>
  <c r="D4" i="2"/>
  <c r="D64" i="3" s="1"/>
  <c r="D5" i="2"/>
  <c r="D65" i="3" s="1"/>
  <c r="D6" i="2"/>
  <c r="D66" i="3" s="1"/>
  <c r="D7" i="2"/>
  <c r="D67" i="3" s="1"/>
  <c r="D8" i="2"/>
  <c r="D68" i="3" s="1"/>
  <c r="D9" i="2"/>
  <c r="D69" i="3" s="1"/>
  <c r="D10" i="2"/>
  <c r="D70" i="3" s="1"/>
  <c r="D11" i="2"/>
  <c r="D71" i="3" s="1"/>
  <c r="D12" i="2"/>
  <c r="D72" i="3" s="1"/>
  <c r="D13" i="2"/>
  <c r="D73" i="3" s="1"/>
  <c r="D14" i="2"/>
  <c r="D74" i="3" s="1"/>
  <c r="D15" i="2"/>
  <c r="D75" i="3" s="1"/>
  <c r="D16" i="2"/>
  <c r="D76" i="3" s="1"/>
  <c r="D17" i="2"/>
  <c r="D77" i="3" s="1"/>
  <c r="D18" i="2"/>
  <c r="D78" i="3" s="1"/>
  <c r="D19" i="2"/>
  <c r="D79" i="3" s="1"/>
  <c r="D20" i="2"/>
  <c r="D80" i="3" s="1"/>
  <c r="D21" i="2"/>
  <c r="D81" i="3" s="1"/>
  <c r="D22" i="2"/>
  <c r="D82" i="3" s="1"/>
  <c r="D23" i="2"/>
  <c r="D83" i="3" s="1"/>
  <c r="D24" i="2"/>
  <c r="D84" i="3" s="1"/>
  <c r="D25" i="2"/>
  <c r="D85" i="3" s="1"/>
  <c r="D26" i="2"/>
  <c r="D86" i="3" s="1"/>
  <c r="D27" i="2"/>
  <c r="D87" i="3" s="1"/>
  <c r="D28" i="2"/>
  <c r="D88" i="3" s="1"/>
  <c r="D29" i="2"/>
  <c r="D89" i="3" s="1"/>
  <c r="D30" i="2"/>
  <c r="D90" i="3" s="1"/>
  <c r="D31" i="2"/>
  <c r="D91" i="3" s="1"/>
  <c r="D32" i="2"/>
  <c r="D92" i="3" s="1"/>
  <c r="D33" i="2"/>
  <c r="D93" i="3" s="1"/>
  <c r="D34" i="2"/>
  <c r="D94" i="3" s="1"/>
  <c r="H43" i="2"/>
  <c r="B3" i="2" s="1"/>
  <c r="H47" i="2"/>
  <c r="B4" i="2" l="1"/>
  <c r="D2" i="3" s="1"/>
  <c r="B5" i="2"/>
  <c r="D3" i="3" s="1"/>
  <c r="B6" i="2"/>
  <c r="D4" i="3" s="1"/>
  <c r="B7" i="2"/>
  <c r="D5" i="3" s="1"/>
  <c r="B8" i="2"/>
  <c r="D6" i="3" s="1"/>
  <c r="B9" i="2"/>
  <c r="D7" i="3" s="1"/>
  <c r="B10" i="2"/>
  <c r="D8" i="3" s="1"/>
  <c r="B11" i="2"/>
  <c r="D9" i="3" s="1"/>
  <c r="B12" i="2"/>
  <c r="D10" i="3" s="1"/>
  <c r="B13" i="2"/>
  <c r="D11" i="3" s="1"/>
  <c r="B14" i="2"/>
  <c r="D12" i="3" s="1"/>
  <c r="B15" i="2"/>
  <c r="D13" i="3" s="1"/>
  <c r="B16" i="2"/>
  <c r="D14" i="3" s="1"/>
  <c r="B17" i="2"/>
  <c r="D15" i="3" s="1"/>
  <c r="B18" i="2"/>
  <c r="D16" i="3" s="1"/>
  <c r="B19" i="2"/>
  <c r="D17" i="3" s="1"/>
  <c r="B20" i="2"/>
  <c r="D18" i="3" s="1"/>
  <c r="B21" i="2"/>
  <c r="D19" i="3" s="1"/>
  <c r="B22" i="2"/>
  <c r="D20" i="3" s="1"/>
  <c r="B23" i="2"/>
  <c r="D21" i="3" s="1"/>
  <c r="B24" i="2"/>
  <c r="D22" i="3" s="1"/>
  <c r="B25" i="2"/>
  <c r="D23" i="3" s="1"/>
  <c r="B26" i="2"/>
  <c r="D24" i="3" s="1"/>
  <c r="B27" i="2"/>
  <c r="D25" i="3" s="1"/>
  <c r="B28" i="2"/>
  <c r="D26" i="3" s="1"/>
  <c r="B29" i="2"/>
  <c r="D27" i="3" s="1"/>
  <c r="B30" i="2"/>
  <c r="D28" i="3" s="1"/>
  <c r="B31" i="2"/>
  <c r="D29" i="3" s="1"/>
  <c r="B32" i="2"/>
  <c r="D30" i="3" s="1"/>
  <c r="B33" i="2"/>
  <c r="D31" i="3" s="1"/>
  <c r="B34" i="2"/>
  <c r="D32" i="3" s="1"/>
  <c r="H45" i="2"/>
</calcChain>
</file>

<file path=xl/sharedStrings.xml><?xml version="1.0" encoding="utf-8"?>
<sst xmlns="http://schemas.openxmlformats.org/spreadsheetml/2006/main" count="47" uniqueCount="37">
  <si>
    <t>Original Normalized Failure Time
MTTF = 0.337</t>
  </si>
  <si>
    <t>Min MTTF
MTTF = 0.290</t>
  </si>
  <si>
    <t>Half MTTFmin</t>
  </si>
  <si>
    <t>Double MTTFmin</t>
  </si>
  <si>
    <t>T: time interval</t>
  </si>
  <si>
    <t>cumulative FC</t>
  </si>
  <si>
    <t>FC: failure count</t>
  </si>
  <si>
    <t>E: execution time measured in hours</t>
  </si>
  <si>
    <t>cumulative E</t>
  </si>
  <si>
    <t>F: failure identification work measured in person hours</t>
  </si>
  <si>
    <t xml:space="preserve">C: computer time failure identification measured in hours  </t>
  </si>
  <si>
    <t>max</t>
  </si>
  <si>
    <t>min</t>
  </si>
  <si>
    <t>mean</t>
  </si>
  <si>
    <t>std</t>
  </si>
  <si>
    <t>MTTF = Total time of operation / Total number of failures</t>
  </si>
  <si>
    <t>R=e^(t/MTTF)</t>
  </si>
  <si>
    <t>=system reliability for 1 hour of operation</t>
  </si>
  <si>
    <t>FIO</t>
  </si>
  <si>
    <t>Musa's Equations</t>
  </si>
  <si>
    <t>Reject</t>
  </si>
  <si>
    <t>X intercept</t>
  </si>
  <si>
    <t>X Top</t>
  </si>
  <si>
    <t>Y intercept</t>
  </si>
  <si>
    <t>Y Top</t>
  </si>
  <si>
    <t>Slope</t>
  </si>
  <si>
    <t>Accept</t>
  </si>
  <si>
    <t>x</t>
  </si>
  <si>
    <t>y</t>
  </si>
  <si>
    <t>1. **T: Time Interval** - This refers to the interval or period of time over which observations or measurements are made. In your context, it likely represents the time units or intervals during which events, such as failures, are observed or recorded.</t>
  </si>
  <si>
    <t>2. **FC: Failure Count** - This represents the number of failures that occurred during each time interval (T). It indicates how many times a failure event was observed within a specific period.</t>
  </si>
  <si>
    <t>3. **E: Execution Time** - This is the amount of time, usually measured in hours, that it takes to execute a specific task or process. In your context, it may refer to the time taken to execute a certain operation or task related to the system or process being studied.</t>
  </si>
  <si>
    <t>4. **F: Failure Identification Work** - This refers to the amount of work, typically measured in person-hours, required to identify or diagnose a failure. It represents the human effort involved in identifying the causes of failures.</t>
  </si>
  <si>
    <t>5. **C: Computer Time for Failure Identification** - This is the amount of computer processing time, measured in hours, that is required to identify or diagnose a failure. It represents the computational resources used in the failure identification process.</t>
  </si>
  <si>
    <t>MTTF = 0.337</t>
  </si>
  <si>
    <t>accept</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</si>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</sst>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font>
      <sz val="11"/>
      <color theme="1"/>
      <name val="Aptos Narrow"/>
      <family val="2"/>
      <scheme val="minor"/>
    </font>
    <font>
      <sz val="11"/>
      <color theme="0" tint="-0.34998626667073579"/>
      <name val="Aptos Narrow"/>
      <family val="2"/>
      <scheme val="minor"/>
    </font>
    <font>
      <sz val="11"/>
      <color rgb="FFFF0000"/>
      <name val="Aptos Narrow"/>
      <family val="2"/>
      <scheme val="minor"/>
    </font>
    <font>
      <sz val="11"/>
      <color theme="9"/>
      <name val="Aptos Narrow"/>
      <family val="2"/>
      <scheme val="minor"/>
    </font>
    <font>
      <b/>
      <sz val="10"/>
      <name val="Arial"/>
      <family val="2"/>
    </font>
    <font>
      <sz val="10"/>
      <name val="Arial"/>
    </font>
    <font>
      <b/>
      <i/>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quotePrefix="1"/>
    <xf numFmtId="164" fontId="0" fillId="0" borderId="0" xfId="0" applyNumberFormat="1"/>
    <xf numFmtId="165" fontId="0" fillId="0" borderId="0" xfId="0" applyNumberFormat="1"/>
    <xf numFmtId="0" fontId="1" fillId="0" borderId="0" xfId="0" applyFont="1" applyAlignment="1">
      <alignment wrapText="1"/>
    </xf>
    <xf numFmtId="0" fontId="1" fillId="0" borderId="0" xfId="0" applyFont="1"/>
    <xf numFmtId="0" fontId="1" fillId="0" borderId="0" xfId="0" quotePrefix="1" applyFont="1"/>
    <xf numFmtId="0" fontId="2"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xf numFmtId="0" fontId="4" fillId="0" borderId="0" xfId="0" applyFont="1"/>
    <xf numFmtId="0" fontId="5" fillId="0" borderId="0" xfId="0" applyFont="1"/>
    <xf numFmtId="0" fontId="6" fillId="0" borderId="0" xfId="0" applyFont="1"/>
    <xf numFmtId="164" fontId="3" fillId="0" borderId="0" xfId="0" applyNumberFormat="1" applyFont="1" applyAlignment="1">
      <alignment wrapText="1"/>
    </xf>
    <xf numFmtId="164" fontId="3" fillId="0" borderId="0" xfId="0" applyNumberFormat="1" applyFont="1"/>
    <xf numFmtId="164" fontId="2" fillId="0" borderId="0" xfId="0" applyNumberFormat="1" applyFont="1"/>
    <xf numFmtId="0" fontId="0" fillId="0" borderId="0" xfId="0" applyAlignment="1">
      <alignment vertical="center" wrapText="1"/>
    </xf>
    <xf numFmtId="164" fontId="1" fillId="0" borderId="0" xfId="0" applyNumberFormat="1" applyFont="1"/>
    <xf numFmtId="2" fontId="1" fillId="0" borderId="0" xfId="0" applyNumberFormat="1" applyFont="1" applyAlignment="1">
      <alignment wrapText="1"/>
    </xf>
    <xf numFmtId="2" fontId="0" fillId="0" borderId="0" xfId="0" applyNumberFormat="1"/>
    <xf numFmtId="164" fontId="1" fillId="0" borderId="0" xfId="0" applyNumberFormat="1" applyFont="1" applyAlignment="1">
      <alignment wrapText="1"/>
    </xf>
    <xf numFmtId="2" fontId="1" fillId="0" borderId="0" xfId="0" applyNumberFormat="1" applyFont="1" applyFill="1" applyAlignment="1">
      <alignment wrapText="1"/>
    </xf>
  </cellXfs>
  <cellStyles count="1">
    <cellStyle name="Normal" xfId="0" builtinId="0"/>
  </cellStyles>
  <dxfs count="0"/>
  <tableStyles count="0" defaultTableStyle="TableStyleMedium2" defaultPivotStyle="PivotStyleMedium9"/>
  <colors>
    <mruColors>
      <color rgb="FFFF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Failure Count vs Time Interval</a:t>
            </a:r>
          </a:p>
        </c:rich>
      </c:tx>
      <c:layout>
        <c:manualLayout>
          <c:xMode val="edge"/>
          <c:yMode val="edge"/>
          <c:x val="0.2684930008748905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data!$H$2</c:f>
              <c:strCache>
                <c:ptCount val="1"/>
                <c:pt idx="0">
                  <c:v>FC: failure count</c:v>
                </c:pt>
              </c:strCache>
            </c:strRef>
          </c:tx>
          <c:spPr>
            <a:solidFill>
              <a:schemeClr val="accent2"/>
            </a:solidFill>
            <a:ln>
              <a:noFill/>
            </a:ln>
            <a:effectLst/>
          </c:spPr>
          <c:invertIfNegative val="0"/>
          <c:val>
            <c:numRef>
              <c:f>data!$H$4:$H$34</c:f>
              <c:numCache>
                <c:formatCode>General</c:formatCode>
                <c:ptCount val="31"/>
                <c:pt idx="0">
                  <c:v>2</c:v>
                </c:pt>
                <c:pt idx="1">
                  <c:v>11</c:v>
                </c:pt>
                <c:pt idx="2">
                  <c:v>2</c:v>
                </c:pt>
                <c:pt idx="3">
                  <c:v>4</c:v>
                </c:pt>
                <c:pt idx="4">
                  <c:v>3</c:v>
                </c:pt>
                <c:pt idx="5">
                  <c:v>1</c:v>
                </c:pt>
                <c:pt idx="6">
                  <c:v>1</c:v>
                </c:pt>
                <c:pt idx="7">
                  <c:v>2</c:v>
                </c:pt>
                <c:pt idx="8">
                  <c:v>4</c:v>
                </c:pt>
                <c:pt idx="9">
                  <c:v>0</c:v>
                </c:pt>
                <c:pt idx="10">
                  <c:v>4</c:v>
                </c:pt>
                <c:pt idx="11">
                  <c:v>1</c:v>
                </c:pt>
                <c:pt idx="12">
                  <c:v>3</c:v>
                </c:pt>
                <c:pt idx="13">
                  <c:v>0</c:v>
                </c:pt>
                <c:pt idx="14">
                  <c:v>1</c:v>
                </c:pt>
                <c:pt idx="15">
                  <c:v>1</c:v>
                </c:pt>
                <c:pt idx="16">
                  <c:v>2</c:v>
                </c:pt>
                <c:pt idx="17">
                  <c:v>1</c:v>
                </c:pt>
                <c:pt idx="18">
                  <c:v>8</c:v>
                </c:pt>
                <c:pt idx="19">
                  <c:v>9</c:v>
                </c:pt>
                <c:pt idx="20">
                  <c:v>6</c:v>
                </c:pt>
                <c:pt idx="21">
                  <c:v>7</c:v>
                </c:pt>
                <c:pt idx="22">
                  <c:v>4</c:v>
                </c:pt>
                <c:pt idx="23">
                  <c:v>3</c:v>
                </c:pt>
                <c:pt idx="24">
                  <c:v>0</c:v>
                </c:pt>
                <c:pt idx="25">
                  <c:v>4</c:v>
                </c:pt>
                <c:pt idx="26">
                  <c:v>1</c:v>
                </c:pt>
                <c:pt idx="27">
                  <c:v>0</c:v>
                </c:pt>
                <c:pt idx="28">
                  <c:v>2</c:v>
                </c:pt>
                <c:pt idx="29">
                  <c:v>2</c:v>
                </c:pt>
                <c:pt idx="30">
                  <c:v>3</c:v>
                </c:pt>
              </c:numCache>
            </c:numRef>
          </c:val>
          <c:extLst>
            <c:ext xmlns:c16="http://schemas.microsoft.com/office/drawing/2014/chart" uri="{C3380CC4-5D6E-409C-BE32-E72D297353CC}">
              <c16:uniqueId val="{00000003-D0D6-4205-8E8C-083D577E3255}"/>
            </c:ext>
          </c:extLst>
        </c:ser>
        <c:dLbls>
          <c:showLegendKey val="0"/>
          <c:showVal val="0"/>
          <c:showCatName val="0"/>
          <c:showSerName val="0"/>
          <c:showPercent val="0"/>
          <c:showBubbleSize val="0"/>
        </c:dLbls>
        <c:gapWidth val="219"/>
        <c:axId val="1633967624"/>
        <c:axId val="546276872"/>
      </c:barChart>
      <c:catAx>
        <c:axId val="163396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Interval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76872"/>
        <c:crosses val="autoZero"/>
        <c:auto val="1"/>
        <c:lblAlgn val="ctr"/>
        <c:lblOffset val="100"/>
        <c:noMultiLvlLbl val="0"/>
      </c:catAx>
      <c:valAx>
        <c:axId val="546276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Failure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67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data!$H$2</c:f>
              <c:strCache>
                <c:ptCount val="1"/>
                <c:pt idx="0">
                  <c:v>FC: failure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39899387576553"/>
                  <c:y val="-0.374982502187226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data!$F$4:$F$34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data!$H$4:$H$34</c:f>
              <c:numCache>
                <c:formatCode>General</c:formatCode>
                <c:ptCount val="31"/>
                <c:pt idx="0">
                  <c:v>2</c:v>
                </c:pt>
                <c:pt idx="1">
                  <c:v>11</c:v>
                </c:pt>
                <c:pt idx="2">
                  <c:v>2</c:v>
                </c:pt>
                <c:pt idx="3">
                  <c:v>4</c:v>
                </c:pt>
                <c:pt idx="4">
                  <c:v>3</c:v>
                </c:pt>
                <c:pt idx="5">
                  <c:v>1</c:v>
                </c:pt>
                <c:pt idx="6">
                  <c:v>1</c:v>
                </c:pt>
                <c:pt idx="7">
                  <c:v>2</c:v>
                </c:pt>
                <c:pt idx="8">
                  <c:v>4</c:v>
                </c:pt>
                <c:pt idx="9">
                  <c:v>0</c:v>
                </c:pt>
                <c:pt idx="10">
                  <c:v>4</c:v>
                </c:pt>
                <c:pt idx="11">
                  <c:v>1</c:v>
                </c:pt>
                <c:pt idx="12">
                  <c:v>3</c:v>
                </c:pt>
                <c:pt idx="13">
                  <c:v>0</c:v>
                </c:pt>
                <c:pt idx="14">
                  <c:v>1</c:v>
                </c:pt>
                <c:pt idx="15">
                  <c:v>1</c:v>
                </c:pt>
                <c:pt idx="16">
                  <c:v>2</c:v>
                </c:pt>
                <c:pt idx="17">
                  <c:v>1</c:v>
                </c:pt>
                <c:pt idx="18">
                  <c:v>8</c:v>
                </c:pt>
                <c:pt idx="19">
                  <c:v>9</c:v>
                </c:pt>
                <c:pt idx="20">
                  <c:v>6</c:v>
                </c:pt>
                <c:pt idx="21">
                  <c:v>7</c:v>
                </c:pt>
                <c:pt idx="22">
                  <c:v>4</c:v>
                </c:pt>
                <c:pt idx="23">
                  <c:v>3</c:v>
                </c:pt>
                <c:pt idx="24">
                  <c:v>0</c:v>
                </c:pt>
                <c:pt idx="25">
                  <c:v>4</c:v>
                </c:pt>
                <c:pt idx="26">
                  <c:v>1</c:v>
                </c:pt>
                <c:pt idx="27">
                  <c:v>0</c:v>
                </c:pt>
                <c:pt idx="28">
                  <c:v>2</c:v>
                </c:pt>
                <c:pt idx="29">
                  <c:v>2</c:v>
                </c:pt>
                <c:pt idx="30">
                  <c:v>3</c:v>
                </c:pt>
              </c:numCache>
            </c:numRef>
          </c:yVal>
          <c:smooth val="0"/>
          <c:extLst>
            <c:ext xmlns:c16="http://schemas.microsoft.com/office/drawing/2014/chart" uri="{C3380CC4-5D6E-409C-BE32-E72D297353CC}">
              <c16:uniqueId val="{00000001-8C75-4E66-8293-67F438D1592E}"/>
            </c:ext>
          </c:extLst>
        </c:ser>
        <c:dLbls>
          <c:showLegendKey val="0"/>
          <c:showVal val="0"/>
          <c:showCatName val="0"/>
          <c:showSerName val="0"/>
          <c:showPercent val="0"/>
          <c:showBubbleSize val="0"/>
        </c:dLbls>
        <c:axId val="416589831"/>
        <c:axId val="416594951"/>
      </c:scatterChart>
      <c:valAx>
        <c:axId val="416589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94951"/>
        <c:crosses val="autoZero"/>
        <c:crossBetween val="midCat"/>
      </c:valAx>
      <c:valAx>
        <c:axId val="416594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Failure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89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data!$H$2</c:f>
              <c:strCache>
                <c:ptCount val="1"/>
                <c:pt idx="0">
                  <c:v>FC: failure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1986001749781277E-3"/>
                  <c:y val="-0.402368401866433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data!$G$4:$G$34</c:f>
              <c:numCache>
                <c:formatCode>General</c:formatCode>
                <c:ptCount val="31"/>
                <c:pt idx="0">
                  <c:v>2</c:v>
                </c:pt>
                <c:pt idx="1">
                  <c:v>13</c:v>
                </c:pt>
                <c:pt idx="2">
                  <c:v>15</c:v>
                </c:pt>
                <c:pt idx="3">
                  <c:v>19</c:v>
                </c:pt>
                <c:pt idx="4">
                  <c:v>22</c:v>
                </c:pt>
                <c:pt idx="5">
                  <c:v>23</c:v>
                </c:pt>
                <c:pt idx="6">
                  <c:v>24</c:v>
                </c:pt>
                <c:pt idx="7">
                  <c:v>26</c:v>
                </c:pt>
                <c:pt idx="8">
                  <c:v>30</c:v>
                </c:pt>
                <c:pt idx="9">
                  <c:v>30</c:v>
                </c:pt>
                <c:pt idx="10">
                  <c:v>34</c:v>
                </c:pt>
                <c:pt idx="11">
                  <c:v>35</c:v>
                </c:pt>
                <c:pt idx="12">
                  <c:v>38</c:v>
                </c:pt>
                <c:pt idx="13">
                  <c:v>38</c:v>
                </c:pt>
                <c:pt idx="14">
                  <c:v>39</c:v>
                </c:pt>
                <c:pt idx="15">
                  <c:v>40</c:v>
                </c:pt>
                <c:pt idx="16">
                  <c:v>42</c:v>
                </c:pt>
                <c:pt idx="17">
                  <c:v>43</c:v>
                </c:pt>
                <c:pt idx="18">
                  <c:v>51</c:v>
                </c:pt>
                <c:pt idx="19">
                  <c:v>60</c:v>
                </c:pt>
                <c:pt idx="20">
                  <c:v>66</c:v>
                </c:pt>
                <c:pt idx="21">
                  <c:v>73</c:v>
                </c:pt>
                <c:pt idx="22">
                  <c:v>77</c:v>
                </c:pt>
                <c:pt idx="23">
                  <c:v>80</c:v>
                </c:pt>
                <c:pt idx="24">
                  <c:v>80</c:v>
                </c:pt>
                <c:pt idx="25">
                  <c:v>84</c:v>
                </c:pt>
                <c:pt idx="26">
                  <c:v>85</c:v>
                </c:pt>
                <c:pt idx="27">
                  <c:v>85</c:v>
                </c:pt>
                <c:pt idx="28">
                  <c:v>87</c:v>
                </c:pt>
                <c:pt idx="29">
                  <c:v>89</c:v>
                </c:pt>
                <c:pt idx="30">
                  <c:v>92</c:v>
                </c:pt>
              </c:numCache>
            </c:numRef>
          </c:xVal>
          <c:yVal>
            <c:numRef>
              <c:f>data!$H$4:$H$34</c:f>
              <c:numCache>
                <c:formatCode>General</c:formatCode>
                <c:ptCount val="31"/>
                <c:pt idx="0">
                  <c:v>2</c:v>
                </c:pt>
                <c:pt idx="1">
                  <c:v>11</c:v>
                </c:pt>
                <c:pt idx="2">
                  <c:v>2</c:v>
                </c:pt>
                <c:pt idx="3">
                  <c:v>4</c:v>
                </c:pt>
                <c:pt idx="4">
                  <c:v>3</c:v>
                </c:pt>
                <c:pt idx="5">
                  <c:v>1</c:v>
                </c:pt>
                <c:pt idx="6">
                  <c:v>1</c:v>
                </c:pt>
                <c:pt idx="7">
                  <c:v>2</c:v>
                </c:pt>
                <c:pt idx="8">
                  <c:v>4</c:v>
                </c:pt>
                <c:pt idx="9">
                  <c:v>0</c:v>
                </c:pt>
                <c:pt idx="10">
                  <c:v>4</c:v>
                </c:pt>
                <c:pt idx="11">
                  <c:v>1</c:v>
                </c:pt>
                <c:pt idx="12">
                  <c:v>3</c:v>
                </c:pt>
                <c:pt idx="13">
                  <c:v>0</c:v>
                </c:pt>
                <c:pt idx="14">
                  <c:v>1</c:v>
                </c:pt>
                <c:pt idx="15">
                  <c:v>1</c:v>
                </c:pt>
                <c:pt idx="16">
                  <c:v>2</c:v>
                </c:pt>
                <c:pt idx="17">
                  <c:v>1</c:v>
                </c:pt>
                <c:pt idx="18">
                  <c:v>8</c:v>
                </c:pt>
                <c:pt idx="19">
                  <c:v>9</c:v>
                </c:pt>
                <c:pt idx="20">
                  <c:v>6</c:v>
                </c:pt>
                <c:pt idx="21">
                  <c:v>7</c:v>
                </c:pt>
                <c:pt idx="22">
                  <c:v>4</c:v>
                </c:pt>
                <c:pt idx="23">
                  <c:v>3</c:v>
                </c:pt>
                <c:pt idx="24">
                  <c:v>0</c:v>
                </c:pt>
                <c:pt idx="25">
                  <c:v>4</c:v>
                </c:pt>
                <c:pt idx="26">
                  <c:v>1</c:v>
                </c:pt>
                <c:pt idx="27">
                  <c:v>0</c:v>
                </c:pt>
                <c:pt idx="28">
                  <c:v>2</c:v>
                </c:pt>
                <c:pt idx="29">
                  <c:v>2</c:v>
                </c:pt>
                <c:pt idx="30">
                  <c:v>3</c:v>
                </c:pt>
              </c:numCache>
            </c:numRef>
          </c:yVal>
          <c:smooth val="0"/>
          <c:extLst>
            <c:ext xmlns:c16="http://schemas.microsoft.com/office/drawing/2014/chart" uri="{C3380CC4-5D6E-409C-BE32-E72D297353CC}">
              <c16:uniqueId val="{00000001-380B-4641-887C-D8640D57D930}"/>
            </c:ext>
          </c:extLst>
        </c:ser>
        <c:dLbls>
          <c:showLegendKey val="0"/>
          <c:showVal val="0"/>
          <c:showCatName val="0"/>
          <c:showSerName val="0"/>
          <c:showPercent val="0"/>
          <c:showBubbleSize val="0"/>
        </c:dLbls>
        <c:axId val="235723272"/>
        <c:axId val="1255112712"/>
      </c:scatterChart>
      <c:valAx>
        <c:axId val="23572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Failures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12712"/>
        <c:crosses val="autoZero"/>
        <c:crossBetween val="midCat"/>
      </c:valAx>
      <c:valAx>
        <c:axId val="125511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Failure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23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Reliability Demonstration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chart!$E$1</c:f>
              <c:strCache>
                <c:ptCount val="1"/>
                <c:pt idx="0">
                  <c:v>MTTF = 0.337</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chart!$E$2:$E$363</c:f>
              <c:numCache>
                <c:formatCode>General</c:formatCode>
                <c:ptCount val="362"/>
                <c:pt idx="0">
                  <c:v>2</c:v>
                </c:pt>
                <c:pt idx="1">
                  <c:v>13</c:v>
                </c:pt>
                <c:pt idx="2">
                  <c:v>15</c:v>
                </c:pt>
                <c:pt idx="3">
                  <c:v>19</c:v>
                </c:pt>
                <c:pt idx="4">
                  <c:v>22</c:v>
                </c:pt>
                <c:pt idx="5">
                  <c:v>23</c:v>
                </c:pt>
                <c:pt idx="6">
                  <c:v>24</c:v>
                </c:pt>
                <c:pt idx="7">
                  <c:v>26</c:v>
                </c:pt>
                <c:pt idx="8">
                  <c:v>30</c:v>
                </c:pt>
                <c:pt idx="9">
                  <c:v>30</c:v>
                </c:pt>
                <c:pt idx="10">
                  <c:v>34</c:v>
                </c:pt>
                <c:pt idx="11">
                  <c:v>35</c:v>
                </c:pt>
                <c:pt idx="12">
                  <c:v>38</c:v>
                </c:pt>
                <c:pt idx="13">
                  <c:v>38</c:v>
                </c:pt>
                <c:pt idx="14">
                  <c:v>39</c:v>
                </c:pt>
                <c:pt idx="15">
                  <c:v>40</c:v>
                </c:pt>
                <c:pt idx="16">
                  <c:v>42</c:v>
                </c:pt>
                <c:pt idx="17">
                  <c:v>43</c:v>
                </c:pt>
                <c:pt idx="18">
                  <c:v>51</c:v>
                </c:pt>
                <c:pt idx="19">
                  <c:v>60</c:v>
                </c:pt>
                <c:pt idx="20">
                  <c:v>66</c:v>
                </c:pt>
                <c:pt idx="21">
                  <c:v>73</c:v>
                </c:pt>
                <c:pt idx="22">
                  <c:v>77</c:v>
                </c:pt>
                <c:pt idx="23">
                  <c:v>80</c:v>
                </c:pt>
                <c:pt idx="24">
                  <c:v>80</c:v>
                </c:pt>
                <c:pt idx="25">
                  <c:v>84</c:v>
                </c:pt>
                <c:pt idx="26">
                  <c:v>85</c:v>
                </c:pt>
                <c:pt idx="27">
                  <c:v>85</c:v>
                </c:pt>
                <c:pt idx="28">
                  <c:v>87</c:v>
                </c:pt>
                <c:pt idx="29">
                  <c:v>89</c:v>
                </c:pt>
                <c:pt idx="30">
                  <c:v>92</c:v>
                </c:pt>
              </c:numCache>
            </c:numRef>
          </c:yVal>
          <c:smooth val="0"/>
          <c:extLst>
            <c:ext xmlns:c16="http://schemas.microsoft.com/office/drawing/2014/chart" uri="{C3380CC4-5D6E-409C-BE32-E72D297353CC}">
              <c16:uniqueId val="{00000000-C3AD-449A-855A-C8DD066F282D}"/>
            </c:ext>
          </c:extLst>
        </c:ser>
        <c:ser>
          <c:idx val="1"/>
          <c:order val="1"/>
          <c:tx>
            <c:strRef>
              <c:f>chart!$F$1</c:f>
              <c:strCache>
                <c:ptCount val="1"/>
                <c:pt idx="0">
                  <c:v>Min MTTF
MTTF = 0.290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chart!$F$2:$F$363</c:f>
              <c:numCache>
                <c:formatCode>General</c:formatCode>
                <c:ptCount val="362"/>
                <c:pt idx="31">
                  <c:v>2</c:v>
                </c:pt>
                <c:pt idx="32">
                  <c:v>13</c:v>
                </c:pt>
                <c:pt idx="33">
                  <c:v>15</c:v>
                </c:pt>
                <c:pt idx="34">
                  <c:v>19</c:v>
                </c:pt>
                <c:pt idx="35">
                  <c:v>22</c:v>
                </c:pt>
                <c:pt idx="36">
                  <c:v>23</c:v>
                </c:pt>
                <c:pt idx="37">
                  <c:v>24</c:v>
                </c:pt>
                <c:pt idx="38">
                  <c:v>26</c:v>
                </c:pt>
                <c:pt idx="39">
                  <c:v>30</c:v>
                </c:pt>
                <c:pt idx="40">
                  <c:v>30</c:v>
                </c:pt>
                <c:pt idx="41">
                  <c:v>34</c:v>
                </c:pt>
                <c:pt idx="42">
                  <c:v>35</c:v>
                </c:pt>
                <c:pt idx="43">
                  <c:v>38</c:v>
                </c:pt>
                <c:pt idx="44">
                  <c:v>38</c:v>
                </c:pt>
                <c:pt idx="45">
                  <c:v>39</c:v>
                </c:pt>
                <c:pt idx="46">
                  <c:v>40</c:v>
                </c:pt>
                <c:pt idx="47">
                  <c:v>42</c:v>
                </c:pt>
                <c:pt idx="48">
                  <c:v>43</c:v>
                </c:pt>
                <c:pt idx="49">
                  <c:v>51</c:v>
                </c:pt>
                <c:pt idx="50">
                  <c:v>60</c:v>
                </c:pt>
                <c:pt idx="51">
                  <c:v>66</c:v>
                </c:pt>
                <c:pt idx="52">
                  <c:v>73</c:v>
                </c:pt>
                <c:pt idx="53">
                  <c:v>77</c:v>
                </c:pt>
                <c:pt idx="54">
                  <c:v>80</c:v>
                </c:pt>
                <c:pt idx="55">
                  <c:v>80</c:v>
                </c:pt>
                <c:pt idx="56">
                  <c:v>84</c:v>
                </c:pt>
                <c:pt idx="57">
                  <c:v>85</c:v>
                </c:pt>
                <c:pt idx="58">
                  <c:v>85</c:v>
                </c:pt>
                <c:pt idx="59">
                  <c:v>87</c:v>
                </c:pt>
                <c:pt idx="60">
                  <c:v>89</c:v>
                </c:pt>
                <c:pt idx="61">
                  <c:v>92</c:v>
                </c:pt>
              </c:numCache>
            </c:numRef>
          </c:yVal>
          <c:smooth val="0"/>
          <c:extLst>
            <c:ext xmlns:c16="http://schemas.microsoft.com/office/drawing/2014/chart" uri="{C3380CC4-5D6E-409C-BE32-E72D297353CC}">
              <c16:uniqueId val="{00000001-C3AD-449A-855A-C8DD066F282D}"/>
            </c:ext>
          </c:extLst>
        </c:ser>
        <c:ser>
          <c:idx val="2"/>
          <c:order val="2"/>
          <c:tx>
            <c:strRef>
              <c:f>chart!$G$1</c:f>
              <c:strCache>
                <c:ptCount val="1"/>
                <c:pt idx="0">
                  <c:v>Half MTTFmin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chart!$G$2:$G$363</c:f>
              <c:numCache>
                <c:formatCode>General</c:formatCode>
                <c:ptCount val="362"/>
                <c:pt idx="62">
                  <c:v>2</c:v>
                </c:pt>
                <c:pt idx="63">
                  <c:v>13</c:v>
                </c:pt>
                <c:pt idx="64">
                  <c:v>15</c:v>
                </c:pt>
                <c:pt idx="65">
                  <c:v>19</c:v>
                </c:pt>
                <c:pt idx="66">
                  <c:v>22</c:v>
                </c:pt>
                <c:pt idx="67">
                  <c:v>23</c:v>
                </c:pt>
                <c:pt idx="68">
                  <c:v>24</c:v>
                </c:pt>
                <c:pt idx="69">
                  <c:v>26</c:v>
                </c:pt>
                <c:pt idx="70">
                  <c:v>30</c:v>
                </c:pt>
                <c:pt idx="71">
                  <c:v>30</c:v>
                </c:pt>
                <c:pt idx="72">
                  <c:v>34</c:v>
                </c:pt>
                <c:pt idx="73">
                  <c:v>35</c:v>
                </c:pt>
                <c:pt idx="74">
                  <c:v>38</c:v>
                </c:pt>
                <c:pt idx="75">
                  <c:v>38</c:v>
                </c:pt>
                <c:pt idx="76">
                  <c:v>39</c:v>
                </c:pt>
                <c:pt idx="77">
                  <c:v>40</c:v>
                </c:pt>
                <c:pt idx="78">
                  <c:v>42</c:v>
                </c:pt>
                <c:pt idx="79">
                  <c:v>43</c:v>
                </c:pt>
                <c:pt idx="80">
                  <c:v>51</c:v>
                </c:pt>
                <c:pt idx="81">
                  <c:v>60</c:v>
                </c:pt>
                <c:pt idx="82">
                  <c:v>66</c:v>
                </c:pt>
                <c:pt idx="83">
                  <c:v>73</c:v>
                </c:pt>
                <c:pt idx="84">
                  <c:v>77</c:v>
                </c:pt>
                <c:pt idx="85">
                  <c:v>80</c:v>
                </c:pt>
                <c:pt idx="86">
                  <c:v>80</c:v>
                </c:pt>
                <c:pt idx="87">
                  <c:v>84</c:v>
                </c:pt>
                <c:pt idx="88">
                  <c:v>85</c:v>
                </c:pt>
                <c:pt idx="89">
                  <c:v>85</c:v>
                </c:pt>
                <c:pt idx="90">
                  <c:v>87</c:v>
                </c:pt>
                <c:pt idx="91">
                  <c:v>89</c:v>
                </c:pt>
                <c:pt idx="92">
                  <c:v>92</c:v>
                </c:pt>
              </c:numCache>
            </c:numRef>
          </c:yVal>
          <c:smooth val="0"/>
          <c:extLst>
            <c:ext xmlns:c16="http://schemas.microsoft.com/office/drawing/2014/chart" uri="{C3380CC4-5D6E-409C-BE32-E72D297353CC}">
              <c16:uniqueId val="{00000002-C3AD-449A-855A-C8DD066F282D}"/>
            </c:ext>
          </c:extLst>
        </c:ser>
        <c:ser>
          <c:idx val="3"/>
          <c:order val="3"/>
          <c:tx>
            <c:strRef>
              <c:f>chart!$I$1</c:f>
              <c:strCache>
                <c:ptCount val="1"/>
                <c:pt idx="0">
                  <c:v>accept</c:v>
                </c:pt>
              </c:strCache>
            </c:strRef>
          </c:tx>
          <c:spPr>
            <a:ln w="19050" cap="rnd">
              <a:solidFill>
                <a:srgbClr val="00B050"/>
              </a:solidFill>
              <a:prstDash val="solid"/>
              <a:round/>
            </a:ln>
            <a:effectLst/>
          </c:spPr>
          <c:marker>
            <c:symbol val="none"/>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chart!$I$2:$I$363</c:f>
              <c:numCache>
                <c:formatCode>General</c:formatCode>
                <c:ptCount val="362"/>
                <c:pt idx="124" formatCode="0.000">
                  <c:v>0</c:v>
                </c:pt>
                <c:pt idx="125" formatCode="0.000">
                  <c:v>0</c:v>
                </c:pt>
                <c:pt idx="126" formatCode="0.000">
                  <c:v>0</c:v>
                </c:pt>
                <c:pt idx="127" formatCode="0.000">
                  <c:v>1.15816012122458</c:v>
                </c:pt>
                <c:pt idx="128" formatCode="0.000">
                  <c:v>2.6008476212245801</c:v>
                </c:pt>
                <c:pt idx="129" formatCode="0.000">
                  <c:v>4.04353512122458</c:v>
                </c:pt>
                <c:pt idx="130" formatCode="0.000">
                  <c:v>5.4862226212245799</c:v>
                </c:pt>
                <c:pt idx="131" formatCode="0.000">
                  <c:v>6.9289101212245798</c:v>
                </c:pt>
                <c:pt idx="132" formatCode="0.000">
                  <c:v>8.3715976212245788</c:v>
                </c:pt>
                <c:pt idx="133" formatCode="0.000">
                  <c:v>9.8142851212245787</c:v>
                </c:pt>
                <c:pt idx="134" formatCode="0.000">
                  <c:v>11.256972621224579</c:v>
                </c:pt>
                <c:pt idx="135" formatCode="0.000">
                  <c:v>12.699660121224579</c:v>
                </c:pt>
                <c:pt idx="136" formatCode="0.000">
                  <c:v>14.142347621224578</c:v>
                </c:pt>
                <c:pt idx="137" formatCode="0.000">
                  <c:v>15.585035121224578</c:v>
                </c:pt>
                <c:pt idx="138" formatCode="0.000">
                  <c:v>17.02772262122458</c:v>
                </c:pt>
                <c:pt idx="139" formatCode="0.000">
                  <c:v>18.470410121224578</c:v>
                </c:pt>
                <c:pt idx="140" formatCode="0.000">
                  <c:v>19.913097621224576</c:v>
                </c:pt>
                <c:pt idx="141" formatCode="0.000">
                  <c:v>21.355785121224578</c:v>
                </c:pt>
                <c:pt idx="142" formatCode="0.000">
                  <c:v>22.79847262122458</c:v>
                </c:pt>
                <c:pt idx="143" formatCode="0.000">
                  <c:v>24.241160121224578</c:v>
                </c:pt>
                <c:pt idx="144" formatCode="0.000">
                  <c:v>25.683847621224576</c:v>
                </c:pt>
                <c:pt idx="145" formatCode="0.000">
                  <c:v>27.126535121224578</c:v>
                </c:pt>
                <c:pt idx="146" formatCode="0.000">
                  <c:v>28.569222621224579</c:v>
                </c:pt>
                <c:pt idx="147" formatCode="0.000">
                  <c:v>30.011910121224577</c:v>
                </c:pt>
                <c:pt idx="148" formatCode="0.000">
                  <c:v>31.454597621224575</c:v>
                </c:pt>
                <c:pt idx="149" formatCode="0.000">
                  <c:v>32.897285121224577</c:v>
                </c:pt>
                <c:pt idx="150" formatCode="0.000">
                  <c:v>34.339972621224582</c:v>
                </c:pt>
                <c:pt idx="151" formatCode="0.000">
                  <c:v>35.782660121224581</c:v>
                </c:pt>
                <c:pt idx="152" formatCode="0.000">
                  <c:v>37.225347621224579</c:v>
                </c:pt>
                <c:pt idx="153" formatCode="0.000">
                  <c:v>38.668035121224577</c:v>
                </c:pt>
                <c:pt idx="154" formatCode="0.000">
                  <c:v>40.110722621224582</c:v>
                </c:pt>
                <c:pt idx="155" formatCode="0.000">
                  <c:v>41.55341012122458</c:v>
                </c:pt>
                <c:pt idx="156" formatCode="0.000">
                  <c:v>42.996097621224578</c:v>
                </c:pt>
                <c:pt idx="157" formatCode="0.000">
                  <c:v>44.438785121224583</c:v>
                </c:pt>
                <c:pt idx="158" formatCode="0.000">
                  <c:v>45.881472621224582</c:v>
                </c:pt>
                <c:pt idx="159" formatCode="0.000">
                  <c:v>47.32416012122458</c:v>
                </c:pt>
                <c:pt idx="160" formatCode="0.000">
                  <c:v>48.766847621224578</c:v>
                </c:pt>
                <c:pt idx="161" formatCode="0.000">
                  <c:v>50.209535121224576</c:v>
                </c:pt>
                <c:pt idx="162" formatCode="0.000">
                  <c:v>51.652222621224581</c:v>
                </c:pt>
                <c:pt idx="163" formatCode="0.000">
                  <c:v>53.094910121224579</c:v>
                </c:pt>
                <c:pt idx="164" formatCode="0.000">
                  <c:v>54.537597621224577</c:v>
                </c:pt>
                <c:pt idx="165" formatCode="0.000">
                  <c:v>55.980285121224583</c:v>
                </c:pt>
                <c:pt idx="166" formatCode="0.000">
                  <c:v>57.422972621224581</c:v>
                </c:pt>
                <c:pt idx="167" formatCode="0.000">
                  <c:v>58.865660121224579</c:v>
                </c:pt>
                <c:pt idx="168" formatCode="0.000">
                  <c:v>60.308347621224577</c:v>
                </c:pt>
                <c:pt idx="169" formatCode="0.000">
                  <c:v>61.751035121224575</c:v>
                </c:pt>
                <c:pt idx="170" formatCode="0.000">
                  <c:v>63.19372262122458</c:v>
                </c:pt>
                <c:pt idx="171" formatCode="0.000">
                  <c:v>64.636410121224571</c:v>
                </c:pt>
                <c:pt idx="172" formatCode="0.000">
                  <c:v>66.079097621224577</c:v>
                </c:pt>
                <c:pt idx="173" formatCode="0.000">
                  <c:v>67.521785121224582</c:v>
                </c:pt>
                <c:pt idx="174" formatCode="0.000">
                  <c:v>68.964472621224573</c:v>
                </c:pt>
                <c:pt idx="175" formatCode="0.000">
                  <c:v>70.407160121224578</c:v>
                </c:pt>
                <c:pt idx="176" formatCode="0.000">
                  <c:v>71.849847621224583</c:v>
                </c:pt>
                <c:pt idx="177" formatCode="0.000">
                  <c:v>73.292535121224574</c:v>
                </c:pt>
                <c:pt idx="178" formatCode="0.000">
                  <c:v>74.73522262122458</c:v>
                </c:pt>
                <c:pt idx="179" formatCode="0.000">
                  <c:v>76.177910121224571</c:v>
                </c:pt>
                <c:pt idx="180" formatCode="0.000">
                  <c:v>77.620597621224576</c:v>
                </c:pt>
                <c:pt idx="181" formatCode="0.000">
                  <c:v>79.063285121224581</c:v>
                </c:pt>
                <c:pt idx="182" formatCode="0.000">
                  <c:v>80.505972621224572</c:v>
                </c:pt>
                <c:pt idx="183" formatCode="0.000">
                  <c:v>81.948660121224577</c:v>
                </c:pt>
                <c:pt idx="184" formatCode="0.000">
                  <c:v>83.391347621224583</c:v>
                </c:pt>
                <c:pt idx="185" formatCode="0.000">
                  <c:v>84.834035121224574</c:v>
                </c:pt>
                <c:pt idx="186" formatCode="0.000">
                  <c:v>86.276722621224579</c:v>
                </c:pt>
                <c:pt idx="187" formatCode="0.000">
                  <c:v>87.719410121224584</c:v>
                </c:pt>
                <c:pt idx="188" formatCode="0.000">
                  <c:v>89.162097621224575</c:v>
                </c:pt>
                <c:pt idx="189" formatCode="0.000">
                  <c:v>90.60478512122458</c:v>
                </c:pt>
                <c:pt idx="190" formatCode="0.000">
                  <c:v>92.047472621224571</c:v>
                </c:pt>
                <c:pt idx="191" formatCode="0.000">
                  <c:v>93.490160121224577</c:v>
                </c:pt>
                <c:pt idx="192" formatCode="0.000">
                  <c:v>94.932847621224582</c:v>
                </c:pt>
                <c:pt idx="193" formatCode="0.000">
                  <c:v>96.375535121224573</c:v>
                </c:pt>
                <c:pt idx="194" formatCode="0.000">
                  <c:v>97.818222621224578</c:v>
                </c:pt>
                <c:pt idx="195" formatCode="0.000">
                  <c:v>99.260910121224569</c:v>
                </c:pt>
                <c:pt idx="196" formatCode="0.000">
                  <c:v>100.70359762122457</c:v>
                </c:pt>
                <c:pt idx="197" formatCode="0.000">
                  <c:v>102.14628512122458</c:v>
                </c:pt>
                <c:pt idx="198" formatCode="0.000">
                  <c:v>103.58897262122457</c:v>
                </c:pt>
                <c:pt idx="199" formatCode="0.000">
                  <c:v>105.03166012122458</c:v>
                </c:pt>
                <c:pt idx="200" formatCode="0.000">
                  <c:v>106.47434762122458</c:v>
                </c:pt>
                <c:pt idx="201" formatCode="0.000">
                  <c:v>107.91703512122457</c:v>
                </c:pt>
                <c:pt idx="202" formatCode="0.000">
                  <c:v>109.35972262122458</c:v>
                </c:pt>
                <c:pt idx="203" formatCode="0.000">
                  <c:v>110.80241012122458</c:v>
                </c:pt>
                <c:pt idx="204" formatCode="0.000">
                  <c:v>112.24509762122457</c:v>
                </c:pt>
                <c:pt idx="205" formatCode="0.000">
                  <c:v>113.68778512122458</c:v>
                </c:pt>
                <c:pt idx="206" formatCode="0.000">
                  <c:v>115.13047262122457</c:v>
                </c:pt>
                <c:pt idx="207" formatCode="0.000">
                  <c:v>116.57316012122457</c:v>
                </c:pt>
                <c:pt idx="208" formatCode="0.000">
                  <c:v>118.01584762122458</c:v>
                </c:pt>
                <c:pt idx="209" formatCode="0.000">
                  <c:v>119.45853512122457</c:v>
                </c:pt>
                <c:pt idx="210" formatCode="0.000">
                  <c:v>120.90122262122458</c:v>
                </c:pt>
                <c:pt idx="211" formatCode="0.000">
                  <c:v>122.34391012122457</c:v>
                </c:pt>
                <c:pt idx="212" formatCode="0.000">
                  <c:v>123.78659762122457</c:v>
                </c:pt>
                <c:pt idx="213" formatCode="0.000">
                  <c:v>125.22928512122458</c:v>
                </c:pt>
                <c:pt idx="214" formatCode="0.000">
                  <c:v>126.67197262122457</c:v>
                </c:pt>
                <c:pt idx="215" formatCode="0.000">
                  <c:v>128.11466012122457</c:v>
                </c:pt>
                <c:pt idx="216" formatCode="0.000">
                  <c:v>129.55734762122455</c:v>
                </c:pt>
                <c:pt idx="217" formatCode="0.000">
                  <c:v>131.00003512122456</c:v>
                </c:pt>
                <c:pt idx="218" formatCode="0.000">
                  <c:v>132.44272262122456</c:v>
                </c:pt>
                <c:pt idx="219" formatCode="0.000">
                  <c:v>133.88541012122457</c:v>
                </c:pt>
                <c:pt idx="220" formatCode="0.000">
                  <c:v>135.32809762122457</c:v>
                </c:pt>
                <c:pt idx="221" formatCode="0.000">
                  <c:v>136.77078512122455</c:v>
                </c:pt>
                <c:pt idx="222" formatCode="0.000">
                  <c:v>138.21347262122455</c:v>
                </c:pt>
                <c:pt idx="223" formatCode="0.000">
                  <c:v>139.65616012122456</c:v>
                </c:pt>
                <c:pt idx="224" formatCode="0.000">
                  <c:v>141.09884762122456</c:v>
                </c:pt>
                <c:pt idx="225" formatCode="0.000">
                  <c:v>142.54153512122457</c:v>
                </c:pt>
                <c:pt idx="226" formatCode="0.000">
                  <c:v>143.98422262122455</c:v>
                </c:pt>
                <c:pt idx="227" formatCode="0.000">
                  <c:v>145.42691012122455</c:v>
                </c:pt>
                <c:pt idx="228" formatCode="0.000">
                  <c:v>146.86959762122456</c:v>
                </c:pt>
                <c:pt idx="229" formatCode="0.000">
                  <c:v>148.31228512122456</c:v>
                </c:pt>
                <c:pt idx="230" formatCode="0.000">
                  <c:v>149.75497262122457</c:v>
                </c:pt>
                <c:pt idx="231" formatCode="0.000">
                  <c:v>151.19766012122454</c:v>
                </c:pt>
                <c:pt idx="232" formatCode="0.000">
                  <c:v>152.64034762122455</c:v>
                </c:pt>
                <c:pt idx="233" formatCode="0.000">
                  <c:v>154.08303512122455</c:v>
                </c:pt>
                <c:pt idx="234" formatCode="0.000">
                  <c:v>155.52572262122456</c:v>
                </c:pt>
                <c:pt idx="235" formatCode="0.000">
                  <c:v>156.96841012122457</c:v>
                </c:pt>
                <c:pt idx="236" formatCode="0.000">
                  <c:v>158.41109762122457</c:v>
                </c:pt>
                <c:pt idx="237" formatCode="0.000">
                  <c:v>159.85378512122455</c:v>
                </c:pt>
                <c:pt idx="238" formatCode="0.000">
                  <c:v>161.29647262122455</c:v>
                </c:pt>
                <c:pt idx="239" formatCode="0.000">
                  <c:v>162.73916012122456</c:v>
                </c:pt>
                <c:pt idx="240" formatCode="0.000">
                  <c:v>164.18184762122456</c:v>
                </c:pt>
                <c:pt idx="241" formatCode="0.000">
                  <c:v>165.62453512122457</c:v>
                </c:pt>
                <c:pt idx="242" formatCode="0.000">
                  <c:v>167.06722262122454</c:v>
                </c:pt>
              </c:numCache>
            </c:numRef>
          </c:yVal>
          <c:smooth val="0"/>
          <c:extLst>
            <c:ext xmlns:c16="http://schemas.microsoft.com/office/drawing/2014/chart" uri="{C3380CC4-5D6E-409C-BE32-E72D297353CC}">
              <c16:uniqueId val="{00000003-C3AD-449A-855A-C8DD066F282D}"/>
            </c:ext>
          </c:extLst>
        </c:ser>
        <c:ser>
          <c:idx val="4"/>
          <c:order val="4"/>
          <c:tx>
            <c:strRef>
              <c:f>chart!$J$1</c:f>
              <c:strCache>
                <c:ptCount val="1"/>
                <c:pt idx="0">
                  <c:v>reject</c:v>
                </c:pt>
              </c:strCache>
            </c:strRef>
          </c:tx>
          <c:spPr>
            <a:ln w="19050" cap="rnd">
              <a:solidFill>
                <a:srgbClr val="FF0000"/>
              </a:solidFill>
              <a:prstDash val="solid"/>
              <a:round/>
            </a:ln>
            <a:effectLst/>
          </c:spPr>
          <c:marker>
            <c:symbol val="none"/>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chart!$J$2:$J$364</c:f>
              <c:numCache>
                <c:formatCode>0.000</c:formatCode>
                <c:ptCount val="363"/>
                <c:pt idx="243">
                  <c:v>3.1699250014000002</c:v>
                </c:pt>
                <c:pt idx="244">
                  <c:v>4.6126125014000001</c:v>
                </c:pt>
                <c:pt idx="245">
                  <c:v>6.0553000014</c:v>
                </c:pt>
                <c:pt idx="246">
                  <c:v>7.4979875013999999</c:v>
                </c:pt>
                <c:pt idx="247">
                  <c:v>8.9406750013999989</c:v>
                </c:pt>
                <c:pt idx="248">
                  <c:v>10.383362501400001</c:v>
                </c:pt>
                <c:pt idx="249">
                  <c:v>11.826050001399999</c:v>
                </c:pt>
                <c:pt idx="250">
                  <c:v>13.2687375014</c:v>
                </c:pt>
                <c:pt idx="251">
                  <c:v>14.711425001399999</c:v>
                </c:pt>
                <c:pt idx="252">
                  <c:v>16.1541125014</c:v>
                </c:pt>
                <c:pt idx="253">
                  <c:v>17.596800001399998</c:v>
                </c:pt>
                <c:pt idx="254">
                  <c:v>19.0394875014</c:v>
                </c:pt>
                <c:pt idx="255">
                  <c:v>20.482175001399998</c:v>
                </c:pt>
                <c:pt idx="256">
                  <c:v>21.924862501399996</c:v>
                </c:pt>
                <c:pt idx="257">
                  <c:v>23.367550001399998</c:v>
                </c:pt>
                <c:pt idx="258">
                  <c:v>24.8102375014</c:v>
                </c:pt>
                <c:pt idx="259">
                  <c:v>26.252925001399998</c:v>
                </c:pt>
                <c:pt idx="260">
                  <c:v>27.695612501399996</c:v>
                </c:pt>
                <c:pt idx="261">
                  <c:v>29.138300001399998</c:v>
                </c:pt>
                <c:pt idx="262">
                  <c:v>30.580987501399999</c:v>
                </c:pt>
                <c:pt idx="263">
                  <c:v>32.023675001400001</c:v>
                </c:pt>
                <c:pt idx="264">
                  <c:v>33.466362501399999</c:v>
                </c:pt>
                <c:pt idx="265">
                  <c:v>34.909050001399997</c:v>
                </c:pt>
                <c:pt idx="266">
                  <c:v>36.351737501400002</c:v>
                </c:pt>
                <c:pt idx="267">
                  <c:v>37.7944250014</c:v>
                </c:pt>
                <c:pt idx="268">
                  <c:v>39.237112501399999</c:v>
                </c:pt>
                <c:pt idx="269">
                  <c:v>40.679800001399997</c:v>
                </c:pt>
                <c:pt idx="270">
                  <c:v>42.122487501400002</c:v>
                </c:pt>
                <c:pt idx="271">
                  <c:v>43.5651750014</c:v>
                </c:pt>
                <c:pt idx="272">
                  <c:v>45.007862501399998</c:v>
                </c:pt>
                <c:pt idx="273">
                  <c:v>46.450550001400003</c:v>
                </c:pt>
                <c:pt idx="274">
                  <c:v>47.893237501400002</c:v>
                </c:pt>
                <c:pt idx="275">
                  <c:v>49.3359250014</c:v>
                </c:pt>
                <c:pt idx="276">
                  <c:v>50.778612501399998</c:v>
                </c:pt>
                <c:pt idx="277">
                  <c:v>52.221300001399996</c:v>
                </c:pt>
                <c:pt idx="278">
                  <c:v>53.663987501400001</c:v>
                </c:pt>
                <c:pt idx="279">
                  <c:v>55.106675001399999</c:v>
                </c:pt>
                <c:pt idx="280">
                  <c:v>56.549362501399997</c:v>
                </c:pt>
                <c:pt idx="281">
                  <c:v>57.992050001400003</c:v>
                </c:pt>
                <c:pt idx="282">
                  <c:v>59.434737501400001</c:v>
                </c:pt>
                <c:pt idx="283">
                  <c:v>60.877425001399999</c:v>
                </c:pt>
                <c:pt idx="284">
                  <c:v>62.320112501399997</c:v>
                </c:pt>
                <c:pt idx="285">
                  <c:v>63.762800001399995</c:v>
                </c:pt>
                <c:pt idx="286">
                  <c:v>65.2054875014</c:v>
                </c:pt>
                <c:pt idx="287">
                  <c:v>66.648175001399991</c:v>
                </c:pt>
                <c:pt idx="288">
                  <c:v>68.090862501399997</c:v>
                </c:pt>
                <c:pt idx="289">
                  <c:v>69.533550001400002</c:v>
                </c:pt>
                <c:pt idx="290">
                  <c:v>70.976237501399993</c:v>
                </c:pt>
                <c:pt idx="291">
                  <c:v>72.418925001399998</c:v>
                </c:pt>
                <c:pt idx="292">
                  <c:v>73.861612501400003</c:v>
                </c:pt>
                <c:pt idx="293">
                  <c:v>75.304300001399994</c:v>
                </c:pt>
                <c:pt idx="294">
                  <c:v>76.7469875014</c:v>
                </c:pt>
                <c:pt idx="295">
                  <c:v>78.189675001399991</c:v>
                </c:pt>
                <c:pt idx="296">
                  <c:v>79.632362501399996</c:v>
                </c:pt>
                <c:pt idx="297">
                  <c:v>81.075050001400001</c:v>
                </c:pt>
                <c:pt idx="298">
                  <c:v>82.517737501399992</c:v>
                </c:pt>
                <c:pt idx="299">
                  <c:v>83.960425001399997</c:v>
                </c:pt>
                <c:pt idx="300">
                  <c:v>85.403112501400003</c:v>
                </c:pt>
                <c:pt idx="301">
                  <c:v>86.845800001399994</c:v>
                </c:pt>
                <c:pt idx="302">
                  <c:v>88.288487501399999</c:v>
                </c:pt>
                <c:pt idx="303">
                  <c:v>89.731175001400004</c:v>
                </c:pt>
                <c:pt idx="304">
                  <c:v>91.173862501399995</c:v>
                </c:pt>
                <c:pt idx="305">
                  <c:v>92.6165500014</c:v>
                </c:pt>
                <c:pt idx="306">
                  <c:v>94.059237501399991</c:v>
                </c:pt>
                <c:pt idx="307">
                  <c:v>95.501925001399997</c:v>
                </c:pt>
                <c:pt idx="308">
                  <c:v>96.944612501400002</c:v>
                </c:pt>
                <c:pt idx="309">
                  <c:v>98.387300001399993</c:v>
                </c:pt>
                <c:pt idx="310">
                  <c:v>99.829987501399998</c:v>
                </c:pt>
                <c:pt idx="311">
                  <c:v>101.27267500139999</c:v>
                </c:pt>
                <c:pt idx="312">
                  <c:v>102.71536250139999</c:v>
                </c:pt>
                <c:pt idx="313">
                  <c:v>104.1580500014</c:v>
                </c:pt>
                <c:pt idx="314">
                  <c:v>105.60073750139999</c:v>
                </c:pt>
                <c:pt idx="315">
                  <c:v>107.0434250014</c:v>
                </c:pt>
                <c:pt idx="316">
                  <c:v>108.4861125014</c:v>
                </c:pt>
                <c:pt idx="317">
                  <c:v>109.92880000139999</c:v>
                </c:pt>
                <c:pt idx="318">
                  <c:v>111.3714875014</c:v>
                </c:pt>
                <c:pt idx="319">
                  <c:v>112.8141750014</c:v>
                </c:pt>
                <c:pt idx="320">
                  <c:v>114.25686250139999</c:v>
                </c:pt>
                <c:pt idx="321">
                  <c:v>115.6995500014</c:v>
                </c:pt>
                <c:pt idx="322">
                  <c:v>117.14223750139999</c:v>
                </c:pt>
                <c:pt idx="323">
                  <c:v>118.58492500139999</c:v>
                </c:pt>
                <c:pt idx="324">
                  <c:v>120.0276125014</c:v>
                </c:pt>
                <c:pt idx="325">
                  <c:v>121.47030000139999</c:v>
                </c:pt>
                <c:pt idx="326">
                  <c:v>122.9129875014</c:v>
                </c:pt>
                <c:pt idx="327">
                  <c:v>124.35567500139999</c:v>
                </c:pt>
                <c:pt idx="328">
                  <c:v>125.79836250139999</c:v>
                </c:pt>
                <c:pt idx="329">
                  <c:v>127.2410500014</c:v>
                </c:pt>
                <c:pt idx="330">
                  <c:v>128.68373750139997</c:v>
                </c:pt>
                <c:pt idx="331">
                  <c:v>130.12642500139998</c:v>
                </c:pt>
                <c:pt idx="332">
                  <c:v>131.56911250139999</c:v>
                </c:pt>
                <c:pt idx="333">
                  <c:v>133.01180000139999</c:v>
                </c:pt>
                <c:pt idx="334">
                  <c:v>134.4544875014</c:v>
                </c:pt>
                <c:pt idx="335">
                  <c:v>135.8971750014</c:v>
                </c:pt>
                <c:pt idx="336">
                  <c:v>137.33986250140001</c:v>
                </c:pt>
                <c:pt idx="337">
                  <c:v>138.78255000139998</c:v>
                </c:pt>
                <c:pt idx="338">
                  <c:v>140.22523750139999</c:v>
                </c:pt>
                <c:pt idx="339">
                  <c:v>141.66792500139999</c:v>
                </c:pt>
                <c:pt idx="340">
                  <c:v>143.1106125014</c:v>
                </c:pt>
                <c:pt idx="341">
                  <c:v>144.5533000014</c:v>
                </c:pt>
                <c:pt idx="342">
                  <c:v>145.99598750139998</c:v>
                </c:pt>
                <c:pt idx="343">
                  <c:v>147.43867500139999</c:v>
                </c:pt>
                <c:pt idx="344">
                  <c:v>148.88136250139999</c:v>
                </c:pt>
                <c:pt idx="345">
                  <c:v>150.3240500014</c:v>
                </c:pt>
                <c:pt idx="346">
                  <c:v>151.7667375014</c:v>
                </c:pt>
                <c:pt idx="347">
                  <c:v>153.20942500139998</c:v>
                </c:pt>
                <c:pt idx="348">
                  <c:v>154.65211250139998</c:v>
                </c:pt>
                <c:pt idx="349">
                  <c:v>156.09480000139999</c:v>
                </c:pt>
                <c:pt idx="350">
                  <c:v>157.53748750139999</c:v>
                </c:pt>
                <c:pt idx="351">
                  <c:v>158.9801750014</c:v>
                </c:pt>
                <c:pt idx="352">
                  <c:v>160.4228625014</c:v>
                </c:pt>
                <c:pt idx="353">
                  <c:v>161.86555000139998</c:v>
                </c:pt>
                <c:pt idx="354">
                  <c:v>163.30823750139999</c:v>
                </c:pt>
                <c:pt idx="355">
                  <c:v>164.75092500139999</c:v>
                </c:pt>
                <c:pt idx="356">
                  <c:v>166.1936125014</c:v>
                </c:pt>
                <c:pt idx="357">
                  <c:v>167.6363000014</c:v>
                </c:pt>
                <c:pt idx="358">
                  <c:v>169.07898750139998</c:v>
                </c:pt>
                <c:pt idx="359">
                  <c:v>170.52167500139998</c:v>
                </c:pt>
                <c:pt idx="360">
                  <c:v>171.96436250139999</c:v>
                </c:pt>
                <c:pt idx="361">
                  <c:v>173.40705000139999</c:v>
                </c:pt>
              </c:numCache>
            </c:numRef>
          </c:yVal>
          <c:smooth val="0"/>
          <c:extLst>
            <c:ext xmlns:c16="http://schemas.microsoft.com/office/drawing/2014/chart" uri="{C3380CC4-5D6E-409C-BE32-E72D297353CC}">
              <c16:uniqueId val="{00000004-C3AD-449A-855A-C8DD066F282D}"/>
            </c:ext>
          </c:extLst>
        </c:ser>
        <c:dLbls>
          <c:showLegendKey val="0"/>
          <c:showVal val="0"/>
          <c:showCatName val="0"/>
          <c:showSerName val="0"/>
          <c:showPercent val="0"/>
          <c:showBubbleSize val="0"/>
        </c:dLbls>
        <c:axId val="1684307463"/>
        <c:axId val="900277768"/>
      </c:scatterChart>
      <c:valAx>
        <c:axId val="1684307463"/>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 events in normalized usage 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77768"/>
        <c:crosses val="autoZero"/>
        <c:crossBetween val="midCat"/>
      </c:valAx>
      <c:valAx>
        <c:axId val="900277768"/>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Failure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07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Reliability Demonstration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chart!$E$1</c:f>
              <c:strCache>
                <c:ptCount val="1"/>
                <c:pt idx="0">
                  <c:v>MTTF = 0.337</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chart!$E$2:$E$363</c:f>
              <c:numCache>
                <c:formatCode>General</c:formatCode>
                <c:ptCount val="362"/>
                <c:pt idx="0">
                  <c:v>2</c:v>
                </c:pt>
                <c:pt idx="1">
                  <c:v>13</c:v>
                </c:pt>
                <c:pt idx="2">
                  <c:v>15</c:v>
                </c:pt>
                <c:pt idx="3">
                  <c:v>19</c:v>
                </c:pt>
                <c:pt idx="4">
                  <c:v>22</c:v>
                </c:pt>
                <c:pt idx="5">
                  <c:v>23</c:v>
                </c:pt>
                <c:pt idx="6">
                  <c:v>24</c:v>
                </c:pt>
                <c:pt idx="7">
                  <c:v>26</c:v>
                </c:pt>
                <c:pt idx="8">
                  <c:v>30</c:v>
                </c:pt>
                <c:pt idx="9">
                  <c:v>30</c:v>
                </c:pt>
                <c:pt idx="10">
                  <c:v>34</c:v>
                </c:pt>
                <c:pt idx="11">
                  <c:v>35</c:v>
                </c:pt>
                <c:pt idx="12">
                  <c:v>38</c:v>
                </c:pt>
                <c:pt idx="13">
                  <c:v>38</c:v>
                </c:pt>
                <c:pt idx="14">
                  <c:v>39</c:v>
                </c:pt>
                <c:pt idx="15">
                  <c:v>40</c:v>
                </c:pt>
                <c:pt idx="16">
                  <c:v>42</c:v>
                </c:pt>
                <c:pt idx="17">
                  <c:v>43</c:v>
                </c:pt>
                <c:pt idx="18">
                  <c:v>51</c:v>
                </c:pt>
                <c:pt idx="19">
                  <c:v>60</c:v>
                </c:pt>
                <c:pt idx="20">
                  <c:v>66</c:v>
                </c:pt>
                <c:pt idx="21">
                  <c:v>73</c:v>
                </c:pt>
                <c:pt idx="22">
                  <c:v>77</c:v>
                </c:pt>
                <c:pt idx="23">
                  <c:v>80</c:v>
                </c:pt>
                <c:pt idx="24">
                  <c:v>80</c:v>
                </c:pt>
                <c:pt idx="25">
                  <c:v>84</c:v>
                </c:pt>
                <c:pt idx="26">
                  <c:v>85</c:v>
                </c:pt>
                <c:pt idx="27">
                  <c:v>85</c:v>
                </c:pt>
                <c:pt idx="28">
                  <c:v>87</c:v>
                </c:pt>
                <c:pt idx="29">
                  <c:v>89</c:v>
                </c:pt>
                <c:pt idx="30">
                  <c:v>92</c:v>
                </c:pt>
              </c:numCache>
            </c:numRef>
          </c:yVal>
          <c:smooth val="0"/>
          <c:extLst>
            <c:ext xmlns:c16="http://schemas.microsoft.com/office/drawing/2014/chart" uri="{C3380CC4-5D6E-409C-BE32-E72D297353CC}">
              <c16:uniqueId val="{00000000-8CD8-4651-8B2E-051B0A7BC757}"/>
            </c:ext>
          </c:extLst>
        </c:ser>
        <c:ser>
          <c:idx val="3"/>
          <c:order val="1"/>
          <c:tx>
            <c:strRef>
              <c:f>chart!$I$1</c:f>
              <c:strCache>
                <c:ptCount val="1"/>
                <c:pt idx="0">
                  <c:v>accept</c:v>
                </c:pt>
              </c:strCache>
            </c:strRef>
          </c:tx>
          <c:spPr>
            <a:ln w="19050" cap="rnd">
              <a:solidFill>
                <a:srgbClr val="00B050"/>
              </a:solidFill>
              <a:prstDash val="solid"/>
              <a:round/>
            </a:ln>
            <a:effectLst/>
          </c:spPr>
          <c:marker>
            <c:symbol val="none"/>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chart!$I$2:$I$363</c:f>
              <c:numCache>
                <c:formatCode>General</c:formatCode>
                <c:ptCount val="362"/>
                <c:pt idx="124" formatCode="0.000">
                  <c:v>0</c:v>
                </c:pt>
                <c:pt idx="125" formatCode="0.000">
                  <c:v>0</c:v>
                </c:pt>
                <c:pt idx="126" formatCode="0.000">
                  <c:v>0</c:v>
                </c:pt>
                <c:pt idx="127" formatCode="0.000">
                  <c:v>1.15816012122458</c:v>
                </c:pt>
                <c:pt idx="128" formatCode="0.000">
                  <c:v>2.6008476212245801</c:v>
                </c:pt>
                <c:pt idx="129" formatCode="0.000">
                  <c:v>4.04353512122458</c:v>
                </c:pt>
                <c:pt idx="130" formatCode="0.000">
                  <c:v>5.4862226212245799</c:v>
                </c:pt>
                <c:pt idx="131" formatCode="0.000">
                  <c:v>6.9289101212245798</c:v>
                </c:pt>
                <c:pt idx="132" formatCode="0.000">
                  <c:v>8.3715976212245788</c:v>
                </c:pt>
                <c:pt idx="133" formatCode="0.000">
                  <c:v>9.8142851212245787</c:v>
                </c:pt>
                <c:pt idx="134" formatCode="0.000">
                  <c:v>11.256972621224579</c:v>
                </c:pt>
                <c:pt idx="135" formatCode="0.000">
                  <c:v>12.699660121224579</c:v>
                </c:pt>
                <c:pt idx="136" formatCode="0.000">
                  <c:v>14.142347621224578</c:v>
                </c:pt>
                <c:pt idx="137" formatCode="0.000">
                  <c:v>15.585035121224578</c:v>
                </c:pt>
                <c:pt idx="138" formatCode="0.000">
                  <c:v>17.02772262122458</c:v>
                </c:pt>
                <c:pt idx="139" formatCode="0.000">
                  <c:v>18.470410121224578</c:v>
                </c:pt>
                <c:pt idx="140" formatCode="0.000">
                  <c:v>19.913097621224576</c:v>
                </c:pt>
                <c:pt idx="141" formatCode="0.000">
                  <c:v>21.355785121224578</c:v>
                </c:pt>
                <c:pt idx="142" formatCode="0.000">
                  <c:v>22.79847262122458</c:v>
                </c:pt>
                <c:pt idx="143" formatCode="0.000">
                  <c:v>24.241160121224578</c:v>
                </c:pt>
                <c:pt idx="144" formatCode="0.000">
                  <c:v>25.683847621224576</c:v>
                </c:pt>
                <c:pt idx="145" formatCode="0.000">
                  <c:v>27.126535121224578</c:v>
                </c:pt>
                <c:pt idx="146" formatCode="0.000">
                  <c:v>28.569222621224579</c:v>
                </c:pt>
                <c:pt idx="147" formatCode="0.000">
                  <c:v>30.011910121224577</c:v>
                </c:pt>
                <c:pt idx="148" formatCode="0.000">
                  <c:v>31.454597621224575</c:v>
                </c:pt>
                <c:pt idx="149" formatCode="0.000">
                  <c:v>32.897285121224577</c:v>
                </c:pt>
                <c:pt idx="150" formatCode="0.000">
                  <c:v>34.339972621224582</c:v>
                </c:pt>
                <c:pt idx="151" formatCode="0.000">
                  <c:v>35.782660121224581</c:v>
                </c:pt>
                <c:pt idx="152" formatCode="0.000">
                  <c:v>37.225347621224579</c:v>
                </c:pt>
                <c:pt idx="153" formatCode="0.000">
                  <c:v>38.668035121224577</c:v>
                </c:pt>
                <c:pt idx="154" formatCode="0.000">
                  <c:v>40.110722621224582</c:v>
                </c:pt>
                <c:pt idx="155" formatCode="0.000">
                  <c:v>41.55341012122458</c:v>
                </c:pt>
                <c:pt idx="156" formatCode="0.000">
                  <c:v>42.996097621224578</c:v>
                </c:pt>
                <c:pt idx="157" formatCode="0.000">
                  <c:v>44.438785121224583</c:v>
                </c:pt>
                <c:pt idx="158" formatCode="0.000">
                  <c:v>45.881472621224582</c:v>
                </c:pt>
                <c:pt idx="159" formatCode="0.000">
                  <c:v>47.32416012122458</c:v>
                </c:pt>
                <c:pt idx="160" formatCode="0.000">
                  <c:v>48.766847621224578</c:v>
                </c:pt>
                <c:pt idx="161" formatCode="0.000">
                  <c:v>50.209535121224576</c:v>
                </c:pt>
                <c:pt idx="162" formatCode="0.000">
                  <c:v>51.652222621224581</c:v>
                </c:pt>
                <c:pt idx="163" formatCode="0.000">
                  <c:v>53.094910121224579</c:v>
                </c:pt>
                <c:pt idx="164" formatCode="0.000">
                  <c:v>54.537597621224577</c:v>
                </c:pt>
                <c:pt idx="165" formatCode="0.000">
                  <c:v>55.980285121224583</c:v>
                </c:pt>
                <c:pt idx="166" formatCode="0.000">
                  <c:v>57.422972621224581</c:v>
                </c:pt>
                <c:pt idx="167" formatCode="0.000">
                  <c:v>58.865660121224579</c:v>
                </c:pt>
                <c:pt idx="168" formatCode="0.000">
                  <c:v>60.308347621224577</c:v>
                </c:pt>
                <c:pt idx="169" formatCode="0.000">
                  <c:v>61.751035121224575</c:v>
                </c:pt>
                <c:pt idx="170" formatCode="0.000">
                  <c:v>63.19372262122458</c:v>
                </c:pt>
                <c:pt idx="171" formatCode="0.000">
                  <c:v>64.636410121224571</c:v>
                </c:pt>
                <c:pt idx="172" formatCode="0.000">
                  <c:v>66.079097621224577</c:v>
                </c:pt>
                <c:pt idx="173" formatCode="0.000">
                  <c:v>67.521785121224582</c:v>
                </c:pt>
                <c:pt idx="174" formatCode="0.000">
                  <c:v>68.964472621224573</c:v>
                </c:pt>
                <c:pt idx="175" formatCode="0.000">
                  <c:v>70.407160121224578</c:v>
                </c:pt>
                <c:pt idx="176" formatCode="0.000">
                  <c:v>71.849847621224583</c:v>
                </c:pt>
                <c:pt idx="177" formatCode="0.000">
                  <c:v>73.292535121224574</c:v>
                </c:pt>
                <c:pt idx="178" formatCode="0.000">
                  <c:v>74.73522262122458</c:v>
                </c:pt>
                <c:pt idx="179" formatCode="0.000">
                  <c:v>76.177910121224571</c:v>
                </c:pt>
                <c:pt idx="180" formatCode="0.000">
                  <c:v>77.620597621224576</c:v>
                </c:pt>
                <c:pt idx="181" formatCode="0.000">
                  <c:v>79.063285121224581</c:v>
                </c:pt>
                <c:pt idx="182" formatCode="0.000">
                  <c:v>80.505972621224572</c:v>
                </c:pt>
                <c:pt idx="183" formatCode="0.000">
                  <c:v>81.948660121224577</c:v>
                </c:pt>
                <c:pt idx="184" formatCode="0.000">
                  <c:v>83.391347621224583</c:v>
                </c:pt>
                <c:pt idx="185" formatCode="0.000">
                  <c:v>84.834035121224574</c:v>
                </c:pt>
                <c:pt idx="186" formatCode="0.000">
                  <c:v>86.276722621224579</c:v>
                </c:pt>
                <c:pt idx="187" formatCode="0.000">
                  <c:v>87.719410121224584</c:v>
                </c:pt>
                <c:pt idx="188" formatCode="0.000">
                  <c:v>89.162097621224575</c:v>
                </c:pt>
                <c:pt idx="189" formatCode="0.000">
                  <c:v>90.60478512122458</c:v>
                </c:pt>
                <c:pt idx="190" formatCode="0.000">
                  <c:v>92.047472621224571</c:v>
                </c:pt>
                <c:pt idx="191" formatCode="0.000">
                  <c:v>93.490160121224577</c:v>
                </c:pt>
                <c:pt idx="192" formatCode="0.000">
                  <c:v>94.932847621224582</c:v>
                </c:pt>
                <c:pt idx="193" formatCode="0.000">
                  <c:v>96.375535121224573</c:v>
                </c:pt>
                <c:pt idx="194" formatCode="0.000">
                  <c:v>97.818222621224578</c:v>
                </c:pt>
                <c:pt idx="195" formatCode="0.000">
                  <c:v>99.260910121224569</c:v>
                </c:pt>
                <c:pt idx="196" formatCode="0.000">
                  <c:v>100.70359762122457</c:v>
                </c:pt>
                <c:pt idx="197" formatCode="0.000">
                  <c:v>102.14628512122458</c:v>
                </c:pt>
                <c:pt idx="198" formatCode="0.000">
                  <c:v>103.58897262122457</c:v>
                </c:pt>
                <c:pt idx="199" formatCode="0.000">
                  <c:v>105.03166012122458</c:v>
                </c:pt>
                <c:pt idx="200" formatCode="0.000">
                  <c:v>106.47434762122458</c:v>
                </c:pt>
                <c:pt idx="201" formatCode="0.000">
                  <c:v>107.91703512122457</c:v>
                </c:pt>
                <c:pt idx="202" formatCode="0.000">
                  <c:v>109.35972262122458</c:v>
                </c:pt>
                <c:pt idx="203" formatCode="0.000">
                  <c:v>110.80241012122458</c:v>
                </c:pt>
                <c:pt idx="204" formatCode="0.000">
                  <c:v>112.24509762122457</c:v>
                </c:pt>
                <c:pt idx="205" formatCode="0.000">
                  <c:v>113.68778512122458</c:v>
                </c:pt>
                <c:pt idx="206" formatCode="0.000">
                  <c:v>115.13047262122457</c:v>
                </c:pt>
                <c:pt idx="207" formatCode="0.000">
                  <c:v>116.57316012122457</c:v>
                </c:pt>
                <c:pt idx="208" formatCode="0.000">
                  <c:v>118.01584762122458</c:v>
                </c:pt>
                <c:pt idx="209" formatCode="0.000">
                  <c:v>119.45853512122457</c:v>
                </c:pt>
                <c:pt idx="210" formatCode="0.000">
                  <c:v>120.90122262122458</c:v>
                </c:pt>
                <c:pt idx="211" formatCode="0.000">
                  <c:v>122.34391012122457</c:v>
                </c:pt>
                <c:pt idx="212" formatCode="0.000">
                  <c:v>123.78659762122457</c:v>
                </c:pt>
                <c:pt idx="213" formatCode="0.000">
                  <c:v>125.22928512122458</c:v>
                </c:pt>
                <c:pt idx="214" formatCode="0.000">
                  <c:v>126.67197262122457</c:v>
                </c:pt>
                <c:pt idx="215" formatCode="0.000">
                  <c:v>128.11466012122457</c:v>
                </c:pt>
                <c:pt idx="216" formatCode="0.000">
                  <c:v>129.55734762122455</c:v>
                </c:pt>
                <c:pt idx="217" formatCode="0.000">
                  <c:v>131.00003512122456</c:v>
                </c:pt>
                <c:pt idx="218" formatCode="0.000">
                  <c:v>132.44272262122456</c:v>
                </c:pt>
                <c:pt idx="219" formatCode="0.000">
                  <c:v>133.88541012122457</c:v>
                </c:pt>
                <c:pt idx="220" formatCode="0.000">
                  <c:v>135.32809762122457</c:v>
                </c:pt>
                <c:pt idx="221" formatCode="0.000">
                  <c:v>136.77078512122455</c:v>
                </c:pt>
                <c:pt idx="222" formatCode="0.000">
                  <c:v>138.21347262122455</c:v>
                </c:pt>
                <c:pt idx="223" formatCode="0.000">
                  <c:v>139.65616012122456</c:v>
                </c:pt>
                <c:pt idx="224" formatCode="0.000">
                  <c:v>141.09884762122456</c:v>
                </c:pt>
                <c:pt idx="225" formatCode="0.000">
                  <c:v>142.54153512122457</c:v>
                </c:pt>
                <c:pt idx="226" formatCode="0.000">
                  <c:v>143.98422262122455</c:v>
                </c:pt>
                <c:pt idx="227" formatCode="0.000">
                  <c:v>145.42691012122455</c:v>
                </c:pt>
                <c:pt idx="228" formatCode="0.000">
                  <c:v>146.86959762122456</c:v>
                </c:pt>
                <c:pt idx="229" formatCode="0.000">
                  <c:v>148.31228512122456</c:v>
                </c:pt>
                <c:pt idx="230" formatCode="0.000">
                  <c:v>149.75497262122457</c:v>
                </c:pt>
                <c:pt idx="231" formatCode="0.000">
                  <c:v>151.19766012122454</c:v>
                </c:pt>
                <c:pt idx="232" formatCode="0.000">
                  <c:v>152.64034762122455</c:v>
                </c:pt>
                <c:pt idx="233" formatCode="0.000">
                  <c:v>154.08303512122455</c:v>
                </c:pt>
                <c:pt idx="234" formatCode="0.000">
                  <c:v>155.52572262122456</c:v>
                </c:pt>
                <c:pt idx="235" formatCode="0.000">
                  <c:v>156.96841012122457</c:v>
                </c:pt>
                <c:pt idx="236" formatCode="0.000">
                  <c:v>158.41109762122457</c:v>
                </c:pt>
                <c:pt idx="237" formatCode="0.000">
                  <c:v>159.85378512122455</c:v>
                </c:pt>
                <c:pt idx="238" formatCode="0.000">
                  <c:v>161.29647262122455</c:v>
                </c:pt>
                <c:pt idx="239" formatCode="0.000">
                  <c:v>162.73916012122456</c:v>
                </c:pt>
                <c:pt idx="240" formatCode="0.000">
                  <c:v>164.18184762122456</c:v>
                </c:pt>
                <c:pt idx="241" formatCode="0.000">
                  <c:v>165.62453512122457</c:v>
                </c:pt>
                <c:pt idx="242" formatCode="0.000">
                  <c:v>167.06722262122454</c:v>
                </c:pt>
              </c:numCache>
            </c:numRef>
          </c:yVal>
          <c:smooth val="0"/>
          <c:extLst>
            <c:ext xmlns:c16="http://schemas.microsoft.com/office/drawing/2014/chart" uri="{C3380CC4-5D6E-409C-BE32-E72D297353CC}">
              <c16:uniqueId val="{00000003-8CD8-4651-8B2E-051B0A7BC757}"/>
            </c:ext>
          </c:extLst>
        </c:ser>
        <c:ser>
          <c:idx val="4"/>
          <c:order val="2"/>
          <c:tx>
            <c:strRef>
              <c:f>chart!$J$1</c:f>
              <c:strCache>
                <c:ptCount val="1"/>
                <c:pt idx="0">
                  <c:v>reject</c:v>
                </c:pt>
              </c:strCache>
            </c:strRef>
          </c:tx>
          <c:spPr>
            <a:ln w="19050" cap="rnd">
              <a:solidFill>
                <a:srgbClr val="FF0000"/>
              </a:solidFill>
              <a:prstDash val="solid"/>
              <a:round/>
            </a:ln>
            <a:effectLst/>
          </c:spPr>
          <c:marker>
            <c:symbol val="none"/>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chart!$J$2:$J$364</c:f>
              <c:numCache>
                <c:formatCode>0.000</c:formatCode>
                <c:ptCount val="363"/>
                <c:pt idx="243">
                  <c:v>3.1699250014000002</c:v>
                </c:pt>
                <c:pt idx="244">
                  <c:v>4.6126125014000001</c:v>
                </c:pt>
                <c:pt idx="245">
                  <c:v>6.0553000014</c:v>
                </c:pt>
                <c:pt idx="246">
                  <c:v>7.4979875013999999</c:v>
                </c:pt>
                <c:pt idx="247">
                  <c:v>8.9406750013999989</c:v>
                </c:pt>
                <c:pt idx="248">
                  <c:v>10.383362501400001</c:v>
                </c:pt>
                <c:pt idx="249">
                  <c:v>11.826050001399999</c:v>
                </c:pt>
                <c:pt idx="250">
                  <c:v>13.2687375014</c:v>
                </c:pt>
                <c:pt idx="251">
                  <c:v>14.711425001399999</c:v>
                </c:pt>
                <c:pt idx="252">
                  <c:v>16.1541125014</c:v>
                </c:pt>
                <c:pt idx="253">
                  <c:v>17.596800001399998</c:v>
                </c:pt>
                <c:pt idx="254">
                  <c:v>19.0394875014</c:v>
                </c:pt>
                <c:pt idx="255">
                  <c:v>20.482175001399998</c:v>
                </c:pt>
                <c:pt idx="256">
                  <c:v>21.924862501399996</c:v>
                </c:pt>
                <c:pt idx="257">
                  <c:v>23.367550001399998</c:v>
                </c:pt>
                <c:pt idx="258">
                  <c:v>24.8102375014</c:v>
                </c:pt>
                <c:pt idx="259">
                  <c:v>26.252925001399998</c:v>
                </c:pt>
                <c:pt idx="260">
                  <c:v>27.695612501399996</c:v>
                </c:pt>
                <c:pt idx="261">
                  <c:v>29.138300001399998</c:v>
                </c:pt>
                <c:pt idx="262">
                  <c:v>30.580987501399999</c:v>
                </c:pt>
                <c:pt idx="263">
                  <c:v>32.023675001400001</c:v>
                </c:pt>
                <c:pt idx="264">
                  <c:v>33.466362501399999</c:v>
                </c:pt>
                <c:pt idx="265">
                  <c:v>34.909050001399997</c:v>
                </c:pt>
                <c:pt idx="266">
                  <c:v>36.351737501400002</c:v>
                </c:pt>
                <c:pt idx="267">
                  <c:v>37.7944250014</c:v>
                </c:pt>
                <c:pt idx="268">
                  <c:v>39.237112501399999</c:v>
                </c:pt>
                <c:pt idx="269">
                  <c:v>40.679800001399997</c:v>
                </c:pt>
                <c:pt idx="270">
                  <c:v>42.122487501400002</c:v>
                </c:pt>
                <c:pt idx="271">
                  <c:v>43.5651750014</c:v>
                </c:pt>
                <c:pt idx="272">
                  <c:v>45.007862501399998</c:v>
                </c:pt>
                <c:pt idx="273">
                  <c:v>46.450550001400003</c:v>
                </c:pt>
                <c:pt idx="274">
                  <c:v>47.893237501400002</c:v>
                </c:pt>
                <c:pt idx="275">
                  <c:v>49.3359250014</c:v>
                </c:pt>
                <c:pt idx="276">
                  <c:v>50.778612501399998</c:v>
                </c:pt>
                <c:pt idx="277">
                  <c:v>52.221300001399996</c:v>
                </c:pt>
                <c:pt idx="278">
                  <c:v>53.663987501400001</c:v>
                </c:pt>
                <c:pt idx="279">
                  <c:v>55.106675001399999</c:v>
                </c:pt>
                <c:pt idx="280">
                  <c:v>56.549362501399997</c:v>
                </c:pt>
                <c:pt idx="281">
                  <c:v>57.992050001400003</c:v>
                </c:pt>
                <c:pt idx="282">
                  <c:v>59.434737501400001</c:v>
                </c:pt>
                <c:pt idx="283">
                  <c:v>60.877425001399999</c:v>
                </c:pt>
                <c:pt idx="284">
                  <c:v>62.320112501399997</c:v>
                </c:pt>
                <c:pt idx="285">
                  <c:v>63.762800001399995</c:v>
                </c:pt>
                <c:pt idx="286">
                  <c:v>65.2054875014</c:v>
                </c:pt>
                <c:pt idx="287">
                  <c:v>66.648175001399991</c:v>
                </c:pt>
                <c:pt idx="288">
                  <c:v>68.090862501399997</c:v>
                </c:pt>
                <c:pt idx="289">
                  <c:v>69.533550001400002</c:v>
                </c:pt>
                <c:pt idx="290">
                  <c:v>70.976237501399993</c:v>
                </c:pt>
                <c:pt idx="291">
                  <c:v>72.418925001399998</c:v>
                </c:pt>
                <c:pt idx="292">
                  <c:v>73.861612501400003</c:v>
                </c:pt>
                <c:pt idx="293">
                  <c:v>75.304300001399994</c:v>
                </c:pt>
                <c:pt idx="294">
                  <c:v>76.7469875014</c:v>
                </c:pt>
                <c:pt idx="295">
                  <c:v>78.189675001399991</c:v>
                </c:pt>
                <c:pt idx="296">
                  <c:v>79.632362501399996</c:v>
                </c:pt>
                <c:pt idx="297">
                  <c:v>81.075050001400001</c:v>
                </c:pt>
                <c:pt idx="298">
                  <c:v>82.517737501399992</c:v>
                </c:pt>
                <c:pt idx="299">
                  <c:v>83.960425001399997</c:v>
                </c:pt>
                <c:pt idx="300">
                  <c:v>85.403112501400003</c:v>
                </c:pt>
                <c:pt idx="301">
                  <c:v>86.845800001399994</c:v>
                </c:pt>
                <c:pt idx="302">
                  <c:v>88.288487501399999</c:v>
                </c:pt>
                <c:pt idx="303">
                  <c:v>89.731175001400004</c:v>
                </c:pt>
                <c:pt idx="304">
                  <c:v>91.173862501399995</c:v>
                </c:pt>
                <c:pt idx="305">
                  <c:v>92.6165500014</c:v>
                </c:pt>
                <c:pt idx="306">
                  <c:v>94.059237501399991</c:v>
                </c:pt>
                <c:pt idx="307">
                  <c:v>95.501925001399997</c:v>
                </c:pt>
                <c:pt idx="308">
                  <c:v>96.944612501400002</c:v>
                </c:pt>
                <c:pt idx="309">
                  <c:v>98.387300001399993</c:v>
                </c:pt>
                <c:pt idx="310">
                  <c:v>99.829987501399998</c:v>
                </c:pt>
                <c:pt idx="311">
                  <c:v>101.27267500139999</c:v>
                </c:pt>
                <c:pt idx="312">
                  <c:v>102.71536250139999</c:v>
                </c:pt>
                <c:pt idx="313">
                  <c:v>104.1580500014</c:v>
                </c:pt>
                <c:pt idx="314">
                  <c:v>105.60073750139999</c:v>
                </c:pt>
                <c:pt idx="315">
                  <c:v>107.0434250014</c:v>
                </c:pt>
                <c:pt idx="316">
                  <c:v>108.4861125014</c:v>
                </c:pt>
                <c:pt idx="317">
                  <c:v>109.92880000139999</c:v>
                </c:pt>
                <c:pt idx="318">
                  <c:v>111.3714875014</c:v>
                </c:pt>
                <c:pt idx="319">
                  <c:v>112.8141750014</c:v>
                </c:pt>
                <c:pt idx="320">
                  <c:v>114.25686250139999</c:v>
                </c:pt>
                <c:pt idx="321">
                  <c:v>115.6995500014</c:v>
                </c:pt>
                <c:pt idx="322">
                  <c:v>117.14223750139999</c:v>
                </c:pt>
                <c:pt idx="323">
                  <c:v>118.58492500139999</c:v>
                </c:pt>
                <c:pt idx="324">
                  <c:v>120.0276125014</c:v>
                </c:pt>
                <c:pt idx="325">
                  <c:v>121.47030000139999</c:v>
                </c:pt>
                <c:pt idx="326">
                  <c:v>122.9129875014</c:v>
                </c:pt>
                <c:pt idx="327">
                  <c:v>124.35567500139999</c:v>
                </c:pt>
                <c:pt idx="328">
                  <c:v>125.79836250139999</c:v>
                </c:pt>
                <c:pt idx="329">
                  <c:v>127.2410500014</c:v>
                </c:pt>
                <c:pt idx="330">
                  <c:v>128.68373750139997</c:v>
                </c:pt>
                <c:pt idx="331">
                  <c:v>130.12642500139998</c:v>
                </c:pt>
                <c:pt idx="332">
                  <c:v>131.56911250139999</c:v>
                </c:pt>
                <c:pt idx="333">
                  <c:v>133.01180000139999</c:v>
                </c:pt>
                <c:pt idx="334">
                  <c:v>134.4544875014</c:v>
                </c:pt>
                <c:pt idx="335">
                  <c:v>135.8971750014</c:v>
                </c:pt>
                <c:pt idx="336">
                  <c:v>137.33986250140001</c:v>
                </c:pt>
                <c:pt idx="337">
                  <c:v>138.78255000139998</c:v>
                </c:pt>
                <c:pt idx="338">
                  <c:v>140.22523750139999</c:v>
                </c:pt>
                <c:pt idx="339">
                  <c:v>141.66792500139999</c:v>
                </c:pt>
                <c:pt idx="340">
                  <c:v>143.1106125014</c:v>
                </c:pt>
                <c:pt idx="341">
                  <c:v>144.5533000014</c:v>
                </c:pt>
                <c:pt idx="342">
                  <c:v>145.99598750139998</c:v>
                </c:pt>
                <c:pt idx="343">
                  <c:v>147.43867500139999</c:v>
                </c:pt>
                <c:pt idx="344">
                  <c:v>148.88136250139999</c:v>
                </c:pt>
                <c:pt idx="345">
                  <c:v>150.3240500014</c:v>
                </c:pt>
                <c:pt idx="346">
                  <c:v>151.7667375014</c:v>
                </c:pt>
                <c:pt idx="347">
                  <c:v>153.20942500139998</c:v>
                </c:pt>
                <c:pt idx="348">
                  <c:v>154.65211250139998</c:v>
                </c:pt>
                <c:pt idx="349">
                  <c:v>156.09480000139999</c:v>
                </c:pt>
                <c:pt idx="350">
                  <c:v>157.53748750139999</c:v>
                </c:pt>
                <c:pt idx="351">
                  <c:v>158.9801750014</c:v>
                </c:pt>
                <c:pt idx="352">
                  <c:v>160.4228625014</c:v>
                </c:pt>
                <c:pt idx="353">
                  <c:v>161.86555000139998</c:v>
                </c:pt>
                <c:pt idx="354">
                  <c:v>163.30823750139999</c:v>
                </c:pt>
                <c:pt idx="355">
                  <c:v>164.75092500139999</c:v>
                </c:pt>
                <c:pt idx="356">
                  <c:v>166.1936125014</c:v>
                </c:pt>
                <c:pt idx="357">
                  <c:v>167.6363000014</c:v>
                </c:pt>
                <c:pt idx="358">
                  <c:v>169.07898750139998</c:v>
                </c:pt>
                <c:pt idx="359">
                  <c:v>170.52167500139998</c:v>
                </c:pt>
                <c:pt idx="360">
                  <c:v>171.96436250139999</c:v>
                </c:pt>
                <c:pt idx="361">
                  <c:v>173.40705000139999</c:v>
                </c:pt>
              </c:numCache>
            </c:numRef>
          </c:yVal>
          <c:smooth val="0"/>
          <c:extLst>
            <c:ext xmlns:c16="http://schemas.microsoft.com/office/drawing/2014/chart" uri="{C3380CC4-5D6E-409C-BE32-E72D297353CC}">
              <c16:uniqueId val="{00000004-8CD8-4651-8B2E-051B0A7BC757}"/>
            </c:ext>
          </c:extLst>
        </c:ser>
        <c:dLbls>
          <c:showLegendKey val="0"/>
          <c:showVal val="0"/>
          <c:showCatName val="0"/>
          <c:showSerName val="0"/>
          <c:showPercent val="0"/>
          <c:showBubbleSize val="0"/>
        </c:dLbls>
        <c:axId val="1684307463"/>
        <c:axId val="900277768"/>
      </c:scatterChart>
      <c:valAx>
        <c:axId val="1684307463"/>
        <c:scaling>
          <c:orientation val="minMax"/>
          <c:max val="92"/>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77768"/>
        <c:crosses val="autoZero"/>
        <c:crossBetween val="midCat"/>
      </c:valAx>
      <c:valAx>
        <c:axId val="9002777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07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Reliability Demonstration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chart!$F$1</c:f>
              <c:strCache>
                <c:ptCount val="1"/>
                <c:pt idx="0">
                  <c:v>Min MTTF
MTTF = 0.290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chart!$F$2:$F$363</c:f>
              <c:numCache>
                <c:formatCode>General</c:formatCode>
                <c:ptCount val="362"/>
                <c:pt idx="31">
                  <c:v>2</c:v>
                </c:pt>
                <c:pt idx="32">
                  <c:v>13</c:v>
                </c:pt>
                <c:pt idx="33">
                  <c:v>15</c:v>
                </c:pt>
                <c:pt idx="34">
                  <c:v>19</c:v>
                </c:pt>
                <c:pt idx="35">
                  <c:v>22</c:v>
                </c:pt>
                <c:pt idx="36">
                  <c:v>23</c:v>
                </c:pt>
                <c:pt idx="37">
                  <c:v>24</c:v>
                </c:pt>
                <c:pt idx="38">
                  <c:v>26</c:v>
                </c:pt>
                <c:pt idx="39">
                  <c:v>30</c:v>
                </c:pt>
                <c:pt idx="40">
                  <c:v>30</c:v>
                </c:pt>
                <c:pt idx="41">
                  <c:v>34</c:v>
                </c:pt>
                <c:pt idx="42">
                  <c:v>35</c:v>
                </c:pt>
                <c:pt idx="43">
                  <c:v>38</c:v>
                </c:pt>
                <c:pt idx="44">
                  <c:v>38</c:v>
                </c:pt>
                <c:pt idx="45">
                  <c:v>39</c:v>
                </c:pt>
                <c:pt idx="46">
                  <c:v>40</c:v>
                </c:pt>
                <c:pt idx="47">
                  <c:v>42</c:v>
                </c:pt>
                <c:pt idx="48">
                  <c:v>43</c:v>
                </c:pt>
                <c:pt idx="49">
                  <c:v>51</c:v>
                </c:pt>
                <c:pt idx="50">
                  <c:v>60</c:v>
                </c:pt>
                <c:pt idx="51">
                  <c:v>66</c:v>
                </c:pt>
                <c:pt idx="52">
                  <c:v>73</c:v>
                </c:pt>
                <c:pt idx="53">
                  <c:v>77</c:v>
                </c:pt>
                <c:pt idx="54">
                  <c:v>80</c:v>
                </c:pt>
                <c:pt idx="55">
                  <c:v>80</c:v>
                </c:pt>
                <c:pt idx="56">
                  <c:v>84</c:v>
                </c:pt>
                <c:pt idx="57">
                  <c:v>85</c:v>
                </c:pt>
                <c:pt idx="58">
                  <c:v>85</c:v>
                </c:pt>
                <c:pt idx="59">
                  <c:v>87</c:v>
                </c:pt>
                <c:pt idx="60">
                  <c:v>89</c:v>
                </c:pt>
                <c:pt idx="61">
                  <c:v>92</c:v>
                </c:pt>
              </c:numCache>
            </c:numRef>
          </c:yVal>
          <c:smooth val="0"/>
          <c:extLst>
            <c:ext xmlns:c16="http://schemas.microsoft.com/office/drawing/2014/chart" uri="{C3380CC4-5D6E-409C-BE32-E72D297353CC}">
              <c16:uniqueId val="{00000003-A4D5-44D2-BD15-BFFE93666583}"/>
            </c:ext>
          </c:extLst>
        </c:ser>
        <c:ser>
          <c:idx val="2"/>
          <c:order val="1"/>
          <c:tx>
            <c:strRef>
              <c:f>chart!$G$1</c:f>
              <c:strCache>
                <c:ptCount val="1"/>
                <c:pt idx="0">
                  <c:v>Half MTTFmin</c:v>
                </c:pt>
              </c:strCache>
            </c:strRef>
          </c:tx>
          <c:spPr>
            <a:ln w="19050" cap="rnd">
              <a:solidFill>
                <a:schemeClr val="accent3"/>
              </a:solidFill>
              <a:round/>
            </a:ln>
            <a:effectLst/>
          </c:spPr>
          <c:marker>
            <c:symbol val="square"/>
            <c:size val="5"/>
            <c:spPr>
              <a:solidFill>
                <a:schemeClr val="accent3"/>
              </a:solidFill>
              <a:ln w="9525">
                <a:solidFill>
                  <a:schemeClr val="accent3"/>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chart!$G$2:$G$363</c:f>
              <c:numCache>
                <c:formatCode>General</c:formatCode>
                <c:ptCount val="362"/>
                <c:pt idx="62">
                  <c:v>2</c:v>
                </c:pt>
                <c:pt idx="63">
                  <c:v>13</c:v>
                </c:pt>
                <c:pt idx="64">
                  <c:v>15</c:v>
                </c:pt>
                <c:pt idx="65">
                  <c:v>19</c:v>
                </c:pt>
                <c:pt idx="66">
                  <c:v>22</c:v>
                </c:pt>
                <c:pt idx="67">
                  <c:v>23</c:v>
                </c:pt>
                <c:pt idx="68">
                  <c:v>24</c:v>
                </c:pt>
                <c:pt idx="69">
                  <c:v>26</c:v>
                </c:pt>
                <c:pt idx="70">
                  <c:v>30</c:v>
                </c:pt>
                <c:pt idx="71">
                  <c:v>30</c:v>
                </c:pt>
                <c:pt idx="72">
                  <c:v>34</c:v>
                </c:pt>
                <c:pt idx="73">
                  <c:v>35</c:v>
                </c:pt>
                <c:pt idx="74">
                  <c:v>38</c:v>
                </c:pt>
                <c:pt idx="75">
                  <c:v>38</c:v>
                </c:pt>
                <c:pt idx="76">
                  <c:v>39</c:v>
                </c:pt>
                <c:pt idx="77">
                  <c:v>40</c:v>
                </c:pt>
                <c:pt idx="78">
                  <c:v>42</c:v>
                </c:pt>
                <c:pt idx="79">
                  <c:v>43</c:v>
                </c:pt>
                <c:pt idx="80">
                  <c:v>51</c:v>
                </c:pt>
                <c:pt idx="81">
                  <c:v>60</c:v>
                </c:pt>
                <c:pt idx="82">
                  <c:v>66</c:v>
                </c:pt>
                <c:pt idx="83">
                  <c:v>73</c:v>
                </c:pt>
                <c:pt idx="84">
                  <c:v>77</c:v>
                </c:pt>
                <c:pt idx="85">
                  <c:v>80</c:v>
                </c:pt>
                <c:pt idx="86">
                  <c:v>80</c:v>
                </c:pt>
                <c:pt idx="87">
                  <c:v>84</c:v>
                </c:pt>
                <c:pt idx="88">
                  <c:v>85</c:v>
                </c:pt>
                <c:pt idx="89">
                  <c:v>85</c:v>
                </c:pt>
                <c:pt idx="90">
                  <c:v>87</c:v>
                </c:pt>
                <c:pt idx="91">
                  <c:v>89</c:v>
                </c:pt>
                <c:pt idx="92">
                  <c:v>92</c:v>
                </c:pt>
              </c:numCache>
            </c:numRef>
          </c:yVal>
          <c:smooth val="0"/>
          <c:extLst>
            <c:ext xmlns:c16="http://schemas.microsoft.com/office/drawing/2014/chart" uri="{C3380CC4-5D6E-409C-BE32-E72D297353CC}">
              <c16:uniqueId val="{00000005-A4D5-44D2-BD15-BFFE93666583}"/>
            </c:ext>
          </c:extLst>
        </c:ser>
        <c:ser>
          <c:idx val="3"/>
          <c:order val="2"/>
          <c:tx>
            <c:strRef>
              <c:f>chart!$H$1</c:f>
              <c:strCache>
                <c:ptCount val="1"/>
                <c:pt idx="0">
                  <c:v>Double MTTFmin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chart!$H$2:$H$363</c:f>
              <c:numCache>
                <c:formatCode>General</c:formatCode>
                <c:ptCount val="362"/>
                <c:pt idx="93">
                  <c:v>2</c:v>
                </c:pt>
                <c:pt idx="94">
                  <c:v>13</c:v>
                </c:pt>
                <c:pt idx="95">
                  <c:v>15</c:v>
                </c:pt>
                <c:pt idx="96">
                  <c:v>19</c:v>
                </c:pt>
                <c:pt idx="97">
                  <c:v>22</c:v>
                </c:pt>
                <c:pt idx="98">
                  <c:v>23</c:v>
                </c:pt>
                <c:pt idx="99">
                  <c:v>24</c:v>
                </c:pt>
                <c:pt idx="100">
                  <c:v>26</c:v>
                </c:pt>
                <c:pt idx="101">
                  <c:v>30</c:v>
                </c:pt>
                <c:pt idx="102">
                  <c:v>30</c:v>
                </c:pt>
                <c:pt idx="103">
                  <c:v>34</c:v>
                </c:pt>
                <c:pt idx="104">
                  <c:v>35</c:v>
                </c:pt>
                <c:pt idx="105">
                  <c:v>38</c:v>
                </c:pt>
                <c:pt idx="106">
                  <c:v>38</c:v>
                </c:pt>
                <c:pt idx="107">
                  <c:v>39</c:v>
                </c:pt>
                <c:pt idx="108">
                  <c:v>40</c:v>
                </c:pt>
                <c:pt idx="109">
                  <c:v>42</c:v>
                </c:pt>
                <c:pt idx="110">
                  <c:v>43</c:v>
                </c:pt>
                <c:pt idx="111">
                  <c:v>51</c:v>
                </c:pt>
                <c:pt idx="112">
                  <c:v>60</c:v>
                </c:pt>
                <c:pt idx="113">
                  <c:v>66</c:v>
                </c:pt>
                <c:pt idx="114">
                  <c:v>73</c:v>
                </c:pt>
                <c:pt idx="115">
                  <c:v>77</c:v>
                </c:pt>
                <c:pt idx="116">
                  <c:v>80</c:v>
                </c:pt>
                <c:pt idx="117">
                  <c:v>80</c:v>
                </c:pt>
                <c:pt idx="118">
                  <c:v>84</c:v>
                </c:pt>
                <c:pt idx="119">
                  <c:v>85</c:v>
                </c:pt>
                <c:pt idx="120">
                  <c:v>85</c:v>
                </c:pt>
                <c:pt idx="121">
                  <c:v>87</c:v>
                </c:pt>
                <c:pt idx="122">
                  <c:v>89</c:v>
                </c:pt>
                <c:pt idx="123">
                  <c:v>92</c:v>
                </c:pt>
              </c:numCache>
            </c:numRef>
          </c:yVal>
          <c:smooth val="0"/>
          <c:extLst>
            <c:ext xmlns:c16="http://schemas.microsoft.com/office/drawing/2014/chart" uri="{C3380CC4-5D6E-409C-BE32-E72D297353CC}">
              <c16:uniqueId val="{00000007-A4D5-44D2-BD15-BFFE93666583}"/>
            </c:ext>
          </c:extLst>
        </c:ser>
        <c:ser>
          <c:idx val="4"/>
          <c:order val="3"/>
          <c:tx>
            <c:strRef>
              <c:f>chart!$I$1</c:f>
              <c:strCache>
                <c:ptCount val="1"/>
                <c:pt idx="0">
                  <c:v>accept</c:v>
                </c:pt>
              </c:strCache>
            </c:strRef>
          </c:tx>
          <c:spPr>
            <a:ln w="19050" cap="rnd">
              <a:solidFill>
                <a:srgbClr val="00B050"/>
              </a:solidFill>
              <a:prstDash val="solid"/>
              <a:round/>
            </a:ln>
            <a:effectLst/>
          </c:spPr>
          <c:marker>
            <c:symbol val="none"/>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chart!$I$2:$I$363</c:f>
              <c:numCache>
                <c:formatCode>General</c:formatCode>
                <c:ptCount val="362"/>
                <c:pt idx="124" formatCode="0.000">
                  <c:v>0</c:v>
                </c:pt>
                <c:pt idx="125" formatCode="0.000">
                  <c:v>0</c:v>
                </c:pt>
                <c:pt idx="126" formatCode="0.000">
                  <c:v>0</c:v>
                </c:pt>
                <c:pt idx="127" formatCode="0.000">
                  <c:v>1.15816012122458</c:v>
                </c:pt>
                <c:pt idx="128" formatCode="0.000">
                  <c:v>2.6008476212245801</c:v>
                </c:pt>
                <c:pt idx="129" formatCode="0.000">
                  <c:v>4.04353512122458</c:v>
                </c:pt>
                <c:pt idx="130" formatCode="0.000">
                  <c:v>5.4862226212245799</c:v>
                </c:pt>
                <c:pt idx="131" formatCode="0.000">
                  <c:v>6.9289101212245798</c:v>
                </c:pt>
                <c:pt idx="132" formatCode="0.000">
                  <c:v>8.3715976212245788</c:v>
                </c:pt>
                <c:pt idx="133" formatCode="0.000">
                  <c:v>9.8142851212245787</c:v>
                </c:pt>
                <c:pt idx="134" formatCode="0.000">
                  <c:v>11.256972621224579</c:v>
                </c:pt>
                <c:pt idx="135" formatCode="0.000">
                  <c:v>12.699660121224579</c:v>
                </c:pt>
                <c:pt idx="136" formatCode="0.000">
                  <c:v>14.142347621224578</c:v>
                </c:pt>
                <c:pt idx="137" formatCode="0.000">
                  <c:v>15.585035121224578</c:v>
                </c:pt>
                <c:pt idx="138" formatCode="0.000">
                  <c:v>17.02772262122458</c:v>
                </c:pt>
                <c:pt idx="139" formatCode="0.000">
                  <c:v>18.470410121224578</c:v>
                </c:pt>
                <c:pt idx="140" formatCode="0.000">
                  <c:v>19.913097621224576</c:v>
                </c:pt>
                <c:pt idx="141" formatCode="0.000">
                  <c:v>21.355785121224578</c:v>
                </c:pt>
                <c:pt idx="142" formatCode="0.000">
                  <c:v>22.79847262122458</c:v>
                </c:pt>
                <c:pt idx="143" formatCode="0.000">
                  <c:v>24.241160121224578</c:v>
                </c:pt>
                <c:pt idx="144" formatCode="0.000">
                  <c:v>25.683847621224576</c:v>
                </c:pt>
                <c:pt idx="145" formatCode="0.000">
                  <c:v>27.126535121224578</c:v>
                </c:pt>
                <c:pt idx="146" formatCode="0.000">
                  <c:v>28.569222621224579</c:v>
                </c:pt>
                <c:pt idx="147" formatCode="0.000">
                  <c:v>30.011910121224577</c:v>
                </c:pt>
                <c:pt idx="148" formatCode="0.000">
                  <c:v>31.454597621224575</c:v>
                </c:pt>
                <c:pt idx="149" formatCode="0.000">
                  <c:v>32.897285121224577</c:v>
                </c:pt>
                <c:pt idx="150" formatCode="0.000">
                  <c:v>34.339972621224582</c:v>
                </c:pt>
                <c:pt idx="151" formatCode="0.000">
                  <c:v>35.782660121224581</c:v>
                </c:pt>
                <c:pt idx="152" formatCode="0.000">
                  <c:v>37.225347621224579</c:v>
                </c:pt>
                <c:pt idx="153" formatCode="0.000">
                  <c:v>38.668035121224577</c:v>
                </c:pt>
                <c:pt idx="154" formatCode="0.000">
                  <c:v>40.110722621224582</c:v>
                </c:pt>
                <c:pt idx="155" formatCode="0.000">
                  <c:v>41.55341012122458</c:v>
                </c:pt>
                <c:pt idx="156" formatCode="0.000">
                  <c:v>42.996097621224578</c:v>
                </c:pt>
                <c:pt idx="157" formatCode="0.000">
                  <c:v>44.438785121224583</c:v>
                </c:pt>
                <c:pt idx="158" formatCode="0.000">
                  <c:v>45.881472621224582</c:v>
                </c:pt>
                <c:pt idx="159" formatCode="0.000">
                  <c:v>47.32416012122458</c:v>
                </c:pt>
                <c:pt idx="160" formatCode="0.000">
                  <c:v>48.766847621224578</c:v>
                </c:pt>
                <c:pt idx="161" formatCode="0.000">
                  <c:v>50.209535121224576</c:v>
                </c:pt>
                <c:pt idx="162" formatCode="0.000">
                  <c:v>51.652222621224581</c:v>
                </c:pt>
                <c:pt idx="163" formatCode="0.000">
                  <c:v>53.094910121224579</c:v>
                </c:pt>
                <c:pt idx="164" formatCode="0.000">
                  <c:v>54.537597621224577</c:v>
                </c:pt>
                <c:pt idx="165" formatCode="0.000">
                  <c:v>55.980285121224583</c:v>
                </c:pt>
                <c:pt idx="166" formatCode="0.000">
                  <c:v>57.422972621224581</c:v>
                </c:pt>
                <c:pt idx="167" formatCode="0.000">
                  <c:v>58.865660121224579</c:v>
                </c:pt>
                <c:pt idx="168" formatCode="0.000">
                  <c:v>60.308347621224577</c:v>
                </c:pt>
                <c:pt idx="169" formatCode="0.000">
                  <c:v>61.751035121224575</c:v>
                </c:pt>
                <c:pt idx="170" formatCode="0.000">
                  <c:v>63.19372262122458</c:v>
                </c:pt>
                <c:pt idx="171" formatCode="0.000">
                  <c:v>64.636410121224571</c:v>
                </c:pt>
                <c:pt idx="172" formatCode="0.000">
                  <c:v>66.079097621224577</c:v>
                </c:pt>
                <c:pt idx="173" formatCode="0.000">
                  <c:v>67.521785121224582</c:v>
                </c:pt>
                <c:pt idx="174" formatCode="0.000">
                  <c:v>68.964472621224573</c:v>
                </c:pt>
                <c:pt idx="175" formatCode="0.000">
                  <c:v>70.407160121224578</c:v>
                </c:pt>
                <c:pt idx="176" formatCode="0.000">
                  <c:v>71.849847621224583</c:v>
                </c:pt>
                <c:pt idx="177" formatCode="0.000">
                  <c:v>73.292535121224574</c:v>
                </c:pt>
                <c:pt idx="178" formatCode="0.000">
                  <c:v>74.73522262122458</c:v>
                </c:pt>
                <c:pt idx="179" formatCode="0.000">
                  <c:v>76.177910121224571</c:v>
                </c:pt>
                <c:pt idx="180" formatCode="0.000">
                  <c:v>77.620597621224576</c:v>
                </c:pt>
                <c:pt idx="181" formatCode="0.000">
                  <c:v>79.063285121224581</c:v>
                </c:pt>
                <c:pt idx="182" formatCode="0.000">
                  <c:v>80.505972621224572</c:v>
                </c:pt>
                <c:pt idx="183" formatCode="0.000">
                  <c:v>81.948660121224577</c:v>
                </c:pt>
                <c:pt idx="184" formatCode="0.000">
                  <c:v>83.391347621224583</c:v>
                </c:pt>
                <c:pt idx="185" formatCode="0.000">
                  <c:v>84.834035121224574</c:v>
                </c:pt>
                <c:pt idx="186" formatCode="0.000">
                  <c:v>86.276722621224579</c:v>
                </c:pt>
                <c:pt idx="187" formatCode="0.000">
                  <c:v>87.719410121224584</c:v>
                </c:pt>
                <c:pt idx="188" formatCode="0.000">
                  <c:v>89.162097621224575</c:v>
                </c:pt>
                <c:pt idx="189" formatCode="0.000">
                  <c:v>90.60478512122458</c:v>
                </c:pt>
                <c:pt idx="190" formatCode="0.000">
                  <c:v>92.047472621224571</c:v>
                </c:pt>
                <c:pt idx="191" formatCode="0.000">
                  <c:v>93.490160121224577</c:v>
                </c:pt>
                <c:pt idx="192" formatCode="0.000">
                  <c:v>94.932847621224582</c:v>
                </c:pt>
                <c:pt idx="193" formatCode="0.000">
                  <c:v>96.375535121224573</c:v>
                </c:pt>
                <c:pt idx="194" formatCode="0.000">
                  <c:v>97.818222621224578</c:v>
                </c:pt>
                <c:pt idx="195" formatCode="0.000">
                  <c:v>99.260910121224569</c:v>
                </c:pt>
                <c:pt idx="196" formatCode="0.000">
                  <c:v>100.70359762122457</c:v>
                </c:pt>
                <c:pt idx="197" formatCode="0.000">
                  <c:v>102.14628512122458</c:v>
                </c:pt>
                <c:pt idx="198" formatCode="0.000">
                  <c:v>103.58897262122457</c:v>
                </c:pt>
                <c:pt idx="199" formatCode="0.000">
                  <c:v>105.03166012122458</c:v>
                </c:pt>
                <c:pt idx="200" formatCode="0.000">
                  <c:v>106.47434762122458</c:v>
                </c:pt>
                <c:pt idx="201" formatCode="0.000">
                  <c:v>107.91703512122457</c:v>
                </c:pt>
                <c:pt idx="202" formatCode="0.000">
                  <c:v>109.35972262122458</c:v>
                </c:pt>
                <c:pt idx="203" formatCode="0.000">
                  <c:v>110.80241012122458</c:v>
                </c:pt>
                <c:pt idx="204" formatCode="0.000">
                  <c:v>112.24509762122457</c:v>
                </c:pt>
                <c:pt idx="205" formatCode="0.000">
                  <c:v>113.68778512122458</c:v>
                </c:pt>
                <c:pt idx="206" formatCode="0.000">
                  <c:v>115.13047262122457</c:v>
                </c:pt>
                <c:pt idx="207" formatCode="0.000">
                  <c:v>116.57316012122457</c:v>
                </c:pt>
                <c:pt idx="208" formatCode="0.000">
                  <c:v>118.01584762122458</c:v>
                </c:pt>
                <c:pt idx="209" formatCode="0.000">
                  <c:v>119.45853512122457</c:v>
                </c:pt>
                <c:pt idx="210" formatCode="0.000">
                  <c:v>120.90122262122458</c:v>
                </c:pt>
                <c:pt idx="211" formatCode="0.000">
                  <c:v>122.34391012122457</c:v>
                </c:pt>
                <c:pt idx="212" formatCode="0.000">
                  <c:v>123.78659762122457</c:v>
                </c:pt>
                <c:pt idx="213" formatCode="0.000">
                  <c:v>125.22928512122458</c:v>
                </c:pt>
                <c:pt idx="214" formatCode="0.000">
                  <c:v>126.67197262122457</c:v>
                </c:pt>
                <c:pt idx="215" formatCode="0.000">
                  <c:v>128.11466012122457</c:v>
                </c:pt>
                <c:pt idx="216" formatCode="0.000">
                  <c:v>129.55734762122455</c:v>
                </c:pt>
                <c:pt idx="217" formatCode="0.000">
                  <c:v>131.00003512122456</c:v>
                </c:pt>
                <c:pt idx="218" formatCode="0.000">
                  <c:v>132.44272262122456</c:v>
                </c:pt>
                <c:pt idx="219" formatCode="0.000">
                  <c:v>133.88541012122457</c:v>
                </c:pt>
                <c:pt idx="220" formatCode="0.000">
                  <c:v>135.32809762122457</c:v>
                </c:pt>
                <c:pt idx="221" formatCode="0.000">
                  <c:v>136.77078512122455</c:v>
                </c:pt>
                <c:pt idx="222" formatCode="0.000">
                  <c:v>138.21347262122455</c:v>
                </c:pt>
                <c:pt idx="223" formatCode="0.000">
                  <c:v>139.65616012122456</c:v>
                </c:pt>
                <c:pt idx="224" formatCode="0.000">
                  <c:v>141.09884762122456</c:v>
                </c:pt>
                <c:pt idx="225" formatCode="0.000">
                  <c:v>142.54153512122457</c:v>
                </c:pt>
                <c:pt idx="226" formatCode="0.000">
                  <c:v>143.98422262122455</c:v>
                </c:pt>
                <c:pt idx="227" formatCode="0.000">
                  <c:v>145.42691012122455</c:v>
                </c:pt>
                <c:pt idx="228" formatCode="0.000">
                  <c:v>146.86959762122456</c:v>
                </c:pt>
                <c:pt idx="229" formatCode="0.000">
                  <c:v>148.31228512122456</c:v>
                </c:pt>
                <c:pt idx="230" formatCode="0.000">
                  <c:v>149.75497262122457</c:v>
                </c:pt>
                <c:pt idx="231" formatCode="0.000">
                  <c:v>151.19766012122454</c:v>
                </c:pt>
                <c:pt idx="232" formatCode="0.000">
                  <c:v>152.64034762122455</c:v>
                </c:pt>
                <c:pt idx="233" formatCode="0.000">
                  <c:v>154.08303512122455</c:v>
                </c:pt>
                <c:pt idx="234" formatCode="0.000">
                  <c:v>155.52572262122456</c:v>
                </c:pt>
                <c:pt idx="235" formatCode="0.000">
                  <c:v>156.96841012122457</c:v>
                </c:pt>
                <c:pt idx="236" formatCode="0.000">
                  <c:v>158.41109762122457</c:v>
                </c:pt>
                <c:pt idx="237" formatCode="0.000">
                  <c:v>159.85378512122455</c:v>
                </c:pt>
                <c:pt idx="238" formatCode="0.000">
                  <c:v>161.29647262122455</c:v>
                </c:pt>
                <c:pt idx="239" formatCode="0.000">
                  <c:v>162.73916012122456</c:v>
                </c:pt>
                <c:pt idx="240" formatCode="0.000">
                  <c:v>164.18184762122456</c:v>
                </c:pt>
                <c:pt idx="241" formatCode="0.000">
                  <c:v>165.62453512122457</c:v>
                </c:pt>
                <c:pt idx="242" formatCode="0.000">
                  <c:v>167.06722262122454</c:v>
                </c:pt>
              </c:numCache>
            </c:numRef>
          </c:yVal>
          <c:smooth val="0"/>
          <c:extLst>
            <c:ext xmlns:c16="http://schemas.microsoft.com/office/drawing/2014/chart" uri="{C3380CC4-5D6E-409C-BE32-E72D297353CC}">
              <c16:uniqueId val="{00000009-A4D5-44D2-BD15-BFFE93666583}"/>
            </c:ext>
          </c:extLst>
        </c:ser>
        <c:ser>
          <c:idx val="5"/>
          <c:order val="4"/>
          <c:tx>
            <c:strRef>
              <c:f>chart!$J$1</c:f>
              <c:strCache>
                <c:ptCount val="1"/>
                <c:pt idx="0">
                  <c:v>reject</c:v>
                </c:pt>
              </c:strCache>
            </c:strRef>
          </c:tx>
          <c:spPr>
            <a:ln w="19050" cap="rnd">
              <a:solidFill>
                <a:srgbClr val="FF0000"/>
              </a:solidFill>
              <a:prstDash val="solid"/>
              <a:round/>
            </a:ln>
            <a:effectLst/>
          </c:spPr>
          <c:marker>
            <c:symbol val="none"/>
          </c:marker>
          <c:xVal>
            <c:numRef>
              <c:f>chart!$D$2:$D$363</c:f>
              <c:numCache>
                <c:formatCode>0.00</c:formatCode>
                <c:ptCount val="362"/>
                <c:pt idx="0">
                  <c:v>2.9673590504451037</c:v>
                </c:pt>
                <c:pt idx="1">
                  <c:v>5.9347181008902075</c:v>
                </c:pt>
                <c:pt idx="2">
                  <c:v>8.9020771513353107</c:v>
                </c:pt>
                <c:pt idx="3">
                  <c:v>11.869436201780415</c:v>
                </c:pt>
                <c:pt idx="4">
                  <c:v>14.836795252225519</c:v>
                </c:pt>
                <c:pt idx="5">
                  <c:v>17.804154302670621</c:v>
                </c:pt>
                <c:pt idx="6">
                  <c:v>20.771513353115726</c:v>
                </c:pt>
                <c:pt idx="7">
                  <c:v>23.73887240356083</c:v>
                </c:pt>
                <c:pt idx="8">
                  <c:v>26.706231454005934</c:v>
                </c:pt>
                <c:pt idx="9">
                  <c:v>29.673590504451038</c:v>
                </c:pt>
                <c:pt idx="10">
                  <c:v>32.640949554896139</c:v>
                </c:pt>
                <c:pt idx="11">
                  <c:v>35.608308605341243</c:v>
                </c:pt>
                <c:pt idx="12">
                  <c:v>38.575667655786347</c:v>
                </c:pt>
                <c:pt idx="13">
                  <c:v>41.543026706231451</c:v>
                </c:pt>
                <c:pt idx="14">
                  <c:v>44.510385756676556</c:v>
                </c:pt>
                <c:pt idx="15">
                  <c:v>47.47774480712166</c:v>
                </c:pt>
                <c:pt idx="16">
                  <c:v>50.445103857566764</c:v>
                </c:pt>
                <c:pt idx="17">
                  <c:v>53.412462908011868</c:v>
                </c:pt>
                <c:pt idx="18">
                  <c:v>56.379821958456972</c:v>
                </c:pt>
                <c:pt idx="19">
                  <c:v>59.347181008902076</c:v>
                </c:pt>
                <c:pt idx="20">
                  <c:v>62.314540059347173</c:v>
                </c:pt>
                <c:pt idx="21">
                  <c:v>65.281899109792278</c:v>
                </c:pt>
                <c:pt idx="22">
                  <c:v>68.249258160237389</c:v>
                </c:pt>
                <c:pt idx="23">
                  <c:v>71.216617210682486</c:v>
                </c:pt>
                <c:pt idx="24">
                  <c:v>74.183976261127597</c:v>
                </c:pt>
                <c:pt idx="25">
                  <c:v>77.151335311572694</c:v>
                </c:pt>
                <c:pt idx="26">
                  <c:v>80.118694362017806</c:v>
                </c:pt>
                <c:pt idx="27">
                  <c:v>83.086053412462903</c:v>
                </c:pt>
                <c:pt idx="28">
                  <c:v>86.053412462908</c:v>
                </c:pt>
                <c:pt idx="29">
                  <c:v>89.020771513353111</c:v>
                </c:pt>
                <c:pt idx="30">
                  <c:v>91.988130563798208</c:v>
                </c:pt>
                <c:pt idx="31">
                  <c:v>3.4482758620689657</c:v>
                </c:pt>
                <c:pt idx="32">
                  <c:v>6.8965517241379315</c:v>
                </c:pt>
                <c:pt idx="33">
                  <c:v>10.344827586206897</c:v>
                </c:pt>
                <c:pt idx="34">
                  <c:v>13.793103448275863</c:v>
                </c:pt>
                <c:pt idx="35">
                  <c:v>17.241379310344829</c:v>
                </c:pt>
                <c:pt idx="36">
                  <c:v>20.689655172413794</c:v>
                </c:pt>
                <c:pt idx="37">
                  <c:v>24.137931034482762</c:v>
                </c:pt>
                <c:pt idx="38">
                  <c:v>27.586206896551726</c:v>
                </c:pt>
                <c:pt idx="39">
                  <c:v>31.03448275862069</c:v>
                </c:pt>
                <c:pt idx="40">
                  <c:v>34.482758620689658</c:v>
                </c:pt>
                <c:pt idx="41">
                  <c:v>37.931034482758626</c:v>
                </c:pt>
                <c:pt idx="42">
                  <c:v>41.379310344827587</c:v>
                </c:pt>
                <c:pt idx="43">
                  <c:v>44.827586206896555</c:v>
                </c:pt>
                <c:pt idx="44">
                  <c:v>48.275862068965523</c:v>
                </c:pt>
                <c:pt idx="45">
                  <c:v>51.724137931034484</c:v>
                </c:pt>
                <c:pt idx="46">
                  <c:v>55.172413793103452</c:v>
                </c:pt>
                <c:pt idx="47">
                  <c:v>58.62068965517242</c:v>
                </c:pt>
                <c:pt idx="48">
                  <c:v>62.068965517241381</c:v>
                </c:pt>
                <c:pt idx="49">
                  <c:v>65.517241379310349</c:v>
                </c:pt>
                <c:pt idx="50">
                  <c:v>68.965517241379317</c:v>
                </c:pt>
                <c:pt idx="51">
                  <c:v>72.413793103448285</c:v>
                </c:pt>
                <c:pt idx="52">
                  <c:v>75.862068965517253</c:v>
                </c:pt>
                <c:pt idx="53">
                  <c:v>79.310344827586206</c:v>
                </c:pt>
                <c:pt idx="54">
                  <c:v>82.758620689655174</c:v>
                </c:pt>
                <c:pt idx="55">
                  <c:v>86.206896551724142</c:v>
                </c:pt>
                <c:pt idx="56">
                  <c:v>89.65517241379311</c:v>
                </c:pt>
                <c:pt idx="57">
                  <c:v>93.103448275862078</c:v>
                </c:pt>
                <c:pt idx="58">
                  <c:v>96.551724137931046</c:v>
                </c:pt>
                <c:pt idx="59">
                  <c:v>100</c:v>
                </c:pt>
                <c:pt idx="60">
                  <c:v>103.44827586206897</c:v>
                </c:pt>
                <c:pt idx="61">
                  <c:v>106.89655172413794</c:v>
                </c:pt>
                <c:pt idx="62">
                  <c:v>6.8965517241379315</c:v>
                </c:pt>
                <c:pt idx="63">
                  <c:v>13.793103448275863</c:v>
                </c:pt>
                <c:pt idx="64">
                  <c:v>20.689655172413794</c:v>
                </c:pt>
                <c:pt idx="65">
                  <c:v>27.586206896551726</c:v>
                </c:pt>
                <c:pt idx="66">
                  <c:v>34.482758620689658</c:v>
                </c:pt>
                <c:pt idx="67">
                  <c:v>41.379310344827587</c:v>
                </c:pt>
                <c:pt idx="68">
                  <c:v>48.275862068965523</c:v>
                </c:pt>
                <c:pt idx="69">
                  <c:v>55.172413793103452</c:v>
                </c:pt>
                <c:pt idx="70">
                  <c:v>62.068965517241381</c:v>
                </c:pt>
                <c:pt idx="71">
                  <c:v>68.965517241379317</c:v>
                </c:pt>
                <c:pt idx="72">
                  <c:v>75.862068965517253</c:v>
                </c:pt>
                <c:pt idx="73">
                  <c:v>82.758620689655174</c:v>
                </c:pt>
                <c:pt idx="74">
                  <c:v>89.65517241379311</c:v>
                </c:pt>
                <c:pt idx="75">
                  <c:v>96.551724137931046</c:v>
                </c:pt>
                <c:pt idx="76">
                  <c:v>103.44827586206897</c:v>
                </c:pt>
                <c:pt idx="77">
                  <c:v>110.3448275862069</c:v>
                </c:pt>
                <c:pt idx="78">
                  <c:v>117.24137931034484</c:v>
                </c:pt>
                <c:pt idx="79">
                  <c:v>124.13793103448276</c:v>
                </c:pt>
                <c:pt idx="80">
                  <c:v>131.0344827586207</c:v>
                </c:pt>
                <c:pt idx="81">
                  <c:v>137.93103448275863</c:v>
                </c:pt>
                <c:pt idx="82">
                  <c:v>144.82758620689657</c:v>
                </c:pt>
                <c:pt idx="83">
                  <c:v>151.72413793103451</c:v>
                </c:pt>
                <c:pt idx="84">
                  <c:v>158.62068965517241</c:v>
                </c:pt>
                <c:pt idx="85">
                  <c:v>165.51724137931035</c:v>
                </c:pt>
                <c:pt idx="86">
                  <c:v>172.41379310344828</c:v>
                </c:pt>
                <c:pt idx="87">
                  <c:v>179.31034482758622</c:v>
                </c:pt>
                <c:pt idx="88">
                  <c:v>186.20689655172416</c:v>
                </c:pt>
                <c:pt idx="89">
                  <c:v>193.10344827586209</c:v>
                </c:pt>
                <c:pt idx="90">
                  <c:v>200</c:v>
                </c:pt>
                <c:pt idx="91">
                  <c:v>206.89655172413794</c:v>
                </c:pt>
                <c:pt idx="92">
                  <c:v>213.79310344827587</c:v>
                </c:pt>
                <c:pt idx="93">
                  <c:v>1.7241379310344829</c:v>
                </c:pt>
                <c:pt idx="94">
                  <c:v>3.4482758620689657</c:v>
                </c:pt>
                <c:pt idx="95">
                  <c:v>5.1724137931034484</c:v>
                </c:pt>
                <c:pt idx="96">
                  <c:v>6.8965517241379315</c:v>
                </c:pt>
                <c:pt idx="97">
                  <c:v>8.6206896551724146</c:v>
                </c:pt>
                <c:pt idx="98">
                  <c:v>10.344827586206897</c:v>
                </c:pt>
                <c:pt idx="99">
                  <c:v>12.068965517241381</c:v>
                </c:pt>
                <c:pt idx="100">
                  <c:v>13.793103448275863</c:v>
                </c:pt>
                <c:pt idx="101">
                  <c:v>15.517241379310345</c:v>
                </c:pt>
                <c:pt idx="102">
                  <c:v>17.241379310344829</c:v>
                </c:pt>
                <c:pt idx="103">
                  <c:v>18.965517241379313</c:v>
                </c:pt>
                <c:pt idx="104">
                  <c:v>20.689655172413794</c:v>
                </c:pt>
                <c:pt idx="105">
                  <c:v>22.413793103448278</c:v>
                </c:pt>
                <c:pt idx="106">
                  <c:v>24.137931034482762</c:v>
                </c:pt>
                <c:pt idx="107">
                  <c:v>25.862068965517242</c:v>
                </c:pt>
                <c:pt idx="108">
                  <c:v>27.586206896551726</c:v>
                </c:pt>
                <c:pt idx="109">
                  <c:v>29.31034482758621</c:v>
                </c:pt>
                <c:pt idx="110">
                  <c:v>31.03448275862069</c:v>
                </c:pt>
                <c:pt idx="111">
                  <c:v>32.758620689655174</c:v>
                </c:pt>
                <c:pt idx="112">
                  <c:v>34.482758620689658</c:v>
                </c:pt>
                <c:pt idx="113">
                  <c:v>36.206896551724142</c:v>
                </c:pt>
                <c:pt idx="114">
                  <c:v>37.931034482758626</c:v>
                </c:pt>
                <c:pt idx="115">
                  <c:v>39.655172413793103</c:v>
                </c:pt>
                <c:pt idx="116">
                  <c:v>41.379310344827587</c:v>
                </c:pt>
                <c:pt idx="117">
                  <c:v>43.103448275862071</c:v>
                </c:pt>
                <c:pt idx="118">
                  <c:v>44.827586206896555</c:v>
                </c:pt>
                <c:pt idx="119">
                  <c:v>46.551724137931039</c:v>
                </c:pt>
                <c:pt idx="120">
                  <c:v>48.275862068965523</c:v>
                </c:pt>
                <c:pt idx="121">
                  <c:v>50</c:v>
                </c:pt>
                <c:pt idx="122">
                  <c:v>51.724137931034484</c:v>
                </c:pt>
                <c:pt idx="123">
                  <c:v>53.448275862068968</c:v>
                </c:pt>
                <c:pt idx="124" formatCode="General">
                  <c:v>0</c:v>
                </c:pt>
                <c:pt idx="125" formatCode="General">
                  <c:v>1</c:v>
                </c:pt>
                <c:pt idx="126" formatCode="General">
                  <c:v>2</c:v>
                </c:pt>
                <c:pt idx="127" formatCode="General">
                  <c:v>3</c:v>
                </c:pt>
                <c:pt idx="128" formatCode="General">
                  <c:v>4</c:v>
                </c:pt>
                <c:pt idx="129" formatCode="General">
                  <c:v>5</c:v>
                </c:pt>
                <c:pt idx="130" formatCode="General">
                  <c:v>6</c:v>
                </c:pt>
                <c:pt idx="131" formatCode="General">
                  <c:v>7</c:v>
                </c:pt>
                <c:pt idx="132" formatCode="General">
                  <c:v>8</c:v>
                </c:pt>
                <c:pt idx="133" formatCode="General">
                  <c:v>9</c:v>
                </c:pt>
                <c:pt idx="134" formatCode="General">
                  <c:v>10</c:v>
                </c:pt>
                <c:pt idx="135" formatCode="General">
                  <c:v>11</c:v>
                </c:pt>
                <c:pt idx="136" formatCode="General">
                  <c:v>12</c:v>
                </c:pt>
                <c:pt idx="137" formatCode="General">
                  <c:v>13</c:v>
                </c:pt>
                <c:pt idx="138" formatCode="General">
                  <c:v>14</c:v>
                </c:pt>
                <c:pt idx="139" formatCode="General">
                  <c:v>15</c:v>
                </c:pt>
                <c:pt idx="140" formatCode="General">
                  <c:v>16</c:v>
                </c:pt>
                <c:pt idx="141" formatCode="General">
                  <c:v>17</c:v>
                </c:pt>
                <c:pt idx="142" formatCode="General">
                  <c:v>18</c:v>
                </c:pt>
                <c:pt idx="143" formatCode="General">
                  <c:v>19</c:v>
                </c:pt>
                <c:pt idx="144" formatCode="General">
                  <c:v>20</c:v>
                </c:pt>
                <c:pt idx="145" formatCode="General">
                  <c:v>21</c:v>
                </c:pt>
                <c:pt idx="146" formatCode="General">
                  <c:v>22</c:v>
                </c:pt>
                <c:pt idx="147" formatCode="General">
                  <c:v>23</c:v>
                </c:pt>
                <c:pt idx="148" formatCode="General">
                  <c:v>24</c:v>
                </c:pt>
                <c:pt idx="149" formatCode="General">
                  <c:v>25</c:v>
                </c:pt>
                <c:pt idx="150" formatCode="General">
                  <c:v>26</c:v>
                </c:pt>
                <c:pt idx="151" formatCode="General">
                  <c:v>27</c:v>
                </c:pt>
                <c:pt idx="152" formatCode="General">
                  <c:v>28</c:v>
                </c:pt>
                <c:pt idx="153" formatCode="General">
                  <c:v>29</c:v>
                </c:pt>
                <c:pt idx="154" formatCode="General">
                  <c:v>30</c:v>
                </c:pt>
                <c:pt idx="155" formatCode="General">
                  <c:v>31</c:v>
                </c:pt>
                <c:pt idx="156" formatCode="General">
                  <c:v>32</c:v>
                </c:pt>
                <c:pt idx="157" formatCode="General">
                  <c:v>33</c:v>
                </c:pt>
                <c:pt idx="158" formatCode="General">
                  <c:v>34</c:v>
                </c:pt>
                <c:pt idx="159" formatCode="General">
                  <c:v>35</c:v>
                </c:pt>
                <c:pt idx="160" formatCode="General">
                  <c:v>36</c:v>
                </c:pt>
                <c:pt idx="161" formatCode="General">
                  <c:v>37</c:v>
                </c:pt>
                <c:pt idx="162" formatCode="General">
                  <c:v>38</c:v>
                </c:pt>
                <c:pt idx="163" formatCode="General">
                  <c:v>39</c:v>
                </c:pt>
                <c:pt idx="164" formatCode="General">
                  <c:v>40</c:v>
                </c:pt>
                <c:pt idx="165" formatCode="General">
                  <c:v>41</c:v>
                </c:pt>
                <c:pt idx="166" formatCode="General">
                  <c:v>42</c:v>
                </c:pt>
                <c:pt idx="167" formatCode="General">
                  <c:v>43</c:v>
                </c:pt>
                <c:pt idx="168" formatCode="General">
                  <c:v>44</c:v>
                </c:pt>
                <c:pt idx="169" formatCode="General">
                  <c:v>45</c:v>
                </c:pt>
                <c:pt idx="170" formatCode="General">
                  <c:v>46</c:v>
                </c:pt>
                <c:pt idx="171" formatCode="General">
                  <c:v>47</c:v>
                </c:pt>
                <c:pt idx="172" formatCode="General">
                  <c:v>48</c:v>
                </c:pt>
                <c:pt idx="173" formatCode="General">
                  <c:v>49</c:v>
                </c:pt>
                <c:pt idx="174" formatCode="General">
                  <c:v>50</c:v>
                </c:pt>
                <c:pt idx="175" formatCode="General">
                  <c:v>51</c:v>
                </c:pt>
                <c:pt idx="176" formatCode="General">
                  <c:v>52</c:v>
                </c:pt>
                <c:pt idx="177" formatCode="General">
                  <c:v>53</c:v>
                </c:pt>
                <c:pt idx="178" formatCode="General">
                  <c:v>54</c:v>
                </c:pt>
                <c:pt idx="179" formatCode="General">
                  <c:v>55</c:v>
                </c:pt>
                <c:pt idx="180" formatCode="General">
                  <c:v>56</c:v>
                </c:pt>
                <c:pt idx="181" formatCode="General">
                  <c:v>57</c:v>
                </c:pt>
                <c:pt idx="182" formatCode="General">
                  <c:v>58</c:v>
                </c:pt>
                <c:pt idx="183" formatCode="General">
                  <c:v>59</c:v>
                </c:pt>
                <c:pt idx="184" formatCode="General">
                  <c:v>60</c:v>
                </c:pt>
                <c:pt idx="185" formatCode="General">
                  <c:v>61</c:v>
                </c:pt>
                <c:pt idx="186" formatCode="General">
                  <c:v>62</c:v>
                </c:pt>
                <c:pt idx="187" formatCode="General">
                  <c:v>63</c:v>
                </c:pt>
                <c:pt idx="188" formatCode="General">
                  <c:v>64</c:v>
                </c:pt>
                <c:pt idx="189" formatCode="General">
                  <c:v>65</c:v>
                </c:pt>
                <c:pt idx="190" formatCode="General">
                  <c:v>66</c:v>
                </c:pt>
                <c:pt idx="191" formatCode="General">
                  <c:v>67</c:v>
                </c:pt>
                <c:pt idx="192" formatCode="General">
                  <c:v>68</c:v>
                </c:pt>
                <c:pt idx="193" formatCode="General">
                  <c:v>69</c:v>
                </c:pt>
                <c:pt idx="194" formatCode="General">
                  <c:v>70</c:v>
                </c:pt>
                <c:pt idx="195" formatCode="General">
                  <c:v>71</c:v>
                </c:pt>
                <c:pt idx="196" formatCode="General">
                  <c:v>72</c:v>
                </c:pt>
                <c:pt idx="197" formatCode="General">
                  <c:v>73</c:v>
                </c:pt>
                <c:pt idx="198" formatCode="General">
                  <c:v>74</c:v>
                </c:pt>
                <c:pt idx="199" formatCode="General">
                  <c:v>75</c:v>
                </c:pt>
                <c:pt idx="200" formatCode="General">
                  <c:v>76</c:v>
                </c:pt>
                <c:pt idx="201" formatCode="General">
                  <c:v>77</c:v>
                </c:pt>
                <c:pt idx="202" formatCode="General">
                  <c:v>78</c:v>
                </c:pt>
                <c:pt idx="203" formatCode="General">
                  <c:v>79</c:v>
                </c:pt>
                <c:pt idx="204" formatCode="General">
                  <c:v>80</c:v>
                </c:pt>
                <c:pt idx="205" formatCode="General">
                  <c:v>81</c:v>
                </c:pt>
                <c:pt idx="206" formatCode="General">
                  <c:v>82</c:v>
                </c:pt>
                <c:pt idx="207" formatCode="General">
                  <c:v>83</c:v>
                </c:pt>
                <c:pt idx="208" formatCode="General">
                  <c:v>84</c:v>
                </c:pt>
                <c:pt idx="209" formatCode="General">
                  <c:v>85</c:v>
                </c:pt>
                <c:pt idx="210" formatCode="General">
                  <c:v>86</c:v>
                </c:pt>
                <c:pt idx="211" formatCode="General">
                  <c:v>87</c:v>
                </c:pt>
                <c:pt idx="212" formatCode="General">
                  <c:v>88</c:v>
                </c:pt>
                <c:pt idx="213" formatCode="General">
                  <c:v>89</c:v>
                </c:pt>
                <c:pt idx="214" formatCode="General">
                  <c:v>90</c:v>
                </c:pt>
                <c:pt idx="215" formatCode="General">
                  <c:v>91</c:v>
                </c:pt>
                <c:pt idx="216" formatCode="General">
                  <c:v>92</c:v>
                </c:pt>
                <c:pt idx="217" formatCode="General">
                  <c:v>93</c:v>
                </c:pt>
                <c:pt idx="218" formatCode="General">
                  <c:v>94</c:v>
                </c:pt>
                <c:pt idx="219" formatCode="General">
                  <c:v>95</c:v>
                </c:pt>
                <c:pt idx="220" formatCode="General">
                  <c:v>96</c:v>
                </c:pt>
                <c:pt idx="221" formatCode="General">
                  <c:v>97</c:v>
                </c:pt>
                <c:pt idx="222" formatCode="General">
                  <c:v>98</c:v>
                </c:pt>
                <c:pt idx="223" formatCode="General">
                  <c:v>99</c:v>
                </c:pt>
                <c:pt idx="224" formatCode="General">
                  <c:v>100</c:v>
                </c:pt>
                <c:pt idx="225" formatCode="General">
                  <c:v>101</c:v>
                </c:pt>
                <c:pt idx="226" formatCode="General">
                  <c:v>102</c:v>
                </c:pt>
                <c:pt idx="227" formatCode="General">
                  <c:v>103</c:v>
                </c:pt>
                <c:pt idx="228" formatCode="General">
                  <c:v>104</c:v>
                </c:pt>
                <c:pt idx="229" formatCode="General">
                  <c:v>105</c:v>
                </c:pt>
                <c:pt idx="230" formatCode="General">
                  <c:v>106</c:v>
                </c:pt>
                <c:pt idx="231" formatCode="General">
                  <c:v>107</c:v>
                </c:pt>
                <c:pt idx="232" formatCode="General">
                  <c:v>108</c:v>
                </c:pt>
                <c:pt idx="233" formatCode="General">
                  <c:v>109</c:v>
                </c:pt>
                <c:pt idx="234" formatCode="General">
                  <c:v>110</c:v>
                </c:pt>
                <c:pt idx="235" formatCode="General">
                  <c:v>111</c:v>
                </c:pt>
                <c:pt idx="236" formatCode="General">
                  <c:v>112</c:v>
                </c:pt>
                <c:pt idx="237" formatCode="General">
                  <c:v>113</c:v>
                </c:pt>
                <c:pt idx="238" formatCode="General">
                  <c:v>114</c:v>
                </c:pt>
                <c:pt idx="239" formatCode="General">
                  <c:v>115</c:v>
                </c:pt>
                <c:pt idx="240" formatCode="General">
                  <c:v>116</c:v>
                </c:pt>
                <c:pt idx="241" formatCode="General">
                  <c:v>117</c:v>
                </c:pt>
                <c:pt idx="242" formatCode="General">
                  <c:v>118</c:v>
                </c:pt>
                <c:pt idx="243" formatCode="General">
                  <c:v>0</c:v>
                </c:pt>
                <c:pt idx="244" formatCode="General">
                  <c:v>1</c:v>
                </c:pt>
                <c:pt idx="245" formatCode="General">
                  <c:v>2</c:v>
                </c:pt>
                <c:pt idx="246" formatCode="General">
                  <c:v>3</c:v>
                </c:pt>
                <c:pt idx="247" formatCode="General">
                  <c:v>4</c:v>
                </c:pt>
                <c:pt idx="248" formatCode="General">
                  <c:v>5</c:v>
                </c:pt>
                <c:pt idx="249" formatCode="General">
                  <c:v>6</c:v>
                </c:pt>
                <c:pt idx="250" formatCode="General">
                  <c:v>7</c:v>
                </c:pt>
                <c:pt idx="251" formatCode="General">
                  <c:v>8</c:v>
                </c:pt>
                <c:pt idx="252" formatCode="General">
                  <c:v>9</c:v>
                </c:pt>
                <c:pt idx="253" formatCode="General">
                  <c:v>10</c:v>
                </c:pt>
                <c:pt idx="254" formatCode="General">
                  <c:v>11</c:v>
                </c:pt>
                <c:pt idx="255" formatCode="General">
                  <c:v>12</c:v>
                </c:pt>
                <c:pt idx="256" formatCode="General">
                  <c:v>13</c:v>
                </c:pt>
                <c:pt idx="257" formatCode="General">
                  <c:v>14</c:v>
                </c:pt>
                <c:pt idx="258" formatCode="General">
                  <c:v>15</c:v>
                </c:pt>
                <c:pt idx="259" formatCode="General">
                  <c:v>16</c:v>
                </c:pt>
                <c:pt idx="260" formatCode="General">
                  <c:v>17</c:v>
                </c:pt>
                <c:pt idx="261" formatCode="General">
                  <c:v>18</c:v>
                </c:pt>
                <c:pt idx="262" formatCode="General">
                  <c:v>19</c:v>
                </c:pt>
                <c:pt idx="263" formatCode="General">
                  <c:v>20</c:v>
                </c:pt>
                <c:pt idx="264" formatCode="General">
                  <c:v>21</c:v>
                </c:pt>
                <c:pt idx="265" formatCode="General">
                  <c:v>22</c:v>
                </c:pt>
                <c:pt idx="266" formatCode="General">
                  <c:v>23</c:v>
                </c:pt>
                <c:pt idx="267" formatCode="General">
                  <c:v>24</c:v>
                </c:pt>
                <c:pt idx="268" formatCode="General">
                  <c:v>25</c:v>
                </c:pt>
                <c:pt idx="269" formatCode="General">
                  <c:v>26</c:v>
                </c:pt>
                <c:pt idx="270" formatCode="General">
                  <c:v>27</c:v>
                </c:pt>
                <c:pt idx="271" formatCode="General">
                  <c:v>28</c:v>
                </c:pt>
                <c:pt idx="272" formatCode="General">
                  <c:v>29</c:v>
                </c:pt>
                <c:pt idx="273" formatCode="General">
                  <c:v>30</c:v>
                </c:pt>
                <c:pt idx="274" formatCode="General">
                  <c:v>31</c:v>
                </c:pt>
                <c:pt idx="275" formatCode="General">
                  <c:v>32</c:v>
                </c:pt>
                <c:pt idx="276" formatCode="General">
                  <c:v>33</c:v>
                </c:pt>
                <c:pt idx="277" formatCode="General">
                  <c:v>34</c:v>
                </c:pt>
                <c:pt idx="278" formatCode="General">
                  <c:v>35</c:v>
                </c:pt>
                <c:pt idx="279" formatCode="General">
                  <c:v>36</c:v>
                </c:pt>
                <c:pt idx="280" formatCode="General">
                  <c:v>37</c:v>
                </c:pt>
                <c:pt idx="281" formatCode="General">
                  <c:v>38</c:v>
                </c:pt>
                <c:pt idx="282" formatCode="General">
                  <c:v>39</c:v>
                </c:pt>
                <c:pt idx="283" formatCode="General">
                  <c:v>40</c:v>
                </c:pt>
                <c:pt idx="284" formatCode="General">
                  <c:v>41</c:v>
                </c:pt>
                <c:pt idx="285" formatCode="General">
                  <c:v>42</c:v>
                </c:pt>
                <c:pt idx="286" formatCode="General">
                  <c:v>43</c:v>
                </c:pt>
                <c:pt idx="287" formatCode="General">
                  <c:v>44</c:v>
                </c:pt>
                <c:pt idx="288" formatCode="General">
                  <c:v>45</c:v>
                </c:pt>
                <c:pt idx="289" formatCode="General">
                  <c:v>46</c:v>
                </c:pt>
                <c:pt idx="290" formatCode="General">
                  <c:v>47</c:v>
                </c:pt>
                <c:pt idx="291" formatCode="General">
                  <c:v>48</c:v>
                </c:pt>
                <c:pt idx="292" formatCode="General">
                  <c:v>49</c:v>
                </c:pt>
                <c:pt idx="293" formatCode="General">
                  <c:v>50</c:v>
                </c:pt>
                <c:pt idx="294" formatCode="General">
                  <c:v>51</c:v>
                </c:pt>
                <c:pt idx="295" formatCode="General">
                  <c:v>52</c:v>
                </c:pt>
                <c:pt idx="296" formatCode="General">
                  <c:v>53</c:v>
                </c:pt>
                <c:pt idx="297" formatCode="General">
                  <c:v>54</c:v>
                </c:pt>
                <c:pt idx="298" formatCode="General">
                  <c:v>55</c:v>
                </c:pt>
                <c:pt idx="299" formatCode="General">
                  <c:v>56</c:v>
                </c:pt>
                <c:pt idx="300" formatCode="General">
                  <c:v>57</c:v>
                </c:pt>
                <c:pt idx="301" formatCode="General">
                  <c:v>58</c:v>
                </c:pt>
                <c:pt idx="302" formatCode="General">
                  <c:v>59</c:v>
                </c:pt>
                <c:pt idx="303" formatCode="General">
                  <c:v>60</c:v>
                </c:pt>
                <c:pt idx="304" formatCode="General">
                  <c:v>61</c:v>
                </c:pt>
                <c:pt idx="305" formatCode="General">
                  <c:v>62</c:v>
                </c:pt>
                <c:pt idx="306" formatCode="General">
                  <c:v>63</c:v>
                </c:pt>
                <c:pt idx="307" formatCode="General">
                  <c:v>64</c:v>
                </c:pt>
                <c:pt idx="308" formatCode="General">
                  <c:v>65</c:v>
                </c:pt>
                <c:pt idx="309" formatCode="General">
                  <c:v>66</c:v>
                </c:pt>
                <c:pt idx="310" formatCode="General">
                  <c:v>67</c:v>
                </c:pt>
                <c:pt idx="311" formatCode="General">
                  <c:v>68</c:v>
                </c:pt>
                <c:pt idx="312" formatCode="General">
                  <c:v>69</c:v>
                </c:pt>
                <c:pt idx="313" formatCode="General">
                  <c:v>70</c:v>
                </c:pt>
                <c:pt idx="314" formatCode="General">
                  <c:v>71</c:v>
                </c:pt>
                <c:pt idx="315" formatCode="General">
                  <c:v>72</c:v>
                </c:pt>
                <c:pt idx="316" formatCode="General">
                  <c:v>73</c:v>
                </c:pt>
                <c:pt idx="317" formatCode="General">
                  <c:v>74</c:v>
                </c:pt>
                <c:pt idx="318" formatCode="General">
                  <c:v>75</c:v>
                </c:pt>
                <c:pt idx="319" formatCode="General">
                  <c:v>76</c:v>
                </c:pt>
                <c:pt idx="320" formatCode="General">
                  <c:v>77</c:v>
                </c:pt>
                <c:pt idx="321" formatCode="General">
                  <c:v>78</c:v>
                </c:pt>
                <c:pt idx="322" formatCode="General">
                  <c:v>79</c:v>
                </c:pt>
                <c:pt idx="323" formatCode="General">
                  <c:v>80</c:v>
                </c:pt>
                <c:pt idx="324" formatCode="General">
                  <c:v>81</c:v>
                </c:pt>
                <c:pt idx="325" formatCode="General">
                  <c:v>82</c:v>
                </c:pt>
                <c:pt idx="326" formatCode="General">
                  <c:v>83</c:v>
                </c:pt>
                <c:pt idx="327" formatCode="General">
                  <c:v>84</c:v>
                </c:pt>
                <c:pt idx="328" formatCode="General">
                  <c:v>85</c:v>
                </c:pt>
                <c:pt idx="329" formatCode="General">
                  <c:v>86</c:v>
                </c:pt>
                <c:pt idx="330" formatCode="General">
                  <c:v>87</c:v>
                </c:pt>
                <c:pt idx="331" formatCode="General">
                  <c:v>88</c:v>
                </c:pt>
                <c:pt idx="332" formatCode="General">
                  <c:v>89</c:v>
                </c:pt>
                <c:pt idx="333" formatCode="General">
                  <c:v>90</c:v>
                </c:pt>
                <c:pt idx="334" formatCode="General">
                  <c:v>91</c:v>
                </c:pt>
                <c:pt idx="335" formatCode="General">
                  <c:v>92</c:v>
                </c:pt>
                <c:pt idx="336" formatCode="General">
                  <c:v>93</c:v>
                </c:pt>
                <c:pt idx="337" formatCode="General">
                  <c:v>94</c:v>
                </c:pt>
                <c:pt idx="338" formatCode="General">
                  <c:v>95</c:v>
                </c:pt>
                <c:pt idx="339" formatCode="General">
                  <c:v>96</c:v>
                </c:pt>
                <c:pt idx="340" formatCode="General">
                  <c:v>97</c:v>
                </c:pt>
                <c:pt idx="341" formatCode="General">
                  <c:v>98</c:v>
                </c:pt>
                <c:pt idx="342" formatCode="General">
                  <c:v>99</c:v>
                </c:pt>
                <c:pt idx="343" formatCode="General">
                  <c:v>100</c:v>
                </c:pt>
                <c:pt idx="344" formatCode="General">
                  <c:v>101</c:v>
                </c:pt>
                <c:pt idx="345" formatCode="General">
                  <c:v>102</c:v>
                </c:pt>
                <c:pt idx="346" formatCode="General">
                  <c:v>103</c:v>
                </c:pt>
                <c:pt idx="347" formatCode="General">
                  <c:v>104</c:v>
                </c:pt>
                <c:pt idx="348" formatCode="General">
                  <c:v>105</c:v>
                </c:pt>
                <c:pt idx="349" formatCode="General">
                  <c:v>106</c:v>
                </c:pt>
                <c:pt idx="350" formatCode="General">
                  <c:v>107</c:v>
                </c:pt>
                <c:pt idx="351" formatCode="General">
                  <c:v>108</c:v>
                </c:pt>
                <c:pt idx="352" formatCode="General">
                  <c:v>109</c:v>
                </c:pt>
                <c:pt idx="353" formatCode="General">
                  <c:v>110</c:v>
                </c:pt>
                <c:pt idx="354" formatCode="General">
                  <c:v>111</c:v>
                </c:pt>
                <c:pt idx="355" formatCode="General">
                  <c:v>112</c:v>
                </c:pt>
                <c:pt idx="356" formatCode="General">
                  <c:v>113</c:v>
                </c:pt>
                <c:pt idx="357" formatCode="General">
                  <c:v>114</c:v>
                </c:pt>
                <c:pt idx="358" formatCode="General">
                  <c:v>115</c:v>
                </c:pt>
                <c:pt idx="359" formatCode="General">
                  <c:v>116</c:v>
                </c:pt>
                <c:pt idx="360" formatCode="General">
                  <c:v>117</c:v>
                </c:pt>
                <c:pt idx="361" formatCode="General">
                  <c:v>118</c:v>
                </c:pt>
              </c:numCache>
            </c:numRef>
          </c:xVal>
          <c:yVal>
            <c:numRef>
              <c:f>chart!$J$2:$J$363</c:f>
              <c:numCache>
                <c:formatCode>0.000</c:formatCode>
                <c:ptCount val="362"/>
                <c:pt idx="243">
                  <c:v>3.1699250014000002</c:v>
                </c:pt>
                <c:pt idx="244">
                  <c:v>4.6126125014000001</c:v>
                </c:pt>
                <c:pt idx="245">
                  <c:v>6.0553000014</c:v>
                </c:pt>
                <c:pt idx="246">
                  <c:v>7.4979875013999999</c:v>
                </c:pt>
                <c:pt idx="247">
                  <c:v>8.9406750013999989</c:v>
                </c:pt>
                <c:pt idx="248">
                  <c:v>10.383362501400001</c:v>
                </c:pt>
                <c:pt idx="249">
                  <c:v>11.826050001399999</c:v>
                </c:pt>
                <c:pt idx="250">
                  <c:v>13.2687375014</c:v>
                </c:pt>
                <c:pt idx="251">
                  <c:v>14.711425001399999</c:v>
                </c:pt>
                <c:pt idx="252">
                  <c:v>16.1541125014</c:v>
                </c:pt>
                <c:pt idx="253">
                  <c:v>17.596800001399998</c:v>
                </c:pt>
                <c:pt idx="254">
                  <c:v>19.0394875014</c:v>
                </c:pt>
                <c:pt idx="255">
                  <c:v>20.482175001399998</c:v>
                </c:pt>
                <c:pt idx="256">
                  <c:v>21.924862501399996</c:v>
                </c:pt>
                <c:pt idx="257">
                  <c:v>23.367550001399998</c:v>
                </c:pt>
                <c:pt idx="258">
                  <c:v>24.8102375014</c:v>
                </c:pt>
                <c:pt idx="259">
                  <c:v>26.252925001399998</c:v>
                </c:pt>
                <c:pt idx="260">
                  <c:v>27.695612501399996</c:v>
                </c:pt>
                <c:pt idx="261">
                  <c:v>29.138300001399998</c:v>
                </c:pt>
                <c:pt idx="262">
                  <c:v>30.580987501399999</c:v>
                </c:pt>
                <c:pt idx="263">
                  <c:v>32.023675001400001</c:v>
                </c:pt>
                <c:pt idx="264">
                  <c:v>33.466362501399999</c:v>
                </c:pt>
                <c:pt idx="265">
                  <c:v>34.909050001399997</c:v>
                </c:pt>
                <c:pt idx="266">
                  <c:v>36.351737501400002</c:v>
                </c:pt>
                <c:pt idx="267">
                  <c:v>37.7944250014</c:v>
                </c:pt>
                <c:pt idx="268">
                  <c:v>39.237112501399999</c:v>
                </c:pt>
                <c:pt idx="269">
                  <c:v>40.679800001399997</c:v>
                </c:pt>
                <c:pt idx="270">
                  <c:v>42.122487501400002</c:v>
                </c:pt>
                <c:pt idx="271">
                  <c:v>43.5651750014</c:v>
                </c:pt>
                <c:pt idx="272">
                  <c:v>45.007862501399998</c:v>
                </c:pt>
                <c:pt idx="273">
                  <c:v>46.450550001400003</c:v>
                </c:pt>
                <c:pt idx="274">
                  <c:v>47.893237501400002</c:v>
                </c:pt>
                <c:pt idx="275">
                  <c:v>49.3359250014</c:v>
                </c:pt>
                <c:pt idx="276">
                  <c:v>50.778612501399998</c:v>
                </c:pt>
                <c:pt idx="277">
                  <c:v>52.221300001399996</c:v>
                </c:pt>
                <c:pt idx="278">
                  <c:v>53.663987501400001</c:v>
                </c:pt>
                <c:pt idx="279">
                  <c:v>55.106675001399999</c:v>
                </c:pt>
                <c:pt idx="280">
                  <c:v>56.549362501399997</c:v>
                </c:pt>
                <c:pt idx="281">
                  <c:v>57.992050001400003</c:v>
                </c:pt>
                <c:pt idx="282">
                  <c:v>59.434737501400001</c:v>
                </c:pt>
                <c:pt idx="283">
                  <c:v>60.877425001399999</c:v>
                </c:pt>
                <c:pt idx="284">
                  <c:v>62.320112501399997</c:v>
                </c:pt>
                <c:pt idx="285">
                  <c:v>63.762800001399995</c:v>
                </c:pt>
                <c:pt idx="286">
                  <c:v>65.2054875014</c:v>
                </c:pt>
                <c:pt idx="287">
                  <c:v>66.648175001399991</c:v>
                </c:pt>
                <c:pt idx="288">
                  <c:v>68.090862501399997</c:v>
                </c:pt>
                <c:pt idx="289">
                  <c:v>69.533550001400002</c:v>
                </c:pt>
                <c:pt idx="290">
                  <c:v>70.976237501399993</c:v>
                </c:pt>
                <c:pt idx="291">
                  <c:v>72.418925001399998</c:v>
                </c:pt>
                <c:pt idx="292">
                  <c:v>73.861612501400003</c:v>
                </c:pt>
                <c:pt idx="293">
                  <c:v>75.304300001399994</c:v>
                </c:pt>
                <c:pt idx="294">
                  <c:v>76.7469875014</c:v>
                </c:pt>
                <c:pt idx="295">
                  <c:v>78.189675001399991</c:v>
                </c:pt>
                <c:pt idx="296">
                  <c:v>79.632362501399996</c:v>
                </c:pt>
                <c:pt idx="297">
                  <c:v>81.075050001400001</c:v>
                </c:pt>
                <c:pt idx="298">
                  <c:v>82.517737501399992</c:v>
                </c:pt>
                <c:pt idx="299">
                  <c:v>83.960425001399997</c:v>
                </c:pt>
                <c:pt idx="300">
                  <c:v>85.403112501400003</c:v>
                </c:pt>
                <c:pt idx="301">
                  <c:v>86.845800001399994</c:v>
                </c:pt>
                <c:pt idx="302">
                  <c:v>88.288487501399999</c:v>
                </c:pt>
                <c:pt idx="303">
                  <c:v>89.731175001400004</c:v>
                </c:pt>
                <c:pt idx="304">
                  <c:v>91.173862501399995</c:v>
                </c:pt>
                <c:pt idx="305">
                  <c:v>92.6165500014</c:v>
                </c:pt>
                <c:pt idx="306">
                  <c:v>94.059237501399991</c:v>
                </c:pt>
                <c:pt idx="307">
                  <c:v>95.501925001399997</c:v>
                </c:pt>
                <c:pt idx="308">
                  <c:v>96.944612501400002</c:v>
                </c:pt>
                <c:pt idx="309">
                  <c:v>98.387300001399993</c:v>
                </c:pt>
                <c:pt idx="310">
                  <c:v>99.829987501399998</c:v>
                </c:pt>
                <c:pt idx="311">
                  <c:v>101.27267500139999</c:v>
                </c:pt>
                <c:pt idx="312">
                  <c:v>102.71536250139999</c:v>
                </c:pt>
                <c:pt idx="313">
                  <c:v>104.1580500014</c:v>
                </c:pt>
                <c:pt idx="314">
                  <c:v>105.60073750139999</c:v>
                </c:pt>
                <c:pt idx="315">
                  <c:v>107.0434250014</c:v>
                </c:pt>
                <c:pt idx="316">
                  <c:v>108.4861125014</c:v>
                </c:pt>
                <c:pt idx="317">
                  <c:v>109.92880000139999</c:v>
                </c:pt>
                <c:pt idx="318">
                  <c:v>111.3714875014</c:v>
                </c:pt>
                <c:pt idx="319">
                  <c:v>112.8141750014</c:v>
                </c:pt>
                <c:pt idx="320">
                  <c:v>114.25686250139999</c:v>
                </c:pt>
                <c:pt idx="321">
                  <c:v>115.6995500014</c:v>
                </c:pt>
                <c:pt idx="322">
                  <c:v>117.14223750139999</c:v>
                </c:pt>
                <c:pt idx="323">
                  <c:v>118.58492500139999</c:v>
                </c:pt>
                <c:pt idx="324">
                  <c:v>120.0276125014</c:v>
                </c:pt>
                <c:pt idx="325">
                  <c:v>121.47030000139999</c:v>
                </c:pt>
                <c:pt idx="326">
                  <c:v>122.9129875014</c:v>
                </c:pt>
                <c:pt idx="327">
                  <c:v>124.35567500139999</c:v>
                </c:pt>
                <c:pt idx="328">
                  <c:v>125.79836250139999</c:v>
                </c:pt>
                <c:pt idx="329">
                  <c:v>127.2410500014</c:v>
                </c:pt>
                <c:pt idx="330">
                  <c:v>128.68373750139997</c:v>
                </c:pt>
                <c:pt idx="331">
                  <c:v>130.12642500139998</c:v>
                </c:pt>
                <c:pt idx="332">
                  <c:v>131.56911250139999</c:v>
                </c:pt>
                <c:pt idx="333">
                  <c:v>133.01180000139999</c:v>
                </c:pt>
                <c:pt idx="334">
                  <c:v>134.4544875014</c:v>
                </c:pt>
                <c:pt idx="335">
                  <c:v>135.8971750014</c:v>
                </c:pt>
                <c:pt idx="336">
                  <c:v>137.33986250140001</c:v>
                </c:pt>
                <c:pt idx="337">
                  <c:v>138.78255000139998</c:v>
                </c:pt>
                <c:pt idx="338">
                  <c:v>140.22523750139999</c:v>
                </c:pt>
                <c:pt idx="339">
                  <c:v>141.66792500139999</c:v>
                </c:pt>
                <c:pt idx="340">
                  <c:v>143.1106125014</c:v>
                </c:pt>
                <c:pt idx="341">
                  <c:v>144.5533000014</c:v>
                </c:pt>
                <c:pt idx="342">
                  <c:v>145.99598750139998</c:v>
                </c:pt>
                <c:pt idx="343">
                  <c:v>147.43867500139999</c:v>
                </c:pt>
                <c:pt idx="344">
                  <c:v>148.88136250139999</c:v>
                </c:pt>
                <c:pt idx="345">
                  <c:v>150.3240500014</c:v>
                </c:pt>
                <c:pt idx="346">
                  <c:v>151.7667375014</c:v>
                </c:pt>
                <c:pt idx="347">
                  <c:v>153.20942500139998</c:v>
                </c:pt>
                <c:pt idx="348">
                  <c:v>154.65211250139998</c:v>
                </c:pt>
                <c:pt idx="349">
                  <c:v>156.09480000139999</c:v>
                </c:pt>
                <c:pt idx="350">
                  <c:v>157.53748750139999</c:v>
                </c:pt>
                <c:pt idx="351">
                  <c:v>158.9801750014</c:v>
                </c:pt>
                <c:pt idx="352">
                  <c:v>160.4228625014</c:v>
                </c:pt>
                <c:pt idx="353">
                  <c:v>161.86555000139998</c:v>
                </c:pt>
                <c:pt idx="354">
                  <c:v>163.30823750139999</c:v>
                </c:pt>
                <c:pt idx="355">
                  <c:v>164.75092500139999</c:v>
                </c:pt>
                <c:pt idx="356">
                  <c:v>166.1936125014</c:v>
                </c:pt>
                <c:pt idx="357">
                  <c:v>167.6363000014</c:v>
                </c:pt>
                <c:pt idx="358">
                  <c:v>169.07898750139998</c:v>
                </c:pt>
                <c:pt idx="359">
                  <c:v>170.52167500139998</c:v>
                </c:pt>
                <c:pt idx="360">
                  <c:v>171.96436250139999</c:v>
                </c:pt>
                <c:pt idx="361">
                  <c:v>173.40705000139999</c:v>
                </c:pt>
              </c:numCache>
            </c:numRef>
          </c:yVal>
          <c:smooth val="0"/>
          <c:extLst>
            <c:ext xmlns:c16="http://schemas.microsoft.com/office/drawing/2014/chart" uri="{C3380CC4-5D6E-409C-BE32-E72D297353CC}">
              <c16:uniqueId val="{0000000B-A4D5-44D2-BD15-BFFE93666583}"/>
            </c:ext>
          </c:extLst>
        </c:ser>
        <c:dLbls>
          <c:showLegendKey val="0"/>
          <c:showVal val="0"/>
          <c:showCatName val="0"/>
          <c:showSerName val="0"/>
          <c:showPercent val="0"/>
          <c:showBubbleSize val="0"/>
        </c:dLbls>
        <c:axId val="227058183"/>
        <c:axId val="227060231"/>
      </c:scatterChart>
      <c:valAx>
        <c:axId val="227058183"/>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 events in normalized usage 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60231"/>
        <c:crosses val="autoZero"/>
        <c:crossBetween val="midCat"/>
      </c:valAx>
      <c:valAx>
        <c:axId val="22706023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Failure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58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36</xdr:col>
      <xdr:colOff>0</xdr:colOff>
      <xdr:row>2</xdr:row>
      <xdr:rowOff>19050</xdr:rowOff>
    </xdr:from>
    <xdr:to>
      <xdr:col>43</xdr:col>
      <xdr:colOff>304800</xdr:colOff>
      <xdr:row>16</xdr:row>
      <xdr:rowOff>95250</xdr:rowOff>
    </xdr:to>
    <xdr:graphicFrame macro="">
      <xdr:nvGraphicFramePr>
        <xdr:cNvPr id="3" name="Chart 2">
          <a:extLst>
            <a:ext uri="{FF2B5EF4-FFF2-40B4-BE49-F238E27FC236}">
              <a16:creationId xmlns:a16="http://schemas.microsoft.com/office/drawing/2014/main" id="{E918A0DC-7AB8-16FB-6B63-4DB3C2C0A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2</xdr:row>
      <xdr:rowOff>9525</xdr:rowOff>
    </xdr:from>
    <xdr:to>
      <xdr:col>35</xdr:col>
      <xdr:colOff>304800</xdr:colOff>
      <xdr:row>16</xdr:row>
      <xdr:rowOff>85725</xdr:rowOff>
    </xdr:to>
    <xdr:graphicFrame macro="">
      <xdr:nvGraphicFramePr>
        <xdr:cNvPr id="5" name="Chart 4">
          <a:extLst>
            <a:ext uri="{FF2B5EF4-FFF2-40B4-BE49-F238E27FC236}">
              <a16:creationId xmlns:a16="http://schemas.microsoft.com/office/drawing/2014/main" id="{901119BE-E631-CA4C-2334-B7427B98420F}"/>
            </a:ext>
            <a:ext uri="{147F2762-F138-4A5C-976F-8EAC2B608ADB}">
              <a16:predDERef xmlns:a16="http://schemas.microsoft.com/office/drawing/2014/main" pred="{E918A0DC-7AB8-16FB-6B63-4DB3C2C0A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19050</xdr:colOff>
      <xdr:row>21</xdr:row>
      <xdr:rowOff>9525</xdr:rowOff>
    </xdr:from>
    <xdr:to>
      <xdr:col>35</xdr:col>
      <xdr:colOff>323850</xdr:colOff>
      <xdr:row>36</xdr:row>
      <xdr:rowOff>85725</xdr:rowOff>
    </xdr:to>
    <xdr:graphicFrame macro="">
      <xdr:nvGraphicFramePr>
        <xdr:cNvPr id="8" name="Chart 7">
          <a:extLst>
            <a:ext uri="{FF2B5EF4-FFF2-40B4-BE49-F238E27FC236}">
              <a16:creationId xmlns:a16="http://schemas.microsoft.com/office/drawing/2014/main" id="{5B44D297-FA73-8A1D-B392-28481DEF5F2C}"/>
            </a:ext>
            <a:ext uri="{147F2762-F138-4A5C-976F-8EAC2B608ADB}">
              <a16:predDERef xmlns:a16="http://schemas.microsoft.com/office/drawing/2014/main" pred="{901119BE-E631-CA4C-2334-B7427B984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19050</xdr:colOff>
      <xdr:row>16</xdr:row>
      <xdr:rowOff>171450</xdr:rowOff>
    </xdr:from>
    <xdr:to>
      <xdr:col>35</xdr:col>
      <xdr:colOff>295275</xdr:colOff>
      <xdr:row>20</xdr:row>
      <xdr:rowOff>76200</xdr:rowOff>
    </xdr:to>
    <xdr:sp macro="" textlink="">
      <xdr:nvSpPr>
        <xdr:cNvPr id="7" name="TextBox 6">
          <a:extLst>
            <a:ext uri="{FF2B5EF4-FFF2-40B4-BE49-F238E27FC236}">
              <a16:creationId xmlns:a16="http://schemas.microsoft.com/office/drawing/2014/main" id="{640DD56D-0EC9-24FD-2EF4-954F9A2051BE}"/>
            </a:ext>
            <a:ext uri="{147F2762-F138-4A5C-976F-8EAC2B608ADB}">
              <a16:predDERef xmlns:a16="http://schemas.microsoft.com/office/drawing/2014/main" pred="{381978A1-9C90-7B08-C519-A5A582181FBD}"/>
            </a:ext>
          </a:extLst>
        </xdr:cNvPr>
        <xdr:cNvSpPr txBox="1"/>
      </xdr:nvSpPr>
      <xdr:spPr>
        <a:xfrm>
          <a:off x="18068925" y="3762375"/>
          <a:ext cx="4543425" cy="6667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Aptos Narrow" panose="020B0004020202020204" pitchFamily="34" charset="0"/>
            </a:rPr>
            <a:t>Fitting a straight line to the Failure Rate vs Time graph would give an x-intercept near 163. This would give an additional testing time of 132 units to remove all bugs, approximately.</a:t>
          </a:r>
        </a:p>
        <a:p>
          <a:pPr marL="0" indent="0" algn="l"/>
          <a:endParaRPr lang="en-US" sz="1100">
            <a:latin typeface="+mn-lt"/>
            <a:ea typeface="+mn-lt"/>
            <a:cs typeface="+mn-lt"/>
          </a:endParaRPr>
        </a:p>
      </xdr:txBody>
    </xdr:sp>
    <xdr:clientData/>
  </xdr:twoCellAnchor>
  <xdr:twoCellAnchor>
    <xdr:from>
      <xdr:col>28</xdr:col>
      <xdr:colOff>19050</xdr:colOff>
      <xdr:row>37</xdr:row>
      <xdr:rowOff>38100</xdr:rowOff>
    </xdr:from>
    <xdr:to>
      <xdr:col>35</xdr:col>
      <xdr:colOff>361950</xdr:colOff>
      <xdr:row>42</xdr:row>
      <xdr:rowOff>28575</xdr:rowOff>
    </xdr:to>
    <xdr:sp macro="" textlink="">
      <xdr:nvSpPr>
        <xdr:cNvPr id="9" name="TextBox 8">
          <a:extLst>
            <a:ext uri="{FF2B5EF4-FFF2-40B4-BE49-F238E27FC236}">
              <a16:creationId xmlns:a16="http://schemas.microsoft.com/office/drawing/2014/main" id="{4FAB486D-1C9B-3920-FBDE-C03C890B99B1}"/>
            </a:ext>
            <a:ext uri="{147F2762-F138-4A5C-976F-8EAC2B608ADB}">
              <a16:predDERef xmlns:a16="http://schemas.microsoft.com/office/drawing/2014/main" pred="{640DD56D-0EC9-24FD-2EF4-954F9A2051BE}"/>
            </a:ext>
          </a:extLst>
        </xdr:cNvPr>
        <xdr:cNvSpPr txBox="1"/>
      </xdr:nvSpPr>
      <xdr:spPr>
        <a:xfrm>
          <a:off x="18068925" y="7629525"/>
          <a:ext cx="4610100" cy="9429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Fitting a straight line to the Failure Rate vs Number of Failures graph would show an x-intercept of about 1904. Using this as an estimate of the total number of original failures, we estimate that there are still 1812 bugs in the software.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495300</xdr:colOff>
      <xdr:row>31</xdr:row>
      <xdr:rowOff>57150</xdr:rowOff>
    </xdr:from>
    <xdr:to>
      <xdr:col>25</xdr:col>
      <xdr:colOff>590550</xdr:colOff>
      <xdr:row>62</xdr:row>
      <xdr:rowOff>85725</xdr:rowOff>
    </xdr:to>
    <xdr:graphicFrame macro="">
      <xdr:nvGraphicFramePr>
        <xdr:cNvPr id="2" name="Chart 1">
          <a:extLst>
            <a:ext uri="{FF2B5EF4-FFF2-40B4-BE49-F238E27FC236}">
              <a16:creationId xmlns:a16="http://schemas.microsoft.com/office/drawing/2014/main" id="{06113183-EB89-4574-A840-8F8A338AC250}"/>
            </a:ext>
            <a:ext uri="{147F2762-F138-4A5C-976F-8EAC2B608ADB}">
              <a16:predDERef xmlns:a16="http://schemas.microsoft.com/office/drawing/2014/main" pred="{BE6F399D-CDD7-F1D4-B396-5E5DAA581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561975</xdr:colOff>
      <xdr:row>0</xdr:row>
      <xdr:rowOff>9525</xdr:rowOff>
    </xdr:from>
    <xdr:to>
      <xdr:col>26</xdr:col>
      <xdr:colOff>47625</xdr:colOff>
      <xdr:row>29</xdr:row>
      <xdr:rowOff>57150</xdr:rowOff>
    </xdr:to>
    <xdr:graphicFrame macro="">
      <xdr:nvGraphicFramePr>
        <xdr:cNvPr id="11" name="Chart 3">
          <a:extLst>
            <a:ext uri="{FF2B5EF4-FFF2-40B4-BE49-F238E27FC236}">
              <a16:creationId xmlns:a16="http://schemas.microsoft.com/office/drawing/2014/main" id="{83841C82-C758-4B67-9AC3-280F5CC27A34}"/>
            </a:ext>
            <a:ext uri="{147F2762-F138-4A5C-976F-8EAC2B608ADB}">
              <a16:predDERef xmlns:a16="http://schemas.microsoft.com/office/drawing/2014/main" pred="{06113183-EB89-4574-A840-8F8A338AC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64</xdr:row>
      <xdr:rowOff>123825</xdr:rowOff>
    </xdr:from>
    <xdr:to>
      <xdr:col>26</xdr:col>
      <xdr:colOff>495300</xdr:colOff>
      <xdr:row>96</xdr:row>
      <xdr:rowOff>152400</xdr:rowOff>
    </xdr:to>
    <xdr:graphicFrame macro="">
      <xdr:nvGraphicFramePr>
        <xdr:cNvPr id="4" name="Chart 3">
          <a:extLst>
            <a:ext uri="{FF2B5EF4-FFF2-40B4-BE49-F238E27FC236}">
              <a16:creationId xmlns:a16="http://schemas.microsoft.com/office/drawing/2014/main" id="{E62746F6-EFB6-FA68-29A4-6D7D676FB3A9}"/>
            </a:ext>
            <a:ext uri="{147F2762-F138-4A5C-976F-8EAC2B608ADB}">
              <a16:predDERef xmlns:a16="http://schemas.microsoft.com/office/drawing/2014/main" pred="{83841C82-C758-4B67-9AC3-280F5CC27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06B87-C17E-4E70-85C4-035FFF0480D0}">
  <dimension ref="B1:Z69"/>
  <sheetViews>
    <sheetView tabSelected="1" topLeftCell="A12" workbookViewId="0">
      <selection activeCell="N16" sqref="N16"/>
    </sheetView>
  </sheetViews>
  <sheetFormatPr defaultRowHeight="15"/>
  <cols>
    <col min="2" max="5" width="12.42578125" style="6" customWidth="1"/>
    <col min="7" max="7" width="10.140625" customWidth="1"/>
    <col min="10" max="10" width="10.28515625" style="6" customWidth="1"/>
    <col min="11" max="11" width="12.140625" customWidth="1"/>
    <col min="12" max="12" width="12.42578125" customWidth="1"/>
    <col min="13" max="13" width="9.140625" style="11"/>
    <col min="14" max="14" width="11" style="9" customWidth="1"/>
    <col min="26" max="26" width="37.7109375" customWidth="1"/>
  </cols>
  <sheetData>
    <row r="1" spans="2:14">
      <c r="B1" s="19">
        <v>0.33700000000000002</v>
      </c>
      <c r="C1" s="19">
        <v>0.28999999999999998</v>
      </c>
      <c r="D1" s="19">
        <f>C1/2</f>
        <v>0.14499999999999999</v>
      </c>
      <c r="E1" s="19">
        <f>C1*2</f>
        <v>0.57999999999999996</v>
      </c>
    </row>
    <row r="2" spans="2:14" s="1" customFormat="1" ht="72.75">
      <c r="B2" s="5" t="s">
        <v>0</v>
      </c>
      <c r="C2" s="5" t="s">
        <v>1</v>
      </c>
      <c r="D2" s="5" t="s">
        <v>2</v>
      </c>
      <c r="E2" s="5" t="s">
        <v>3</v>
      </c>
      <c r="F2" s="1" t="s">
        <v>4</v>
      </c>
      <c r="G2" s="5" t="s">
        <v>5</v>
      </c>
      <c r="H2" s="1" t="s">
        <v>6</v>
      </c>
      <c r="I2" s="1" t="s">
        <v>7</v>
      </c>
      <c r="J2" s="5" t="s">
        <v>8</v>
      </c>
      <c r="K2" s="1" t="s">
        <v>9</v>
      </c>
      <c r="L2" s="1" t="s">
        <v>10</v>
      </c>
      <c r="M2" s="10"/>
      <c r="N2" s="8"/>
    </row>
    <row r="3" spans="2:14" s="1" customFormat="1">
      <c r="B3" s="20">
        <f>$F3/$B$1</f>
        <v>0</v>
      </c>
      <c r="C3" s="20">
        <f>$F3/$C$1</f>
        <v>0</v>
      </c>
      <c r="D3" s="20">
        <f>$F3/$D$1</f>
        <v>0</v>
      </c>
      <c r="E3" s="20">
        <f>$F3/$E$1</f>
        <v>0</v>
      </c>
      <c r="F3" s="1">
        <v>0</v>
      </c>
      <c r="G3" s="5">
        <v>0</v>
      </c>
      <c r="H3" s="1">
        <v>0</v>
      </c>
      <c r="I3" s="1">
        <v>0</v>
      </c>
      <c r="J3" s="5">
        <v>0</v>
      </c>
      <c r="K3" s="1">
        <v>0</v>
      </c>
      <c r="L3" s="1">
        <v>0</v>
      </c>
      <c r="M3" s="15"/>
      <c r="N3" s="17"/>
    </row>
    <row r="4" spans="2:14">
      <c r="B4" s="20">
        <f>$F4/$B$1</f>
        <v>2.9673590504451037</v>
      </c>
      <c r="C4" s="20">
        <f t="shared" ref="C4:C34" si="0">$F4/$C$1</f>
        <v>3.4482758620689657</v>
      </c>
      <c r="D4" s="20">
        <f t="shared" ref="D4:D34" si="1">$F4/$D$1</f>
        <v>6.8965517241379315</v>
      </c>
      <c r="E4" s="20">
        <f>$F4/$E$1</f>
        <v>1.7241379310344829</v>
      </c>
      <c r="F4">
        <v>1</v>
      </c>
      <c r="G4" s="6">
        <f>H4</f>
        <v>2</v>
      </c>
      <c r="H4">
        <v>2</v>
      </c>
      <c r="I4">
        <v>0.05</v>
      </c>
      <c r="J4" s="6">
        <f>I4</f>
        <v>0.05</v>
      </c>
      <c r="K4">
        <v>1.3</v>
      </c>
      <c r="L4">
        <v>0.5</v>
      </c>
      <c r="M4" s="16"/>
      <c r="N4" s="17"/>
    </row>
    <row r="5" spans="2:14">
      <c r="B5" s="20">
        <f>$F5/$B$1</f>
        <v>5.9347181008902075</v>
      </c>
      <c r="C5" s="23">
        <f t="shared" si="0"/>
        <v>6.8965517241379315</v>
      </c>
      <c r="D5" s="20">
        <f t="shared" si="1"/>
        <v>13.793103448275863</v>
      </c>
      <c r="E5" s="20">
        <f>$F5/$E$1</f>
        <v>3.4482758620689657</v>
      </c>
      <c r="F5">
        <v>2</v>
      </c>
      <c r="G5" s="6">
        <f>G4+H5</f>
        <v>13</v>
      </c>
      <c r="H5">
        <v>11</v>
      </c>
      <c r="I5">
        <v>1</v>
      </c>
      <c r="J5" s="6">
        <f>J4+I5</f>
        <v>1.05</v>
      </c>
      <c r="K5">
        <v>17.8</v>
      </c>
      <c r="L5">
        <v>2.8</v>
      </c>
      <c r="M5" s="16"/>
      <c r="N5" s="17"/>
    </row>
    <row r="6" spans="2:14">
      <c r="B6" s="20">
        <f>$F6/$B$1</f>
        <v>8.9020771513353107</v>
      </c>
      <c r="C6" s="20">
        <f t="shared" si="0"/>
        <v>10.344827586206897</v>
      </c>
      <c r="D6" s="20">
        <f t="shared" si="1"/>
        <v>20.689655172413794</v>
      </c>
      <c r="E6" s="20">
        <f>$F6/$E$1</f>
        <v>5.1724137931034484</v>
      </c>
      <c r="F6">
        <v>3</v>
      </c>
      <c r="G6" s="6">
        <f>G5+H6</f>
        <v>15</v>
      </c>
      <c r="H6">
        <v>2</v>
      </c>
      <c r="I6">
        <v>0.19</v>
      </c>
      <c r="J6" s="6">
        <f t="shared" ref="J6:J34" si="2">J5+I6</f>
        <v>1.24</v>
      </c>
      <c r="K6">
        <v>5</v>
      </c>
      <c r="L6">
        <v>1</v>
      </c>
      <c r="M6" s="16"/>
      <c r="N6" s="17"/>
    </row>
    <row r="7" spans="2:14">
      <c r="B7" s="20">
        <f>$F7/$B$1</f>
        <v>11.869436201780415</v>
      </c>
      <c r="C7" s="20">
        <f t="shared" si="0"/>
        <v>13.793103448275863</v>
      </c>
      <c r="D7" s="20">
        <f t="shared" si="1"/>
        <v>27.586206896551726</v>
      </c>
      <c r="E7" s="20">
        <f>$F7/$E$1</f>
        <v>6.8965517241379315</v>
      </c>
      <c r="F7">
        <v>4</v>
      </c>
      <c r="G7" s="6">
        <f>G6+H7</f>
        <v>19</v>
      </c>
      <c r="H7">
        <v>4</v>
      </c>
      <c r="I7">
        <v>0.41</v>
      </c>
      <c r="J7" s="6">
        <f t="shared" si="2"/>
        <v>1.65</v>
      </c>
      <c r="K7">
        <v>1.5</v>
      </c>
      <c r="L7">
        <v>0.5</v>
      </c>
      <c r="M7" s="16"/>
      <c r="N7" s="17"/>
    </row>
    <row r="8" spans="2:14">
      <c r="B8" s="20">
        <f>$F8/$B$1</f>
        <v>14.836795252225519</v>
      </c>
      <c r="C8" s="20">
        <f t="shared" si="0"/>
        <v>17.241379310344829</v>
      </c>
      <c r="D8" s="20">
        <f t="shared" si="1"/>
        <v>34.482758620689658</v>
      </c>
      <c r="E8" s="20">
        <f>$F8/$E$1</f>
        <v>8.6206896551724146</v>
      </c>
      <c r="F8">
        <v>5</v>
      </c>
      <c r="G8" s="6">
        <f>G7+H8</f>
        <v>22</v>
      </c>
      <c r="H8">
        <v>3</v>
      </c>
      <c r="I8">
        <v>0.32</v>
      </c>
      <c r="J8" s="6">
        <f t="shared" si="2"/>
        <v>1.97</v>
      </c>
      <c r="K8">
        <v>1.5</v>
      </c>
      <c r="L8">
        <v>0.5</v>
      </c>
      <c r="M8" s="16"/>
      <c r="N8" s="17"/>
    </row>
    <row r="9" spans="2:14">
      <c r="B9" s="20">
        <f>$F9/$B$1</f>
        <v>17.804154302670621</v>
      </c>
      <c r="C9" s="20">
        <f t="shared" si="0"/>
        <v>20.689655172413794</v>
      </c>
      <c r="D9" s="20">
        <f t="shared" si="1"/>
        <v>41.379310344827587</v>
      </c>
      <c r="E9" s="20">
        <f>$F9/$E$1</f>
        <v>10.344827586206897</v>
      </c>
      <c r="F9">
        <v>6</v>
      </c>
      <c r="G9" s="6">
        <f>G8+H9</f>
        <v>23</v>
      </c>
      <c r="H9">
        <v>1</v>
      </c>
      <c r="I9">
        <v>0.61</v>
      </c>
      <c r="J9" s="6">
        <f t="shared" si="2"/>
        <v>2.58</v>
      </c>
      <c r="K9">
        <v>3</v>
      </c>
      <c r="L9">
        <v>1</v>
      </c>
      <c r="M9" s="16"/>
      <c r="N9" s="17"/>
    </row>
    <row r="10" spans="2:14">
      <c r="B10" s="20">
        <f>$F10/$B$1</f>
        <v>20.771513353115726</v>
      </c>
      <c r="C10" s="20">
        <f t="shared" si="0"/>
        <v>24.137931034482762</v>
      </c>
      <c r="D10" s="20">
        <f t="shared" si="1"/>
        <v>48.275862068965523</v>
      </c>
      <c r="E10" s="20">
        <f>$F10/$E$1</f>
        <v>12.068965517241381</v>
      </c>
      <c r="F10">
        <v>7</v>
      </c>
      <c r="G10" s="6">
        <f>G9+H10</f>
        <v>24</v>
      </c>
      <c r="H10">
        <v>1</v>
      </c>
      <c r="I10">
        <v>0.32</v>
      </c>
      <c r="J10" s="6">
        <f t="shared" si="2"/>
        <v>2.9</v>
      </c>
      <c r="K10">
        <v>3</v>
      </c>
      <c r="L10">
        <v>0.5</v>
      </c>
      <c r="M10" s="16"/>
      <c r="N10" s="17"/>
    </row>
    <row r="11" spans="2:14">
      <c r="B11" s="20">
        <f>$F11/$B$1</f>
        <v>23.73887240356083</v>
      </c>
      <c r="C11" s="20">
        <f t="shared" si="0"/>
        <v>27.586206896551726</v>
      </c>
      <c r="D11" s="20">
        <f t="shared" si="1"/>
        <v>55.172413793103452</v>
      </c>
      <c r="E11" s="20">
        <f>$F11/$E$1</f>
        <v>13.793103448275863</v>
      </c>
      <c r="F11">
        <v>8</v>
      </c>
      <c r="G11" s="6">
        <f>G10+H11</f>
        <v>26</v>
      </c>
      <c r="H11">
        <v>2</v>
      </c>
      <c r="I11">
        <v>1.83</v>
      </c>
      <c r="J11" s="6">
        <f t="shared" si="2"/>
        <v>4.7300000000000004</v>
      </c>
      <c r="K11">
        <v>8</v>
      </c>
      <c r="L11">
        <v>2.5</v>
      </c>
      <c r="M11" s="16"/>
      <c r="N11" s="17"/>
    </row>
    <row r="12" spans="2:14">
      <c r="B12" s="20">
        <f>$F12/$B$1</f>
        <v>26.706231454005934</v>
      </c>
      <c r="C12" s="20">
        <f t="shared" si="0"/>
        <v>31.03448275862069</v>
      </c>
      <c r="D12" s="20">
        <f t="shared" si="1"/>
        <v>62.068965517241381</v>
      </c>
      <c r="E12" s="20">
        <f>$F12/$E$1</f>
        <v>15.517241379310345</v>
      </c>
      <c r="F12">
        <v>9</v>
      </c>
      <c r="G12" s="6">
        <f>G11+H12</f>
        <v>30</v>
      </c>
      <c r="H12">
        <v>4</v>
      </c>
      <c r="I12">
        <v>3.01</v>
      </c>
      <c r="J12" s="6">
        <f t="shared" si="2"/>
        <v>7.74</v>
      </c>
      <c r="K12">
        <v>30</v>
      </c>
      <c r="L12">
        <v>3</v>
      </c>
      <c r="M12" s="16"/>
      <c r="N12" s="17"/>
    </row>
    <row r="13" spans="2:14">
      <c r="B13" s="20">
        <f>$F13/$B$1</f>
        <v>29.673590504451038</v>
      </c>
      <c r="C13" s="20">
        <f t="shared" si="0"/>
        <v>34.482758620689658</v>
      </c>
      <c r="D13" s="20">
        <f t="shared" si="1"/>
        <v>68.965517241379317</v>
      </c>
      <c r="E13" s="20">
        <f>$F13/$E$1</f>
        <v>17.241379310344829</v>
      </c>
      <c r="F13">
        <v>10</v>
      </c>
      <c r="G13" s="6">
        <f>G12+H13</f>
        <v>30</v>
      </c>
      <c r="H13">
        <v>0</v>
      </c>
      <c r="I13">
        <v>1.79</v>
      </c>
      <c r="J13" s="6">
        <f t="shared" si="2"/>
        <v>9.5300000000000011</v>
      </c>
      <c r="K13">
        <v>9</v>
      </c>
      <c r="L13">
        <v>3</v>
      </c>
      <c r="M13" s="16"/>
      <c r="N13" s="17"/>
    </row>
    <row r="14" spans="2:14">
      <c r="B14" s="20">
        <f>$F14/$B$1</f>
        <v>32.640949554896139</v>
      </c>
      <c r="C14" s="20">
        <f t="shared" si="0"/>
        <v>37.931034482758626</v>
      </c>
      <c r="D14" s="20">
        <f t="shared" si="1"/>
        <v>75.862068965517253</v>
      </c>
      <c r="E14" s="20">
        <f>$F14/$E$1</f>
        <v>18.965517241379313</v>
      </c>
      <c r="F14">
        <v>11</v>
      </c>
      <c r="G14" s="6">
        <f>G13+H14</f>
        <v>34</v>
      </c>
      <c r="H14">
        <v>4</v>
      </c>
      <c r="I14">
        <v>3.17</v>
      </c>
      <c r="J14" s="6">
        <f t="shared" si="2"/>
        <v>12.700000000000001</v>
      </c>
      <c r="K14">
        <v>25</v>
      </c>
      <c r="L14">
        <v>6</v>
      </c>
      <c r="M14" s="16"/>
      <c r="N14" s="17"/>
    </row>
    <row r="15" spans="2:14">
      <c r="B15" s="20">
        <f>$F15/$B$1</f>
        <v>35.608308605341243</v>
      </c>
      <c r="C15" s="20">
        <f t="shared" si="0"/>
        <v>41.379310344827587</v>
      </c>
      <c r="D15" s="20">
        <f t="shared" si="1"/>
        <v>82.758620689655174</v>
      </c>
      <c r="E15" s="20">
        <f>$F15/$E$1</f>
        <v>20.689655172413794</v>
      </c>
      <c r="F15">
        <v>12</v>
      </c>
      <c r="G15" s="6">
        <f>G14+H15</f>
        <v>35</v>
      </c>
      <c r="H15">
        <v>1</v>
      </c>
      <c r="I15">
        <v>3.4</v>
      </c>
      <c r="J15" s="6">
        <f t="shared" si="2"/>
        <v>16.100000000000001</v>
      </c>
      <c r="K15">
        <v>15</v>
      </c>
      <c r="L15">
        <v>4</v>
      </c>
      <c r="M15" s="16"/>
      <c r="N15" s="17"/>
    </row>
    <row r="16" spans="2:14">
      <c r="B16" s="20">
        <f>$F16/$B$1</f>
        <v>38.575667655786347</v>
      </c>
      <c r="C16" s="20">
        <f t="shared" si="0"/>
        <v>44.827586206896555</v>
      </c>
      <c r="D16" s="20">
        <f t="shared" si="1"/>
        <v>89.65517241379311</v>
      </c>
      <c r="E16" s="20">
        <f>$F16/$E$1</f>
        <v>22.413793103448278</v>
      </c>
      <c r="F16">
        <v>13</v>
      </c>
      <c r="G16" s="6">
        <f>G15+H16</f>
        <v>38</v>
      </c>
      <c r="H16">
        <v>3</v>
      </c>
      <c r="I16">
        <v>4.2</v>
      </c>
      <c r="J16" s="6">
        <f t="shared" si="2"/>
        <v>20.3</v>
      </c>
      <c r="K16">
        <v>15</v>
      </c>
      <c r="L16">
        <v>4</v>
      </c>
      <c r="M16" s="16"/>
      <c r="N16" s="17"/>
    </row>
    <row r="17" spans="2:26">
      <c r="B17" s="20">
        <f>$F17/$B$1</f>
        <v>41.543026706231451</v>
      </c>
      <c r="C17" s="20">
        <f t="shared" si="0"/>
        <v>48.275862068965523</v>
      </c>
      <c r="D17" s="20">
        <f t="shared" si="1"/>
        <v>96.551724137931046</v>
      </c>
      <c r="E17" s="20">
        <f>$F17/$E$1</f>
        <v>24.137931034482762</v>
      </c>
      <c r="F17">
        <v>14</v>
      </c>
      <c r="G17" s="6">
        <f>G16+H17</f>
        <v>38</v>
      </c>
      <c r="H17">
        <v>0</v>
      </c>
      <c r="I17">
        <v>1.2</v>
      </c>
      <c r="J17" s="6">
        <f t="shared" si="2"/>
        <v>21.5</v>
      </c>
      <c r="K17">
        <v>2</v>
      </c>
      <c r="L17">
        <v>1</v>
      </c>
      <c r="M17" s="16"/>
      <c r="N17" s="17"/>
    </row>
    <row r="18" spans="2:26">
      <c r="B18" s="20">
        <f>$F18/$B$1</f>
        <v>44.510385756676556</v>
      </c>
      <c r="C18" s="20">
        <f t="shared" si="0"/>
        <v>51.724137931034484</v>
      </c>
      <c r="D18" s="20">
        <f t="shared" si="1"/>
        <v>103.44827586206897</v>
      </c>
      <c r="E18" s="20">
        <f>$F18/$E$1</f>
        <v>25.862068965517242</v>
      </c>
      <c r="F18">
        <v>15</v>
      </c>
      <c r="G18" s="6">
        <f>G17+H18</f>
        <v>39</v>
      </c>
      <c r="H18">
        <v>1</v>
      </c>
      <c r="I18">
        <v>5.3100000000000001E-2</v>
      </c>
      <c r="J18" s="6">
        <f t="shared" si="2"/>
        <v>21.553100000000001</v>
      </c>
      <c r="K18">
        <v>4</v>
      </c>
      <c r="L18">
        <v>1</v>
      </c>
      <c r="M18" s="16"/>
      <c r="N18" s="17"/>
    </row>
    <row r="19" spans="2:26">
      <c r="B19" s="20">
        <f>$F19/$B$1</f>
        <v>47.47774480712166</v>
      </c>
      <c r="C19" s="20">
        <f t="shared" si="0"/>
        <v>55.172413793103452</v>
      </c>
      <c r="D19" s="20">
        <f t="shared" si="1"/>
        <v>110.3448275862069</v>
      </c>
      <c r="E19" s="20">
        <f>$F19/$E$1</f>
        <v>27.586206896551726</v>
      </c>
      <c r="F19">
        <v>16</v>
      </c>
      <c r="G19" s="6">
        <f>G18+H19</f>
        <v>40</v>
      </c>
      <c r="H19">
        <v>1</v>
      </c>
      <c r="I19">
        <v>6.1899999999999997E-2</v>
      </c>
      <c r="J19" s="6">
        <f t="shared" si="2"/>
        <v>21.615000000000002</v>
      </c>
      <c r="K19">
        <v>20</v>
      </c>
      <c r="L19">
        <v>0</v>
      </c>
      <c r="M19" s="16"/>
      <c r="N19" s="17"/>
    </row>
    <row r="20" spans="2:26">
      <c r="B20" s="20">
        <f>$F20/$B$1</f>
        <v>50.445103857566764</v>
      </c>
      <c r="C20" s="20">
        <f t="shared" si="0"/>
        <v>58.62068965517242</v>
      </c>
      <c r="D20" s="20">
        <f t="shared" si="1"/>
        <v>117.24137931034484</v>
      </c>
      <c r="E20" s="20">
        <f>$F20/$E$1</f>
        <v>29.31034482758621</v>
      </c>
      <c r="F20">
        <v>17</v>
      </c>
      <c r="G20" s="6">
        <f>G19+H20</f>
        <v>42</v>
      </c>
      <c r="H20">
        <v>2</v>
      </c>
      <c r="I20">
        <v>0.158</v>
      </c>
      <c r="J20" s="6">
        <f t="shared" si="2"/>
        <v>21.773000000000003</v>
      </c>
      <c r="K20">
        <v>1</v>
      </c>
      <c r="L20">
        <v>0.5</v>
      </c>
      <c r="M20" s="16"/>
      <c r="N20" s="17"/>
    </row>
    <row r="21" spans="2:26">
      <c r="B21" s="20">
        <f>$F21/$B$1</f>
        <v>53.412462908011868</v>
      </c>
      <c r="C21" s="20">
        <f t="shared" si="0"/>
        <v>62.068965517241381</v>
      </c>
      <c r="D21" s="20">
        <f t="shared" si="1"/>
        <v>124.13793103448276</v>
      </c>
      <c r="E21" s="20">
        <f>$F21/$E$1</f>
        <v>31.03448275862069</v>
      </c>
      <c r="F21">
        <v>18</v>
      </c>
      <c r="G21" s="6">
        <f>G20+H21</f>
        <v>43</v>
      </c>
      <c r="H21">
        <v>1</v>
      </c>
      <c r="I21">
        <v>8.1000000000000003E-2</v>
      </c>
      <c r="J21" s="6">
        <f t="shared" si="2"/>
        <v>21.854000000000003</v>
      </c>
      <c r="K21">
        <v>1</v>
      </c>
      <c r="L21">
        <v>0.5</v>
      </c>
      <c r="M21" s="16"/>
      <c r="N21" s="17"/>
      <c r="Z21" s="18"/>
    </row>
    <row r="22" spans="2:26">
      <c r="B22" s="20">
        <f>$F22/$B$1</f>
        <v>56.379821958456972</v>
      </c>
      <c r="C22" s="20">
        <f t="shared" si="0"/>
        <v>65.517241379310349</v>
      </c>
      <c r="D22" s="20">
        <f t="shared" si="1"/>
        <v>131.0344827586207</v>
      </c>
      <c r="E22" s="20">
        <f>$F22/$E$1</f>
        <v>32.758620689655174</v>
      </c>
      <c r="F22">
        <v>19</v>
      </c>
      <c r="G22" s="6">
        <f>G21+H22</f>
        <v>51</v>
      </c>
      <c r="H22">
        <v>8</v>
      </c>
      <c r="I22">
        <v>1.046</v>
      </c>
      <c r="J22" s="6">
        <f t="shared" si="2"/>
        <v>22.900000000000002</v>
      </c>
      <c r="K22">
        <v>32</v>
      </c>
      <c r="L22">
        <v>2</v>
      </c>
      <c r="M22" s="16"/>
      <c r="N22" s="17"/>
      <c r="Z22" s="18"/>
    </row>
    <row r="23" spans="2:26">
      <c r="B23" s="20">
        <f>$F23/$B$1</f>
        <v>59.347181008902076</v>
      </c>
      <c r="C23" s="20">
        <f t="shared" si="0"/>
        <v>68.965517241379317</v>
      </c>
      <c r="D23" s="20">
        <f t="shared" si="1"/>
        <v>137.93103448275863</v>
      </c>
      <c r="E23" s="20">
        <f>$F23/$E$1</f>
        <v>34.482758620689658</v>
      </c>
      <c r="F23">
        <v>20</v>
      </c>
      <c r="G23" s="6">
        <f>G22+H23</f>
        <v>60</v>
      </c>
      <c r="H23">
        <v>9</v>
      </c>
      <c r="I23">
        <v>1.75</v>
      </c>
      <c r="J23" s="6">
        <f t="shared" si="2"/>
        <v>24.650000000000002</v>
      </c>
      <c r="K23">
        <v>32</v>
      </c>
      <c r="L23">
        <v>5</v>
      </c>
      <c r="M23" s="16"/>
      <c r="N23" s="17"/>
      <c r="Z23" s="18"/>
    </row>
    <row r="24" spans="2:26">
      <c r="B24" s="20">
        <f>$F24/$B$1</f>
        <v>62.314540059347173</v>
      </c>
      <c r="C24" s="20">
        <f t="shared" si="0"/>
        <v>72.413793103448285</v>
      </c>
      <c r="D24" s="20">
        <f t="shared" si="1"/>
        <v>144.82758620689657</v>
      </c>
      <c r="E24" s="20">
        <f>$F24/$E$1</f>
        <v>36.206896551724142</v>
      </c>
      <c r="F24">
        <v>21</v>
      </c>
      <c r="G24" s="6">
        <f>G23+H24</f>
        <v>66</v>
      </c>
      <c r="H24">
        <v>6</v>
      </c>
      <c r="I24">
        <v>2.96</v>
      </c>
      <c r="J24" s="6">
        <f t="shared" si="2"/>
        <v>27.610000000000003</v>
      </c>
      <c r="K24">
        <v>24</v>
      </c>
      <c r="L24">
        <v>4.5</v>
      </c>
      <c r="M24" s="16"/>
      <c r="N24" s="17"/>
      <c r="Z24" s="18"/>
    </row>
    <row r="25" spans="2:26">
      <c r="B25" s="20">
        <f>$F25/$B$1</f>
        <v>65.281899109792278</v>
      </c>
      <c r="C25" s="20">
        <f t="shared" si="0"/>
        <v>75.862068965517253</v>
      </c>
      <c r="D25" s="20">
        <f t="shared" si="1"/>
        <v>151.72413793103451</v>
      </c>
      <c r="E25" s="20">
        <f>$F25/$E$1</f>
        <v>37.931034482758626</v>
      </c>
      <c r="F25">
        <v>22</v>
      </c>
      <c r="G25" s="6">
        <f>G24+H25</f>
        <v>73</v>
      </c>
      <c r="H25">
        <v>7</v>
      </c>
      <c r="I25">
        <v>4.97</v>
      </c>
      <c r="J25" s="6">
        <f t="shared" si="2"/>
        <v>32.580000000000005</v>
      </c>
      <c r="K25">
        <v>24</v>
      </c>
      <c r="L25">
        <v>2.5</v>
      </c>
      <c r="M25" s="16"/>
      <c r="N25" s="17"/>
      <c r="Z25" s="18"/>
    </row>
    <row r="26" spans="2:26">
      <c r="B26" s="20">
        <f>$F26/$B$1</f>
        <v>68.249258160237389</v>
      </c>
      <c r="C26" s="20">
        <f t="shared" si="0"/>
        <v>79.310344827586206</v>
      </c>
      <c r="D26" s="20">
        <f t="shared" si="1"/>
        <v>158.62068965517241</v>
      </c>
      <c r="E26" s="20">
        <f>$F26/$E$1</f>
        <v>39.655172413793103</v>
      </c>
      <c r="F26">
        <v>23</v>
      </c>
      <c r="G26" s="6">
        <f>G25+H26</f>
        <v>77</v>
      </c>
      <c r="H26">
        <v>4</v>
      </c>
      <c r="I26">
        <v>0.42</v>
      </c>
      <c r="J26" s="6">
        <f t="shared" si="2"/>
        <v>33.000000000000007</v>
      </c>
      <c r="K26">
        <v>24</v>
      </c>
      <c r="L26">
        <v>4</v>
      </c>
      <c r="M26" s="16"/>
      <c r="N26" s="17"/>
      <c r="Z26" s="18"/>
    </row>
    <row r="27" spans="2:26">
      <c r="B27" s="20">
        <f>$F27/$B$1</f>
        <v>71.216617210682486</v>
      </c>
      <c r="C27" s="20">
        <f t="shared" si="0"/>
        <v>82.758620689655174</v>
      </c>
      <c r="D27" s="20">
        <f t="shared" si="1"/>
        <v>165.51724137931035</v>
      </c>
      <c r="E27" s="20">
        <f>$F27/$E$1</f>
        <v>41.379310344827587</v>
      </c>
      <c r="F27">
        <v>24</v>
      </c>
      <c r="G27" s="6">
        <f>G26+H27</f>
        <v>80</v>
      </c>
      <c r="H27">
        <v>3</v>
      </c>
      <c r="I27">
        <v>4.7</v>
      </c>
      <c r="J27" s="6">
        <f t="shared" si="2"/>
        <v>37.70000000000001</v>
      </c>
      <c r="K27">
        <v>30</v>
      </c>
      <c r="L27">
        <v>2</v>
      </c>
      <c r="M27" s="16"/>
      <c r="N27" s="17"/>
      <c r="Z27" s="18"/>
    </row>
    <row r="28" spans="2:26">
      <c r="B28" s="20">
        <f>$F28/$B$1</f>
        <v>74.183976261127597</v>
      </c>
      <c r="C28" s="20">
        <f t="shared" si="0"/>
        <v>86.206896551724142</v>
      </c>
      <c r="D28" s="20">
        <f t="shared" si="1"/>
        <v>172.41379310344828</v>
      </c>
      <c r="E28" s="20">
        <f>$F28/$E$1</f>
        <v>43.103448275862071</v>
      </c>
      <c r="F28">
        <v>25</v>
      </c>
      <c r="G28" s="6">
        <f>G27+H28</f>
        <v>80</v>
      </c>
      <c r="H28">
        <v>0</v>
      </c>
      <c r="I28">
        <v>0.9</v>
      </c>
      <c r="J28" s="6">
        <f t="shared" si="2"/>
        <v>38.600000000000009</v>
      </c>
      <c r="K28">
        <v>0</v>
      </c>
      <c r="L28">
        <v>0</v>
      </c>
      <c r="M28" s="16"/>
      <c r="N28" s="17"/>
      <c r="Z28" s="18"/>
    </row>
    <row r="29" spans="2:26">
      <c r="B29" s="20">
        <f>$F29/$B$1</f>
        <v>77.151335311572694</v>
      </c>
      <c r="C29" s="20">
        <f t="shared" si="0"/>
        <v>89.65517241379311</v>
      </c>
      <c r="D29" s="20">
        <f t="shared" si="1"/>
        <v>179.31034482758622</v>
      </c>
      <c r="E29" s="20">
        <f>$F29/$E$1</f>
        <v>44.827586206896555</v>
      </c>
      <c r="F29">
        <v>26</v>
      </c>
      <c r="G29" s="6">
        <f>G28+H29</f>
        <v>84</v>
      </c>
      <c r="H29">
        <v>4</v>
      </c>
      <c r="I29">
        <v>1.5</v>
      </c>
      <c r="J29" s="6">
        <f t="shared" si="2"/>
        <v>40.100000000000009</v>
      </c>
      <c r="K29">
        <v>8</v>
      </c>
      <c r="L29">
        <v>4</v>
      </c>
      <c r="M29" s="16"/>
      <c r="N29" s="17"/>
      <c r="Z29" s="18"/>
    </row>
    <row r="30" spans="2:26">
      <c r="B30" s="20">
        <f>$F30/$B$1</f>
        <v>80.118694362017806</v>
      </c>
      <c r="C30" s="20">
        <f t="shared" si="0"/>
        <v>93.103448275862078</v>
      </c>
      <c r="D30" s="20">
        <f t="shared" si="1"/>
        <v>186.20689655172416</v>
      </c>
      <c r="E30" s="20">
        <f>$F30/$E$1</f>
        <v>46.551724137931039</v>
      </c>
      <c r="F30">
        <v>27</v>
      </c>
      <c r="G30" s="6">
        <f>G29+H30</f>
        <v>85</v>
      </c>
      <c r="H30">
        <v>1</v>
      </c>
      <c r="I30">
        <v>2</v>
      </c>
      <c r="J30" s="6">
        <f t="shared" si="2"/>
        <v>42.100000000000009</v>
      </c>
      <c r="K30">
        <v>8</v>
      </c>
      <c r="L30">
        <v>6</v>
      </c>
      <c r="M30" s="16"/>
      <c r="N30" s="17"/>
      <c r="Z30" s="18"/>
    </row>
    <row r="31" spans="2:26">
      <c r="B31" s="20">
        <f>$F31/$B$1</f>
        <v>83.086053412462903</v>
      </c>
      <c r="C31" s="20">
        <f t="shared" si="0"/>
        <v>96.551724137931046</v>
      </c>
      <c r="D31" s="20">
        <f t="shared" si="1"/>
        <v>193.10344827586209</v>
      </c>
      <c r="E31" s="20">
        <f>$F31/$E$1</f>
        <v>48.275862068965523</v>
      </c>
      <c r="F31">
        <v>28</v>
      </c>
      <c r="G31" s="6">
        <f>G30+H31</f>
        <v>85</v>
      </c>
      <c r="H31">
        <v>0</v>
      </c>
      <c r="I31">
        <v>1.2</v>
      </c>
      <c r="J31" s="6">
        <f t="shared" si="2"/>
        <v>43.300000000000011</v>
      </c>
      <c r="K31">
        <v>12</v>
      </c>
      <c r="L31">
        <v>4</v>
      </c>
      <c r="M31" s="16"/>
      <c r="N31" s="17"/>
      <c r="Z31" s="18"/>
    </row>
    <row r="32" spans="2:26">
      <c r="B32" s="20">
        <f>$F32/$B$1</f>
        <v>86.053412462908</v>
      </c>
      <c r="C32" s="20">
        <f t="shared" si="0"/>
        <v>100</v>
      </c>
      <c r="D32" s="20">
        <f t="shared" si="1"/>
        <v>200</v>
      </c>
      <c r="E32" s="20">
        <f>$F32/$E$1</f>
        <v>50</v>
      </c>
      <c r="F32">
        <v>29</v>
      </c>
      <c r="G32" s="6">
        <f>G31+H32</f>
        <v>87</v>
      </c>
      <c r="H32">
        <v>2</v>
      </c>
      <c r="I32">
        <v>1.2</v>
      </c>
      <c r="J32" s="6">
        <f t="shared" si="2"/>
        <v>44.500000000000014</v>
      </c>
      <c r="K32">
        <v>20</v>
      </c>
      <c r="L32">
        <v>6</v>
      </c>
      <c r="M32" s="16"/>
      <c r="N32" s="17"/>
      <c r="Z32" s="18"/>
    </row>
    <row r="33" spans="2:26">
      <c r="B33" s="20">
        <f>$F33/$B$1</f>
        <v>89.020771513353111</v>
      </c>
      <c r="C33" s="20">
        <f t="shared" si="0"/>
        <v>103.44827586206897</v>
      </c>
      <c r="D33" s="20">
        <f t="shared" si="1"/>
        <v>206.89655172413794</v>
      </c>
      <c r="E33" s="20">
        <f>$F33/$E$1</f>
        <v>51.724137931034484</v>
      </c>
      <c r="F33">
        <v>30</v>
      </c>
      <c r="G33" s="6">
        <f>G32+H33</f>
        <v>89</v>
      </c>
      <c r="H33">
        <v>2</v>
      </c>
      <c r="I33">
        <v>2.2000000000000002</v>
      </c>
      <c r="J33" s="6">
        <f t="shared" si="2"/>
        <v>46.700000000000017</v>
      </c>
      <c r="K33">
        <v>32</v>
      </c>
      <c r="L33">
        <v>10</v>
      </c>
      <c r="M33" s="16"/>
      <c r="N33" s="17"/>
      <c r="Z33" s="18"/>
    </row>
    <row r="34" spans="2:26">
      <c r="B34" s="20">
        <f>$F34/$B$1</f>
        <v>91.988130563798208</v>
      </c>
      <c r="C34" s="20">
        <f t="shared" si="0"/>
        <v>106.89655172413794</v>
      </c>
      <c r="D34" s="20">
        <f t="shared" si="1"/>
        <v>213.79310344827587</v>
      </c>
      <c r="E34" s="20">
        <f>$F34/$E$1</f>
        <v>53.448275862068968</v>
      </c>
      <c r="F34">
        <v>31</v>
      </c>
      <c r="G34" s="6">
        <f>G33+H34</f>
        <v>92</v>
      </c>
      <c r="H34">
        <v>3</v>
      </c>
      <c r="I34">
        <v>7.6</v>
      </c>
      <c r="J34" s="6">
        <f t="shared" si="2"/>
        <v>54.300000000000018</v>
      </c>
      <c r="K34">
        <v>24</v>
      </c>
      <c r="L34">
        <v>8</v>
      </c>
      <c r="M34" s="16"/>
      <c r="N34" s="17"/>
    </row>
    <row r="36" spans="2:26">
      <c r="F36" t="s">
        <v>11</v>
      </c>
      <c r="H36">
        <f>MAX(H4:H34)</f>
        <v>11</v>
      </c>
      <c r="Z36" s="18"/>
    </row>
    <row r="37" spans="2:26">
      <c r="F37" t="s">
        <v>12</v>
      </c>
      <c r="H37">
        <f>MIN(H4:H34)</f>
        <v>0</v>
      </c>
      <c r="Z37" s="18"/>
    </row>
    <row r="38" spans="2:26">
      <c r="F38" t="s">
        <v>13</v>
      </c>
      <c r="H38">
        <f>AVERAGE(H4:H34)</f>
        <v>2.967741935483871</v>
      </c>
      <c r="Z38" s="18"/>
    </row>
    <row r="39" spans="2:26">
      <c r="F39" t="s">
        <v>14</v>
      </c>
      <c r="H39">
        <f>STDEV(H4:H34)</f>
        <v>2.7384164641600437</v>
      </c>
      <c r="Z39" s="18"/>
    </row>
    <row r="40" spans="2:26">
      <c r="Z40" s="18"/>
    </row>
    <row r="41" spans="2:26">
      <c r="Z41" s="18"/>
    </row>
    <row r="42" spans="2:26">
      <c r="F42" t="s">
        <v>15</v>
      </c>
      <c r="Z42" s="18"/>
    </row>
    <row r="43" spans="2:26">
      <c r="H43" s="3">
        <f>F34/G34</f>
        <v>0.33695652173913043</v>
      </c>
      <c r="Z43" s="18"/>
    </row>
    <row r="44" spans="2:26">
      <c r="Z44" s="18"/>
    </row>
    <row r="45" spans="2:26">
      <c r="F45" t="s">
        <v>16</v>
      </c>
      <c r="H45" s="4">
        <f>EXP(1/H43)</f>
        <v>19.447955239897016</v>
      </c>
      <c r="I45" s="2" t="s">
        <v>17</v>
      </c>
      <c r="J45" s="7"/>
      <c r="Z45" s="18"/>
    </row>
    <row r="46" spans="2:26">
      <c r="Z46" s="18"/>
    </row>
    <row r="47" spans="2:26">
      <c r="F47" t="s">
        <v>18</v>
      </c>
      <c r="H47">
        <f>G34/F34</f>
        <v>2.967741935483871</v>
      </c>
      <c r="Z47" s="18"/>
    </row>
    <row r="48" spans="2:26">
      <c r="Z48" s="18"/>
    </row>
    <row r="49" spans="6:26">
      <c r="F49" s="12" t="s">
        <v>19</v>
      </c>
      <c r="G49" s="12"/>
      <c r="H49" s="12"/>
      <c r="I49" s="13"/>
      <c r="J49" s="13"/>
      <c r="Z49" s="18"/>
    </row>
    <row r="50" spans="6:26">
      <c r="F50" s="13"/>
      <c r="G50" s="12" t="s">
        <v>20</v>
      </c>
      <c r="H50" s="13"/>
      <c r="I50" s="12"/>
      <c r="J50" s="13"/>
    </row>
    <row r="51" spans="6:26">
      <c r="F51" s="13">
        <v>6.6</v>
      </c>
      <c r="G51" s="12" t="s">
        <v>21</v>
      </c>
      <c r="H51" s="13"/>
      <c r="I51" s="13">
        <v>-2.1970000000000001</v>
      </c>
      <c r="J51" s="13">
        <v>0</v>
      </c>
    </row>
    <row r="52" spans="6:26">
      <c r="F52" s="13">
        <v>6.8</v>
      </c>
      <c r="G52" s="12" t="s">
        <v>22</v>
      </c>
      <c r="H52" s="13"/>
      <c r="I52" s="13">
        <v>8.8930000000000007</v>
      </c>
      <c r="J52" s="13">
        <v>16</v>
      </c>
    </row>
    <row r="53" spans="6:26">
      <c r="F53" s="13">
        <v>6.1</v>
      </c>
      <c r="G53" s="12" t="s">
        <v>23</v>
      </c>
      <c r="H53" s="13"/>
      <c r="I53" s="13">
        <v>0</v>
      </c>
      <c r="J53" s="13">
        <v>3.17</v>
      </c>
    </row>
    <row r="54" spans="6:26">
      <c r="F54" s="13">
        <v>6.12</v>
      </c>
      <c r="G54" s="12" t="s">
        <v>24</v>
      </c>
      <c r="H54" s="13"/>
      <c r="I54" s="13">
        <v>16</v>
      </c>
      <c r="J54" s="13">
        <v>26.253</v>
      </c>
    </row>
    <row r="55" spans="6:26">
      <c r="F55" s="13"/>
      <c r="G55" s="14" t="s">
        <v>25</v>
      </c>
      <c r="H55" s="13">
        <f>(J54-J53)/(I54-I53)</f>
        <v>1.4426874999999999</v>
      </c>
      <c r="I55" s="13"/>
      <c r="J55" s="13"/>
    </row>
    <row r="56" spans="6:26">
      <c r="F56" s="13"/>
      <c r="G56" s="14"/>
      <c r="H56" s="13"/>
      <c r="I56" s="13"/>
      <c r="J56" s="13"/>
    </row>
    <row r="57" spans="6:26">
      <c r="F57" s="13"/>
      <c r="G57" s="12" t="s">
        <v>26</v>
      </c>
      <c r="H57" s="13"/>
      <c r="I57" s="12" t="s">
        <v>27</v>
      </c>
      <c r="J57" s="12" t="s">
        <v>28</v>
      </c>
    </row>
    <row r="58" spans="6:26">
      <c r="F58" s="13">
        <v>6.5</v>
      </c>
      <c r="G58" s="12" t="s">
        <v>21</v>
      </c>
      <c r="H58" s="13"/>
      <c r="I58" s="13">
        <v>2.1970000000000001</v>
      </c>
      <c r="J58" s="13">
        <v>0</v>
      </c>
    </row>
    <row r="59" spans="6:26">
      <c r="F59" s="13">
        <v>6.7</v>
      </c>
      <c r="G59" s="12" t="s">
        <v>22</v>
      </c>
      <c r="H59" s="13"/>
      <c r="I59" s="13">
        <v>13.288</v>
      </c>
      <c r="J59" s="13">
        <v>16</v>
      </c>
    </row>
    <row r="60" spans="6:26">
      <c r="F60" s="13">
        <v>6.9</v>
      </c>
      <c r="G60" s="12" t="s">
        <v>23</v>
      </c>
      <c r="H60" s="13"/>
      <c r="I60" s="13">
        <v>0</v>
      </c>
      <c r="J60" s="13">
        <v>-3.17</v>
      </c>
    </row>
    <row r="61" spans="6:26">
      <c r="F61" s="13">
        <v>6.11</v>
      </c>
      <c r="G61" s="12" t="s">
        <v>24</v>
      </c>
      <c r="H61" s="13"/>
      <c r="I61" s="13">
        <v>16</v>
      </c>
      <c r="J61" s="13">
        <v>19.913</v>
      </c>
    </row>
    <row r="62" spans="6:26">
      <c r="F62" s="13"/>
      <c r="G62" s="14" t="s">
        <v>25</v>
      </c>
      <c r="H62" s="13">
        <f>(J61-J60)/(I61-I60)</f>
        <v>1.4426874999999999</v>
      </c>
      <c r="I62" s="13"/>
      <c r="J62" s="13"/>
    </row>
    <row r="65" spans="6:6">
      <c r="F65" t="s">
        <v>29</v>
      </c>
    </row>
    <row r="66" spans="6:6">
      <c r="F66" t="s">
        <v>30</v>
      </c>
    </row>
    <row r="67" spans="6:6">
      <c r="F67" t="s">
        <v>31</v>
      </c>
    </row>
    <row r="68" spans="6:6">
      <c r="F68" t="s">
        <v>32</v>
      </c>
    </row>
    <row r="69" spans="6:6">
      <c r="F69" t="s">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12A02-C866-4804-AE67-7711DE4279A6}">
  <dimension ref="C1:J364"/>
  <sheetViews>
    <sheetView showGridLines="0" workbookViewId="0">
      <selection activeCell="AD58" sqref="AD58"/>
    </sheetView>
  </sheetViews>
  <sheetFormatPr defaultRowHeight="15"/>
  <cols>
    <col min="4" max="4" width="9.28515625" bestFit="1" customWidth="1"/>
    <col min="10" max="10" width="9.140625" style="3"/>
  </cols>
  <sheetData>
    <row r="1" spans="4:10" ht="43.5">
      <c r="E1" s="1" t="s">
        <v>34</v>
      </c>
      <c r="F1" s="5" t="s">
        <v>1</v>
      </c>
      <c r="G1" s="5" t="s">
        <v>2</v>
      </c>
      <c r="H1" s="5" t="s">
        <v>3</v>
      </c>
      <c r="I1" s="1" t="s">
        <v>35</v>
      </c>
      <c r="J1" s="3" t="s">
        <v>36</v>
      </c>
    </row>
    <row r="2" spans="4:10">
      <c r="D2" s="21">
        <f>data!$B4</f>
        <v>2.9673590504451037</v>
      </c>
      <c r="E2" s="6">
        <f>data!$G4</f>
        <v>2</v>
      </c>
    </row>
    <row r="3" spans="4:10">
      <c r="D3" s="21">
        <f>data!$B5</f>
        <v>5.9347181008902075</v>
      </c>
      <c r="E3" s="6">
        <f>data!$G5</f>
        <v>13</v>
      </c>
    </row>
    <row r="4" spans="4:10">
      <c r="D4" s="21">
        <f>data!$B6</f>
        <v>8.9020771513353107</v>
      </c>
      <c r="E4" s="6">
        <f>data!$G6</f>
        <v>15</v>
      </c>
    </row>
    <row r="5" spans="4:10">
      <c r="D5" s="21">
        <f>data!$B7</f>
        <v>11.869436201780415</v>
      </c>
      <c r="E5" s="6">
        <f>data!$G7</f>
        <v>19</v>
      </c>
    </row>
    <row r="6" spans="4:10">
      <c r="D6" s="21">
        <f>data!$B8</f>
        <v>14.836795252225519</v>
      </c>
      <c r="E6" s="6">
        <f>data!$G8</f>
        <v>22</v>
      </c>
    </row>
    <row r="7" spans="4:10">
      <c r="D7" s="21">
        <f>data!$B9</f>
        <v>17.804154302670621</v>
      </c>
      <c r="E7" s="6">
        <f>data!$G9</f>
        <v>23</v>
      </c>
    </row>
    <row r="8" spans="4:10">
      <c r="D8" s="21">
        <f>data!$B10</f>
        <v>20.771513353115726</v>
      </c>
      <c r="E8" s="6">
        <f>data!$G10</f>
        <v>24</v>
      </c>
    </row>
    <row r="9" spans="4:10">
      <c r="D9" s="21">
        <f>data!$B11</f>
        <v>23.73887240356083</v>
      </c>
      <c r="E9" s="6">
        <f>data!$G11</f>
        <v>26</v>
      </c>
    </row>
    <row r="10" spans="4:10">
      <c r="D10" s="21">
        <f>data!$B12</f>
        <v>26.706231454005934</v>
      </c>
      <c r="E10" s="6">
        <f>data!$G12</f>
        <v>30</v>
      </c>
    </row>
    <row r="11" spans="4:10">
      <c r="D11" s="21">
        <f>data!$B13</f>
        <v>29.673590504451038</v>
      </c>
      <c r="E11" s="6">
        <f>data!$G13</f>
        <v>30</v>
      </c>
    </row>
    <row r="12" spans="4:10">
      <c r="D12" s="21">
        <f>data!$B14</f>
        <v>32.640949554896139</v>
      </c>
      <c r="E12" s="6">
        <f>data!$G14</f>
        <v>34</v>
      </c>
    </row>
    <row r="13" spans="4:10">
      <c r="D13" s="21">
        <f>data!$B15</f>
        <v>35.608308605341243</v>
      </c>
      <c r="E13" s="6">
        <f>data!$G15</f>
        <v>35</v>
      </c>
    </row>
    <row r="14" spans="4:10">
      <c r="D14" s="21">
        <f>data!$B16</f>
        <v>38.575667655786347</v>
      </c>
      <c r="E14" s="6">
        <f>data!$G16</f>
        <v>38</v>
      </c>
    </row>
    <row r="15" spans="4:10">
      <c r="D15" s="21">
        <f>data!$B17</f>
        <v>41.543026706231451</v>
      </c>
      <c r="E15" s="6">
        <f>data!$G17</f>
        <v>38</v>
      </c>
    </row>
    <row r="16" spans="4:10">
      <c r="D16" s="21">
        <f>data!$B18</f>
        <v>44.510385756676556</v>
      </c>
      <c r="E16" s="6">
        <f>data!$G18</f>
        <v>39</v>
      </c>
    </row>
    <row r="17" spans="4:5">
      <c r="D17" s="21">
        <f>data!$B19</f>
        <v>47.47774480712166</v>
      </c>
      <c r="E17" s="6">
        <f>data!$G19</f>
        <v>40</v>
      </c>
    </row>
    <row r="18" spans="4:5">
      <c r="D18" s="21">
        <f>data!$B20</f>
        <v>50.445103857566764</v>
      </c>
      <c r="E18" s="6">
        <f>data!$G20</f>
        <v>42</v>
      </c>
    </row>
    <row r="19" spans="4:5">
      <c r="D19" s="21">
        <f>data!$B21</f>
        <v>53.412462908011868</v>
      </c>
      <c r="E19" s="6">
        <f>data!$G21</f>
        <v>43</v>
      </c>
    </row>
    <row r="20" spans="4:5">
      <c r="D20" s="21">
        <f>data!$B22</f>
        <v>56.379821958456972</v>
      </c>
      <c r="E20" s="6">
        <f>data!$G22</f>
        <v>51</v>
      </c>
    </row>
    <row r="21" spans="4:5">
      <c r="D21" s="21">
        <f>data!$B23</f>
        <v>59.347181008902076</v>
      </c>
      <c r="E21" s="6">
        <f>data!$G23</f>
        <v>60</v>
      </c>
    </row>
    <row r="22" spans="4:5">
      <c r="D22" s="21">
        <f>data!$B24</f>
        <v>62.314540059347173</v>
      </c>
      <c r="E22" s="6">
        <f>data!$G24</f>
        <v>66</v>
      </c>
    </row>
    <row r="23" spans="4:5">
      <c r="D23" s="21">
        <f>data!$B25</f>
        <v>65.281899109792278</v>
      </c>
      <c r="E23" s="6">
        <f>data!$G25</f>
        <v>73</v>
      </c>
    </row>
    <row r="24" spans="4:5">
      <c r="D24" s="21">
        <f>data!$B26</f>
        <v>68.249258160237389</v>
      </c>
      <c r="E24" s="6">
        <f>data!$G26</f>
        <v>77</v>
      </c>
    </row>
    <row r="25" spans="4:5">
      <c r="D25" s="21">
        <f>data!$B27</f>
        <v>71.216617210682486</v>
      </c>
      <c r="E25" s="6">
        <f>data!$G27</f>
        <v>80</v>
      </c>
    </row>
    <row r="26" spans="4:5">
      <c r="D26" s="21">
        <f>data!$B28</f>
        <v>74.183976261127597</v>
      </c>
      <c r="E26" s="6">
        <f>data!$G28</f>
        <v>80</v>
      </c>
    </row>
    <row r="27" spans="4:5">
      <c r="D27" s="21">
        <f>data!$B29</f>
        <v>77.151335311572694</v>
      </c>
      <c r="E27" s="6">
        <f>data!$G29</f>
        <v>84</v>
      </c>
    </row>
    <row r="28" spans="4:5">
      <c r="D28" s="21">
        <f>data!$B30</f>
        <v>80.118694362017806</v>
      </c>
      <c r="E28" s="6">
        <f>data!$G30</f>
        <v>85</v>
      </c>
    </row>
    <row r="29" spans="4:5">
      <c r="D29" s="21">
        <f>data!$B31</f>
        <v>83.086053412462903</v>
      </c>
      <c r="E29" s="6">
        <f>data!$G31</f>
        <v>85</v>
      </c>
    </row>
    <row r="30" spans="4:5">
      <c r="D30" s="21">
        <f>data!$B32</f>
        <v>86.053412462908</v>
      </c>
      <c r="E30" s="6">
        <f>data!$G32</f>
        <v>87</v>
      </c>
    </row>
    <row r="31" spans="4:5">
      <c r="D31" s="21">
        <f>data!$B33</f>
        <v>89.020771513353111</v>
      </c>
      <c r="E31" s="6">
        <f>data!$G33</f>
        <v>89</v>
      </c>
    </row>
    <row r="32" spans="4:5">
      <c r="D32" s="21">
        <f>data!$B34</f>
        <v>91.988130563798208</v>
      </c>
      <c r="E32" s="6">
        <f>data!$G34</f>
        <v>92</v>
      </c>
    </row>
    <row r="33" spans="4:6">
      <c r="D33" s="21">
        <f>data!$C4</f>
        <v>3.4482758620689657</v>
      </c>
      <c r="F33" s="6">
        <f>data!$G4</f>
        <v>2</v>
      </c>
    </row>
    <row r="34" spans="4:6">
      <c r="D34" s="21">
        <f>data!$C5</f>
        <v>6.8965517241379315</v>
      </c>
      <c r="F34" s="6">
        <f>data!$G5</f>
        <v>13</v>
      </c>
    </row>
    <row r="35" spans="4:6">
      <c r="D35" s="21">
        <f>data!$C6</f>
        <v>10.344827586206897</v>
      </c>
      <c r="F35" s="6">
        <f>data!$G6</f>
        <v>15</v>
      </c>
    </row>
    <row r="36" spans="4:6">
      <c r="D36" s="21">
        <f>data!$C7</f>
        <v>13.793103448275863</v>
      </c>
      <c r="F36" s="6">
        <f>data!$G7</f>
        <v>19</v>
      </c>
    </row>
    <row r="37" spans="4:6">
      <c r="D37" s="21">
        <f>data!$C8</f>
        <v>17.241379310344829</v>
      </c>
      <c r="F37" s="6">
        <f>data!$G8</f>
        <v>22</v>
      </c>
    </row>
    <row r="38" spans="4:6">
      <c r="D38" s="21">
        <f>data!$C9</f>
        <v>20.689655172413794</v>
      </c>
      <c r="F38" s="6">
        <f>data!$G9</f>
        <v>23</v>
      </c>
    </row>
    <row r="39" spans="4:6">
      <c r="D39" s="21">
        <f>data!$C10</f>
        <v>24.137931034482762</v>
      </c>
      <c r="F39" s="6">
        <f>data!$G10</f>
        <v>24</v>
      </c>
    </row>
    <row r="40" spans="4:6">
      <c r="D40" s="21">
        <f>data!$C11</f>
        <v>27.586206896551726</v>
      </c>
      <c r="F40" s="6">
        <f>data!$G11</f>
        <v>26</v>
      </c>
    </row>
    <row r="41" spans="4:6">
      <c r="D41" s="21">
        <f>data!$C12</f>
        <v>31.03448275862069</v>
      </c>
      <c r="F41" s="6">
        <f>data!$G12</f>
        <v>30</v>
      </c>
    </row>
    <row r="42" spans="4:6">
      <c r="D42" s="21">
        <f>data!$C13</f>
        <v>34.482758620689658</v>
      </c>
      <c r="F42" s="6">
        <f>data!$G13</f>
        <v>30</v>
      </c>
    </row>
    <row r="43" spans="4:6">
      <c r="D43" s="21">
        <f>data!$C14</f>
        <v>37.931034482758626</v>
      </c>
      <c r="F43" s="6">
        <f>data!$G14</f>
        <v>34</v>
      </c>
    </row>
    <row r="44" spans="4:6">
      <c r="D44" s="21">
        <f>data!$C15</f>
        <v>41.379310344827587</v>
      </c>
      <c r="F44" s="6">
        <f>data!$G15</f>
        <v>35</v>
      </c>
    </row>
    <row r="45" spans="4:6">
      <c r="D45" s="21">
        <f>data!$C16</f>
        <v>44.827586206896555</v>
      </c>
      <c r="F45" s="6">
        <f>data!$G16</f>
        <v>38</v>
      </c>
    </row>
    <row r="46" spans="4:6">
      <c r="D46" s="21">
        <f>data!$C17</f>
        <v>48.275862068965523</v>
      </c>
      <c r="F46" s="6">
        <f>data!$G17</f>
        <v>38</v>
      </c>
    </row>
    <row r="47" spans="4:6">
      <c r="D47" s="21">
        <f>data!$C18</f>
        <v>51.724137931034484</v>
      </c>
      <c r="F47" s="6">
        <f>data!$G18</f>
        <v>39</v>
      </c>
    </row>
    <row r="48" spans="4:6">
      <c r="D48" s="21">
        <f>data!$C19</f>
        <v>55.172413793103452</v>
      </c>
      <c r="F48" s="6">
        <f>data!$G19</f>
        <v>40</v>
      </c>
    </row>
    <row r="49" spans="4:8">
      <c r="D49" s="21">
        <f>data!$C20</f>
        <v>58.62068965517242</v>
      </c>
      <c r="F49" s="6">
        <f>data!$G20</f>
        <v>42</v>
      </c>
    </row>
    <row r="50" spans="4:8">
      <c r="D50" s="21">
        <f>data!$C21</f>
        <v>62.068965517241381</v>
      </c>
      <c r="F50" s="6">
        <f>data!$G21</f>
        <v>43</v>
      </c>
    </row>
    <row r="51" spans="4:8">
      <c r="D51" s="21">
        <f>data!$C22</f>
        <v>65.517241379310349</v>
      </c>
      <c r="F51" s="6">
        <f>data!$G22</f>
        <v>51</v>
      </c>
    </row>
    <row r="52" spans="4:8">
      <c r="D52" s="21">
        <f>data!$C23</f>
        <v>68.965517241379317</v>
      </c>
      <c r="F52" s="6">
        <f>data!$G23</f>
        <v>60</v>
      </c>
    </row>
    <row r="53" spans="4:8">
      <c r="D53" s="21">
        <f>data!$C24</f>
        <v>72.413793103448285</v>
      </c>
      <c r="F53" s="6">
        <f>data!$G24</f>
        <v>66</v>
      </c>
    </row>
    <row r="54" spans="4:8">
      <c r="D54" s="21">
        <f>data!$C25</f>
        <v>75.862068965517253</v>
      </c>
      <c r="F54" s="6">
        <f>data!$G25</f>
        <v>73</v>
      </c>
    </row>
    <row r="55" spans="4:8">
      <c r="D55" s="21">
        <f>data!$C26</f>
        <v>79.310344827586206</v>
      </c>
      <c r="F55" s="6">
        <f>data!$G26</f>
        <v>77</v>
      </c>
    </row>
    <row r="56" spans="4:8">
      <c r="D56" s="21">
        <f>data!$C27</f>
        <v>82.758620689655174</v>
      </c>
      <c r="F56" s="6">
        <f>data!$G27</f>
        <v>80</v>
      </c>
    </row>
    <row r="57" spans="4:8">
      <c r="D57" s="21">
        <f>data!$C28</f>
        <v>86.206896551724142</v>
      </c>
      <c r="F57" s="6">
        <f>data!$G28</f>
        <v>80</v>
      </c>
    </row>
    <row r="58" spans="4:8">
      <c r="D58" s="21">
        <f>data!$C29</f>
        <v>89.65517241379311</v>
      </c>
      <c r="F58" s="6">
        <f>data!$G29</f>
        <v>84</v>
      </c>
    </row>
    <row r="59" spans="4:8">
      <c r="D59" s="21">
        <f>data!$C30</f>
        <v>93.103448275862078</v>
      </c>
      <c r="F59" s="6">
        <f>data!$G30</f>
        <v>85</v>
      </c>
    </row>
    <row r="60" spans="4:8">
      <c r="D60" s="21">
        <f>data!$C31</f>
        <v>96.551724137931046</v>
      </c>
      <c r="F60" s="6">
        <f>data!$G31</f>
        <v>85</v>
      </c>
    </row>
    <row r="61" spans="4:8">
      <c r="D61" s="21">
        <f>data!$C32</f>
        <v>100</v>
      </c>
      <c r="F61" s="6">
        <f>data!$G32</f>
        <v>87</v>
      </c>
    </row>
    <row r="62" spans="4:8">
      <c r="D62" s="21">
        <f>data!$C33</f>
        <v>103.44827586206897</v>
      </c>
      <c r="F62" s="6">
        <f>data!$G33</f>
        <v>89</v>
      </c>
    </row>
    <row r="63" spans="4:8">
      <c r="D63" s="21">
        <f>data!$C34</f>
        <v>106.89655172413794</v>
      </c>
      <c r="F63" s="6">
        <f>data!$G34</f>
        <v>92</v>
      </c>
    </row>
    <row r="64" spans="4:8">
      <c r="D64" s="21">
        <f>data!$D4</f>
        <v>6.8965517241379315</v>
      </c>
      <c r="G64" s="6">
        <f>data!$G4</f>
        <v>2</v>
      </c>
      <c r="H64" s="6"/>
    </row>
    <row r="65" spans="4:8">
      <c r="D65" s="21">
        <f>data!$D5</f>
        <v>13.793103448275863</v>
      </c>
      <c r="G65" s="6">
        <f>data!$G5</f>
        <v>13</v>
      </c>
      <c r="H65" s="6"/>
    </row>
    <row r="66" spans="4:8">
      <c r="D66" s="21">
        <f>data!$D6</f>
        <v>20.689655172413794</v>
      </c>
      <c r="G66" s="6">
        <f>data!$G6</f>
        <v>15</v>
      </c>
      <c r="H66" s="6"/>
    </row>
    <row r="67" spans="4:8">
      <c r="D67" s="21">
        <f>data!$D7</f>
        <v>27.586206896551726</v>
      </c>
      <c r="G67" s="6">
        <f>data!$G7</f>
        <v>19</v>
      </c>
      <c r="H67" s="6"/>
    </row>
    <row r="68" spans="4:8">
      <c r="D68" s="21">
        <f>data!$D8</f>
        <v>34.482758620689658</v>
      </c>
      <c r="G68" s="6">
        <f>data!$G8</f>
        <v>22</v>
      </c>
      <c r="H68" s="6"/>
    </row>
    <row r="69" spans="4:8">
      <c r="D69" s="21">
        <f>data!$D9</f>
        <v>41.379310344827587</v>
      </c>
      <c r="G69" s="6">
        <f>data!$G9</f>
        <v>23</v>
      </c>
      <c r="H69" s="6"/>
    </row>
    <row r="70" spans="4:8">
      <c r="D70" s="21">
        <f>data!$D10</f>
        <v>48.275862068965523</v>
      </c>
      <c r="G70" s="6">
        <f>data!$G10</f>
        <v>24</v>
      </c>
      <c r="H70" s="6"/>
    </row>
    <row r="71" spans="4:8">
      <c r="D71" s="21">
        <f>data!$D11</f>
        <v>55.172413793103452</v>
      </c>
      <c r="G71" s="6">
        <f>data!$G11</f>
        <v>26</v>
      </c>
      <c r="H71" s="6"/>
    </row>
    <row r="72" spans="4:8">
      <c r="D72" s="21">
        <f>data!$D12</f>
        <v>62.068965517241381</v>
      </c>
      <c r="G72" s="6">
        <f>data!$G12</f>
        <v>30</v>
      </c>
      <c r="H72" s="6"/>
    </row>
    <row r="73" spans="4:8">
      <c r="D73" s="21">
        <f>data!$D13</f>
        <v>68.965517241379317</v>
      </c>
      <c r="G73" s="6">
        <f>data!$G13</f>
        <v>30</v>
      </c>
      <c r="H73" s="6"/>
    </row>
    <row r="74" spans="4:8">
      <c r="D74" s="21">
        <f>data!$D14</f>
        <v>75.862068965517253</v>
      </c>
      <c r="G74" s="6">
        <f>data!$G14</f>
        <v>34</v>
      </c>
      <c r="H74" s="6"/>
    </row>
    <row r="75" spans="4:8">
      <c r="D75" s="21">
        <f>data!$D15</f>
        <v>82.758620689655174</v>
      </c>
      <c r="G75" s="6">
        <f>data!$G15</f>
        <v>35</v>
      </c>
      <c r="H75" s="6"/>
    </row>
    <row r="76" spans="4:8">
      <c r="D76" s="21">
        <f>data!$D16</f>
        <v>89.65517241379311</v>
      </c>
      <c r="G76" s="6">
        <f>data!$G16</f>
        <v>38</v>
      </c>
      <c r="H76" s="6"/>
    </row>
    <row r="77" spans="4:8">
      <c r="D77" s="21">
        <f>data!$D17</f>
        <v>96.551724137931046</v>
      </c>
      <c r="G77" s="6">
        <f>data!$G17</f>
        <v>38</v>
      </c>
      <c r="H77" s="6"/>
    </row>
    <row r="78" spans="4:8">
      <c r="D78" s="21">
        <f>data!$D18</f>
        <v>103.44827586206897</v>
      </c>
      <c r="G78" s="6">
        <f>data!$G18</f>
        <v>39</v>
      </c>
      <c r="H78" s="6"/>
    </row>
    <row r="79" spans="4:8">
      <c r="D79" s="21">
        <f>data!$D19</f>
        <v>110.3448275862069</v>
      </c>
      <c r="G79" s="6">
        <f>data!$G19</f>
        <v>40</v>
      </c>
      <c r="H79" s="6"/>
    </row>
    <row r="80" spans="4:8">
      <c r="D80" s="21">
        <f>data!$D20</f>
        <v>117.24137931034484</v>
      </c>
      <c r="G80" s="6">
        <f>data!$G20</f>
        <v>42</v>
      </c>
      <c r="H80" s="6"/>
    </row>
    <row r="81" spans="4:8">
      <c r="D81" s="21">
        <f>data!$D21</f>
        <v>124.13793103448276</v>
      </c>
      <c r="G81" s="6">
        <f>data!$G21</f>
        <v>43</v>
      </c>
      <c r="H81" s="6"/>
    </row>
    <row r="82" spans="4:8">
      <c r="D82" s="21">
        <f>data!$D22</f>
        <v>131.0344827586207</v>
      </c>
      <c r="G82" s="6">
        <f>data!$G22</f>
        <v>51</v>
      </c>
      <c r="H82" s="6"/>
    </row>
    <row r="83" spans="4:8">
      <c r="D83" s="21">
        <f>data!$D23</f>
        <v>137.93103448275863</v>
      </c>
      <c r="G83" s="6">
        <f>data!$G23</f>
        <v>60</v>
      </c>
      <c r="H83" s="6"/>
    </row>
    <row r="84" spans="4:8">
      <c r="D84" s="21">
        <f>data!$D24</f>
        <v>144.82758620689657</v>
      </c>
      <c r="G84" s="6">
        <f>data!$G24</f>
        <v>66</v>
      </c>
      <c r="H84" s="6"/>
    </row>
    <row r="85" spans="4:8">
      <c r="D85" s="21">
        <f>data!$D25</f>
        <v>151.72413793103451</v>
      </c>
      <c r="G85" s="6">
        <f>data!$G25</f>
        <v>73</v>
      </c>
      <c r="H85" s="6"/>
    </row>
    <row r="86" spans="4:8">
      <c r="D86" s="21">
        <f>data!$D26</f>
        <v>158.62068965517241</v>
      </c>
      <c r="G86" s="6">
        <f>data!$G26</f>
        <v>77</v>
      </c>
      <c r="H86" s="6"/>
    </row>
    <row r="87" spans="4:8">
      <c r="D87" s="21">
        <f>data!$D27</f>
        <v>165.51724137931035</v>
      </c>
      <c r="G87" s="6">
        <f>data!$G27</f>
        <v>80</v>
      </c>
      <c r="H87" s="6"/>
    </row>
    <row r="88" spans="4:8">
      <c r="D88" s="21">
        <f>data!$D28</f>
        <v>172.41379310344828</v>
      </c>
      <c r="G88" s="6">
        <f>data!$G28</f>
        <v>80</v>
      </c>
      <c r="H88" s="6"/>
    </row>
    <row r="89" spans="4:8">
      <c r="D89" s="21">
        <f>data!$D29</f>
        <v>179.31034482758622</v>
      </c>
      <c r="G89" s="6">
        <f>data!$G29</f>
        <v>84</v>
      </c>
      <c r="H89" s="6"/>
    </row>
    <row r="90" spans="4:8">
      <c r="D90" s="21">
        <f>data!$D30</f>
        <v>186.20689655172416</v>
      </c>
      <c r="G90" s="6">
        <f>data!$G30</f>
        <v>85</v>
      </c>
      <c r="H90" s="6"/>
    </row>
    <row r="91" spans="4:8">
      <c r="D91" s="21">
        <f>data!$D31</f>
        <v>193.10344827586209</v>
      </c>
      <c r="G91" s="6">
        <f>data!$G31</f>
        <v>85</v>
      </c>
      <c r="H91" s="6"/>
    </row>
    <row r="92" spans="4:8">
      <c r="D92" s="21">
        <f>data!$D32</f>
        <v>200</v>
      </c>
      <c r="G92" s="6">
        <f>data!$G32</f>
        <v>87</v>
      </c>
      <c r="H92" s="6"/>
    </row>
    <row r="93" spans="4:8">
      <c r="D93" s="21">
        <f>data!$D33</f>
        <v>206.89655172413794</v>
      </c>
      <c r="G93" s="6">
        <f>data!$G33</f>
        <v>89</v>
      </c>
      <c r="H93" s="6"/>
    </row>
    <row r="94" spans="4:8">
      <c r="D94" s="21">
        <f>data!$D34</f>
        <v>213.79310344827587</v>
      </c>
      <c r="G94" s="6">
        <f>data!$G34</f>
        <v>92</v>
      </c>
      <c r="H94" s="6"/>
    </row>
    <row r="95" spans="4:8">
      <c r="D95" s="21">
        <f>data!$E4</f>
        <v>1.7241379310344829</v>
      </c>
      <c r="G95" s="6"/>
      <c r="H95" s="6">
        <f>data!$G4</f>
        <v>2</v>
      </c>
    </row>
    <row r="96" spans="4:8">
      <c r="D96" s="21">
        <f>data!$E5</f>
        <v>3.4482758620689657</v>
      </c>
      <c r="G96" s="6"/>
      <c r="H96" s="6">
        <f>data!$G5</f>
        <v>13</v>
      </c>
    </row>
    <row r="97" spans="4:8">
      <c r="D97" s="21">
        <f>data!$E6</f>
        <v>5.1724137931034484</v>
      </c>
      <c r="G97" s="6"/>
      <c r="H97" s="6">
        <f>data!$G6</f>
        <v>15</v>
      </c>
    </row>
    <row r="98" spans="4:8">
      <c r="D98" s="21">
        <f>data!$E7</f>
        <v>6.8965517241379315</v>
      </c>
      <c r="G98" s="6"/>
      <c r="H98" s="6">
        <f>data!$G7</f>
        <v>19</v>
      </c>
    </row>
    <row r="99" spans="4:8">
      <c r="D99" s="21">
        <f>data!$E8</f>
        <v>8.6206896551724146</v>
      </c>
      <c r="G99" s="6"/>
      <c r="H99" s="6">
        <f>data!$G8</f>
        <v>22</v>
      </c>
    </row>
    <row r="100" spans="4:8">
      <c r="D100" s="21">
        <f>data!$E9</f>
        <v>10.344827586206897</v>
      </c>
      <c r="G100" s="6"/>
      <c r="H100" s="6">
        <f>data!$G9</f>
        <v>23</v>
      </c>
    </row>
    <row r="101" spans="4:8">
      <c r="D101" s="21">
        <f>data!$E10</f>
        <v>12.068965517241381</v>
      </c>
      <c r="G101" s="6"/>
      <c r="H101" s="6">
        <f>data!$G10</f>
        <v>24</v>
      </c>
    </row>
    <row r="102" spans="4:8">
      <c r="D102" s="21">
        <f>data!$E11</f>
        <v>13.793103448275863</v>
      </c>
      <c r="G102" s="6"/>
      <c r="H102" s="6">
        <f>data!$G11</f>
        <v>26</v>
      </c>
    </row>
    <row r="103" spans="4:8">
      <c r="D103" s="21">
        <f>data!$E12</f>
        <v>15.517241379310345</v>
      </c>
      <c r="G103" s="6"/>
      <c r="H103" s="6">
        <f>data!$G12</f>
        <v>30</v>
      </c>
    </row>
    <row r="104" spans="4:8">
      <c r="D104" s="21">
        <f>data!$E13</f>
        <v>17.241379310344829</v>
      </c>
      <c r="G104" s="6"/>
      <c r="H104" s="6">
        <f>data!$G13</f>
        <v>30</v>
      </c>
    </row>
    <row r="105" spans="4:8">
      <c r="D105" s="21">
        <f>data!$E14</f>
        <v>18.965517241379313</v>
      </c>
      <c r="G105" s="6"/>
      <c r="H105" s="6">
        <f>data!$G14</f>
        <v>34</v>
      </c>
    </row>
    <row r="106" spans="4:8">
      <c r="D106" s="21">
        <f>data!$E15</f>
        <v>20.689655172413794</v>
      </c>
      <c r="G106" s="6"/>
      <c r="H106" s="6">
        <f>data!$G15</f>
        <v>35</v>
      </c>
    </row>
    <row r="107" spans="4:8">
      <c r="D107" s="21">
        <f>data!$E16</f>
        <v>22.413793103448278</v>
      </c>
      <c r="G107" s="6"/>
      <c r="H107" s="6">
        <f>data!$G16</f>
        <v>38</v>
      </c>
    </row>
    <row r="108" spans="4:8">
      <c r="D108" s="21">
        <f>data!$E17</f>
        <v>24.137931034482762</v>
      </c>
      <c r="G108" s="6"/>
      <c r="H108" s="6">
        <f>data!$G17</f>
        <v>38</v>
      </c>
    </row>
    <row r="109" spans="4:8">
      <c r="D109" s="21">
        <f>data!$E18</f>
        <v>25.862068965517242</v>
      </c>
      <c r="G109" s="6"/>
      <c r="H109" s="6">
        <f>data!$G18</f>
        <v>39</v>
      </c>
    </row>
    <row r="110" spans="4:8">
      <c r="D110" s="21">
        <f>data!$E19</f>
        <v>27.586206896551726</v>
      </c>
      <c r="G110" s="6"/>
      <c r="H110" s="6">
        <f>data!$G19</f>
        <v>40</v>
      </c>
    </row>
    <row r="111" spans="4:8">
      <c r="D111" s="21">
        <f>data!$E20</f>
        <v>29.31034482758621</v>
      </c>
      <c r="G111" s="6"/>
      <c r="H111" s="6">
        <f>data!$G20</f>
        <v>42</v>
      </c>
    </row>
    <row r="112" spans="4:8">
      <c r="D112" s="21">
        <f>data!$E21</f>
        <v>31.03448275862069</v>
      </c>
      <c r="G112" s="6"/>
      <c r="H112" s="6">
        <f>data!$G21</f>
        <v>43</v>
      </c>
    </row>
    <row r="113" spans="3:9">
      <c r="D113" s="21">
        <f>data!$E22</f>
        <v>32.758620689655174</v>
      </c>
      <c r="G113" s="6"/>
      <c r="H113" s="6">
        <f>data!$G22</f>
        <v>51</v>
      </c>
    </row>
    <row r="114" spans="3:9">
      <c r="D114" s="21">
        <f>data!$E23</f>
        <v>34.482758620689658</v>
      </c>
      <c r="G114" s="6"/>
      <c r="H114" s="6">
        <f>data!$G23</f>
        <v>60</v>
      </c>
    </row>
    <row r="115" spans="3:9">
      <c r="D115" s="21">
        <f>data!$E24</f>
        <v>36.206896551724142</v>
      </c>
      <c r="G115" s="6"/>
      <c r="H115" s="6">
        <f>data!$G24</f>
        <v>66</v>
      </c>
    </row>
    <row r="116" spans="3:9">
      <c r="D116" s="21">
        <f>data!$E25</f>
        <v>37.931034482758626</v>
      </c>
      <c r="G116" s="6"/>
      <c r="H116" s="6">
        <f>data!$G25</f>
        <v>73</v>
      </c>
    </row>
    <row r="117" spans="3:9">
      <c r="D117" s="21">
        <f>data!$E26</f>
        <v>39.655172413793103</v>
      </c>
      <c r="G117" s="6"/>
      <c r="H117" s="6">
        <f>data!$G26</f>
        <v>77</v>
      </c>
    </row>
    <row r="118" spans="3:9">
      <c r="D118" s="21">
        <f>data!$E27</f>
        <v>41.379310344827587</v>
      </c>
      <c r="G118" s="6"/>
      <c r="H118" s="6">
        <f>data!$G27</f>
        <v>80</v>
      </c>
    </row>
    <row r="119" spans="3:9">
      <c r="D119" s="21">
        <f>data!$E28</f>
        <v>43.103448275862071</v>
      </c>
      <c r="G119" s="6"/>
      <c r="H119" s="6">
        <f>data!$G28</f>
        <v>80</v>
      </c>
    </row>
    <row r="120" spans="3:9">
      <c r="D120" s="21">
        <f>data!$E29</f>
        <v>44.827586206896555</v>
      </c>
      <c r="G120" s="6"/>
      <c r="H120" s="6">
        <f>data!$G29</f>
        <v>84</v>
      </c>
    </row>
    <row r="121" spans="3:9">
      <c r="D121" s="21">
        <f>data!$E30</f>
        <v>46.551724137931039</v>
      </c>
      <c r="G121" s="6"/>
      <c r="H121" s="6">
        <f>data!$G30</f>
        <v>85</v>
      </c>
    </row>
    <row r="122" spans="3:9">
      <c r="D122" s="21">
        <f>data!$E31</f>
        <v>48.275862068965523</v>
      </c>
      <c r="G122" s="6"/>
      <c r="H122" s="6">
        <f>data!$G31</f>
        <v>85</v>
      </c>
    </row>
    <row r="123" spans="3:9">
      <c r="D123" s="21">
        <f>data!$E32</f>
        <v>50</v>
      </c>
      <c r="G123" s="6"/>
      <c r="H123" s="6">
        <f>data!$G32</f>
        <v>87</v>
      </c>
    </row>
    <row r="124" spans="3:9">
      <c r="D124" s="21">
        <f>data!$E33</f>
        <v>51.724137931034484</v>
      </c>
      <c r="G124" s="6"/>
      <c r="H124" s="6">
        <f>data!$G33</f>
        <v>89</v>
      </c>
    </row>
    <row r="125" spans="3:9">
      <c r="D125" s="21">
        <f>data!$E34</f>
        <v>53.448275862068968</v>
      </c>
      <c r="G125" s="6"/>
      <c r="H125" s="6">
        <f>data!$G34</f>
        <v>92</v>
      </c>
    </row>
    <row r="126" spans="3:9">
      <c r="C126" t="s">
        <v>35</v>
      </c>
      <c r="D126">
        <v>0</v>
      </c>
      <c r="I126" s="22">
        <v>0</v>
      </c>
    </row>
    <row r="127" spans="3:9">
      <c r="D127">
        <v>1</v>
      </c>
      <c r="I127" s="19">
        <v>0</v>
      </c>
    </row>
    <row r="128" spans="3:9">
      <c r="D128">
        <v>2</v>
      </c>
      <c r="I128" s="19">
        <v>0</v>
      </c>
    </row>
    <row r="129" spans="4:9">
      <c r="D129">
        <v>3</v>
      </c>
      <c r="I129" s="19">
        <v>1.15816012122458</v>
      </c>
    </row>
    <row r="130" spans="4:9">
      <c r="D130">
        <v>4</v>
      </c>
      <c r="I130" s="19">
        <f>data!$H$55*$D127+$I$129</f>
        <v>2.6008476212245801</v>
      </c>
    </row>
    <row r="131" spans="4:9">
      <c r="D131">
        <v>5</v>
      </c>
      <c r="I131" s="19">
        <f>data!$H$55*$D128+$I$129</f>
        <v>4.04353512122458</v>
      </c>
    </row>
    <row r="132" spans="4:9">
      <c r="D132">
        <v>6</v>
      </c>
      <c r="I132" s="19">
        <f>data!$H$55*$D129+$I$129</f>
        <v>5.4862226212245799</v>
      </c>
    </row>
    <row r="133" spans="4:9">
      <c r="D133">
        <v>7</v>
      </c>
      <c r="I133" s="19">
        <f>data!$H$55*$D130+$I$129</f>
        <v>6.9289101212245798</v>
      </c>
    </row>
    <row r="134" spans="4:9">
      <c r="D134">
        <v>8</v>
      </c>
      <c r="I134" s="19">
        <f>data!$H$55*$D131+$I$129</f>
        <v>8.3715976212245788</v>
      </c>
    </row>
    <row r="135" spans="4:9">
      <c r="D135">
        <v>9</v>
      </c>
      <c r="I135" s="19">
        <f>data!$H$55*$D132+$I$129</f>
        <v>9.8142851212245787</v>
      </c>
    </row>
    <row r="136" spans="4:9">
      <c r="D136">
        <v>10</v>
      </c>
      <c r="I136" s="19">
        <f>data!$H$55*$D133+$I$129</f>
        <v>11.256972621224579</v>
      </c>
    </row>
    <row r="137" spans="4:9">
      <c r="D137">
        <v>11</v>
      </c>
      <c r="I137" s="19">
        <f>data!$H$55*$D134+$I$129</f>
        <v>12.699660121224579</v>
      </c>
    </row>
    <row r="138" spans="4:9">
      <c r="D138">
        <v>12</v>
      </c>
      <c r="I138" s="19">
        <f>data!$H$55*$D135+$I$129</f>
        <v>14.142347621224578</v>
      </c>
    </row>
    <row r="139" spans="4:9">
      <c r="D139">
        <v>13</v>
      </c>
      <c r="I139" s="19">
        <f>data!$H$55*$D136+$I$129</f>
        <v>15.585035121224578</v>
      </c>
    </row>
    <row r="140" spans="4:9">
      <c r="D140">
        <v>14</v>
      </c>
      <c r="I140" s="19">
        <f>data!$H$55*$D137+$I$129</f>
        <v>17.02772262122458</v>
      </c>
    </row>
    <row r="141" spans="4:9">
      <c r="D141">
        <v>15</v>
      </c>
      <c r="I141" s="19">
        <f>data!$H$55*$D138+$I$129</f>
        <v>18.470410121224578</v>
      </c>
    </row>
    <row r="142" spans="4:9">
      <c r="D142">
        <v>16</v>
      </c>
      <c r="I142" s="19">
        <f>data!$H$55*$D139+$I$129</f>
        <v>19.913097621224576</v>
      </c>
    </row>
    <row r="143" spans="4:9">
      <c r="D143">
        <v>17</v>
      </c>
      <c r="I143" s="19">
        <f>data!$H$55*$D140+$I$129</f>
        <v>21.355785121224578</v>
      </c>
    </row>
    <row r="144" spans="4:9">
      <c r="D144">
        <v>18</v>
      </c>
      <c r="I144" s="19">
        <f>data!$H$55*$D141+$I$129</f>
        <v>22.79847262122458</v>
      </c>
    </row>
    <row r="145" spans="4:9">
      <c r="D145">
        <v>19</v>
      </c>
      <c r="I145" s="19">
        <f>data!$H$55*$D142+$I$129</f>
        <v>24.241160121224578</v>
      </c>
    </row>
    <row r="146" spans="4:9">
      <c r="D146">
        <v>20</v>
      </c>
      <c r="I146" s="19">
        <f>data!$H$55*$D143+$I$129</f>
        <v>25.683847621224576</v>
      </c>
    </row>
    <row r="147" spans="4:9">
      <c r="D147">
        <v>21</v>
      </c>
      <c r="I147" s="19">
        <f>data!$H$55*$D144+$I$129</f>
        <v>27.126535121224578</v>
      </c>
    </row>
    <row r="148" spans="4:9">
      <c r="D148">
        <v>22</v>
      </c>
      <c r="I148" s="19">
        <f>data!$H$55*$D145+$I$129</f>
        <v>28.569222621224579</v>
      </c>
    </row>
    <row r="149" spans="4:9">
      <c r="D149">
        <v>23</v>
      </c>
      <c r="I149" s="19">
        <f>data!$H$55*$D146+$I$129</f>
        <v>30.011910121224577</v>
      </c>
    </row>
    <row r="150" spans="4:9">
      <c r="D150">
        <v>24</v>
      </c>
      <c r="I150" s="19">
        <f>data!$H$55*$D147+$I$129</f>
        <v>31.454597621224575</v>
      </c>
    </row>
    <row r="151" spans="4:9">
      <c r="D151">
        <v>25</v>
      </c>
      <c r="I151" s="19">
        <f>data!$H$55*$D148+$I$129</f>
        <v>32.897285121224577</v>
      </c>
    </row>
    <row r="152" spans="4:9">
      <c r="D152">
        <v>26</v>
      </c>
      <c r="I152" s="19">
        <f>data!$H$55*$D149+$I$129</f>
        <v>34.339972621224582</v>
      </c>
    </row>
    <row r="153" spans="4:9">
      <c r="D153">
        <v>27</v>
      </c>
      <c r="I153" s="19">
        <f>data!$H$55*$D150+$I$129</f>
        <v>35.782660121224581</v>
      </c>
    </row>
    <row r="154" spans="4:9">
      <c r="D154">
        <v>28</v>
      </c>
      <c r="I154" s="19">
        <f>data!$H$55*$D151+$I$129</f>
        <v>37.225347621224579</v>
      </c>
    </row>
    <row r="155" spans="4:9">
      <c r="D155">
        <v>29</v>
      </c>
      <c r="I155" s="19">
        <f>data!$H$55*$D152+$I$129</f>
        <v>38.668035121224577</v>
      </c>
    </row>
    <row r="156" spans="4:9">
      <c r="D156">
        <v>30</v>
      </c>
      <c r="I156" s="19">
        <f>data!$H$55*$D153+$I$129</f>
        <v>40.110722621224582</v>
      </c>
    </row>
    <row r="157" spans="4:9">
      <c r="D157">
        <v>31</v>
      </c>
      <c r="I157" s="19">
        <f>data!$H$55*$D154+$I$129</f>
        <v>41.55341012122458</v>
      </c>
    </row>
    <row r="158" spans="4:9">
      <c r="D158">
        <v>32</v>
      </c>
      <c r="I158" s="19">
        <f>data!$H$55*$D155+$I$129</f>
        <v>42.996097621224578</v>
      </c>
    </row>
    <row r="159" spans="4:9">
      <c r="D159">
        <v>33</v>
      </c>
      <c r="I159" s="19">
        <f>data!$H$55*$D156+$I$129</f>
        <v>44.438785121224583</v>
      </c>
    </row>
    <row r="160" spans="4:9">
      <c r="D160">
        <v>34</v>
      </c>
      <c r="I160" s="19">
        <f>data!$H$55*$D157+$I$129</f>
        <v>45.881472621224582</v>
      </c>
    </row>
    <row r="161" spans="4:9">
      <c r="D161">
        <v>35</v>
      </c>
      <c r="I161" s="19">
        <f>data!$H$55*$D158+$I$129</f>
        <v>47.32416012122458</v>
      </c>
    </row>
    <row r="162" spans="4:9">
      <c r="D162">
        <v>36</v>
      </c>
      <c r="I162" s="19">
        <f>data!$H$55*$D159+$I$129</f>
        <v>48.766847621224578</v>
      </c>
    </row>
    <row r="163" spans="4:9">
      <c r="D163">
        <v>37</v>
      </c>
      <c r="I163" s="19">
        <f>data!$H$55*$D160+$I$129</f>
        <v>50.209535121224576</v>
      </c>
    </row>
    <row r="164" spans="4:9">
      <c r="D164">
        <v>38</v>
      </c>
      <c r="I164" s="19">
        <f>data!$H$55*$D161+$I$129</f>
        <v>51.652222621224581</v>
      </c>
    </row>
    <row r="165" spans="4:9">
      <c r="D165">
        <v>39</v>
      </c>
      <c r="I165" s="19">
        <f>data!$H$55*$D162+$I$129</f>
        <v>53.094910121224579</v>
      </c>
    </row>
    <row r="166" spans="4:9">
      <c r="D166">
        <v>40</v>
      </c>
      <c r="I166" s="19">
        <f>data!$H$55*$D163+$I$129</f>
        <v>54.537597621224577</v>
      </c>
    </row>
    <row r="167" spans="4:9">
      <c r="D167">
        <v>41</v>
      </c>
      <c r="I167" s="19">
        <f>data!$H$55*$D164+$I$129</f>
        <v>55.980285121224583</v>
      </c>
    </row>
    <row r="168" spans="4:9">
      <c r="D168">
        <v>42</v>
      </c>
      <c r="I168" s="19">
        <f>data!$H$55*$D165+$I$129</f>
        <v>57.422972621224581</v>
      </c>
    </row>
    <row r="169" spans="4:9">
      <c r="D169">
        <v>43</v>
      </c>
      <c r="I169" s="19">
        <f>data!$H$55*$D166+$I$129</f>
        <v>58.865660121224579</v>
      </c>
    </row>
    <row r="170" spans="4:9">
      <c r="D170">
        <v>44</v>
      </c>
      <c r="I170" s="19">
        <f>data!$H$55*$D167+$I$129</f>
        <v>60.308347621224577</v>
      </c>
    </row>
    <row r="171" spans="4:9">
      <c r="D171">
        <v>45</v>
      </c>
      <c r="I171" s="19">
        <f>data!$H$55*$D168+$I$129</f>
        <v>61.751035121224575</v>
      </c>
    </row>
    <row r="172" spans="4:9">
      <c r="D172">
        <v>46</v>
      </c>
      <c r="I172" s="19">
        <f>data!$H$55*$D169+$I$129</f>
        <v>63.19372262122458</v>
      </c>
    </row>
    <row r="173" spans="4:9">
      <c r="D173">
        <v>47</v>
      </c>
      <c r="I173" s="19">
        <f>data!$H$55*$D170+$I$129</f>
        <v>64.636410121224571</v>
      </c>
    </row>
    <row r="174" spans="4:9">
      <c r="D174">
        <v>48</v>
      </c>
      <c r="I174" s="19">
        <f>data!$H$55*$D171+$I$129</f>
        <v>66.079097621224577</v>
      </c>
    </row>
    <row r="175" spans="4:9">
      <c r="D175">
        <v>49</v>
      </c>
      <c r="I175" s="19">
        <f>data!$H$55*$D172+$I$129</f>
        <v>67.521785121224582</v>
      </c>
    </row>
    <row r="176" spans="4:9">
      <c r="D176">
        <v>50</v>
      </c>
      <c r="I176" s="19">
        <f>data!$H$55*$D173+$I$129</f>
        <v>68.964472621224573</v>
      </c>
    </row>
    <row r="177" spans="4:9">
      <c r="D177">
        <v>51</v>
      </c>
      <c r="I177" s="19">
        <f>data!$H$55*$D174+$I$129</f>
        <v>70.407160121224578</v>
      </c>
    </row>
    <row r="178" spans="4:9">
      <c r="D178">
        <v>52</v>
      </c>
      <c r="I178" s="19">
        <f>data!$H$55*$D175+$I$129</f>
        <v>71.849847621224583</v>
      </c>
    </row>
    <row r="179" spans="4:9">
      <c r="D179">
        <v>53</v>
      </c>
      <c r="I179" s="19">
        <f>data!$H$55*$D176+$I$129</f>
        <v>73.292535121224574</v>
      </c>
    </row>
    <row r="180" spans="4:9">
      <c r="D180">
        <v>54</v>
      </c>
      <c r="I180" s="19">
        <f>data!$H$55*$D177+$I$129</f>
        <v>74.73522262122458</v>
      </c>
    </row>
    <row r="181" spans="4:9">
      <c r="D181">
        <v>55</v>
      </c>
      <c r="I181" s="19">
        <f>data!$H$55*$D178+$I$129</f>
        <v>76.177910121224571</v>
      </c>
    </row>
    <row r="182" spans="4:9">
      <c r="D182">
        <v>56</v>
      </c>
      <c r="I182" s="19">
        <f>data!$H$55*$D179+$I$129</f>
        <v>77.620597621224576</v>
      </c>
    </row>
    <row r="183" spans="4:9">
      <c r="D183">
        <v>57</v>
      </c>
      <c r="I183" s="19">
        <f>data!$H$55*$D180+$I$129</f>
        <v>79.063285121224581</v>
      </c>
    </row>
    <row r="184" spans="4:9">
      <c r="D184">
        <v>58</v>
      </c>
      <c r="I184" s="19">
        <f>data!$H$55*$D181+$I$129</f>
        <v>80.505972621224572</v>
      </c>
    </row>
    <row r="185" spans="4:9">
      <c r="D185">
        <v>59</v>
      </c>
      <c r="I185" s="19">
        <f>data!$H$55*$D182+$I$129</f>
        <v>81.948660121224577</v>
      </c>
    </row>
    <row r="186" spans="4:9">
      <c r="D186">
        <v>60</v>
      </c>
      <c r="I186" s="19">
        <f>data!$H$55*$D183+$I$129</f>
        <v>83.391347621224583</v>
      </c>
    </row>
    <row r="187" spans="4:9">
      <c r="D187">
        <v>61</v>
      </c>
      <c r="I187" s="19">
        <f>data!$H$55*$D184+$I$129</f>
        <v>84.834035121224574</v>
      </c>
    </row>
    <row r="188" spans="4:9">
      <c r="D188">
        <v>62</v>
      </c>
      <c r="I188" s="19">
        <f>data!$H$55*$D185+$I$129</f>
        <v>86.276722621224579</v>
      </c>
    </row>
    <row r="189" spans="4:9">
      <c r="D189">
        <v>63</v>
      </c>
      <c r="I189" s="19">
        <f>data!$H$55*$D186+$I$129</f>
        <v>87.719410121224584</v>
      </c>
    </row>
    <row r="190" spans="4:9">
      <c r="D190">
        <v>64</v>
      </c>
      <c r="I190" s="19">
        <f>data!$H$55*$D187+$I$129</f>
        <v>89.162097621224575</v>
      </c>
    </row>
    <row r="191" spans="4:9">
      <c r="D191">
        <v>65</v>
      </c>
      <c r="I191" s="19">
        <f>data!$H$55*$D188+$I$129</f>
        <v>90.60478512122458</v>
      </c>
    </row>
    <row r="192" spans="4:9">
      <c r="D192">
        <v>66</v>
      </c>
      <c r="I192" s="19">
        <f>data!$H$55*$D189+$I$129</f>
        <v>92.047472621224571</v>
      </c>
    </row>
    <row r="193" spans="4:9">
      <c r="D193">
        <v>67</v>
      </c>
      <c r="I193" s="19">
        <f>data!$H$55*$D190+$I$129</f>
        <v>93.490160121224577</v>
      </c>
    </row>
    <row r="194" spans="4:9">
      <c r="D194">
        <v>68</v>
      </c>
      <c r="I194" s="19">
        <f>data!$H$55*$D191+$I$129</f>
        <v>94.932847621224582</v>
      </c>
    </row>
    <row r="195" spans="4:9">
      <c r="D195">
        <v>69</v>
      </c>
      <c r="I195" s="19">
        <f>data!$H$55*$D192+$I$129</f>
        <v>96.375535121224573</v>
      </c>
    </row>
    <row r="196" spans="4:9">
      <c r="D196">
        <v>70</v>
      </c>
      <c r="I196" s="19">
        <f>data!$H$55*$D193+$I$129</f>
        <v>97.818222621224578</v>
      </c>
    </row>
    <row r="197" spans="4:9">
      <c r="D197">
        <v>71</v>
      </c>
      <c r="I197" s="19">
        <f>data!$H$55*$D194+$I$129</f>
        <v>99.260910121224569</v>
      </c>
    </row>
    <row r="198" spans="4:9">
      <c r="D198">
        <v>72</v>
      </c>
      <c r="I198" s="19">
        <f>data!$H$55*$D195+$I$129</f>
        <v>100.70359762122457</v>
      </c>
    </row>
    <row r="199" spans="4:9">
      <c r="D199">
        <v>73</v>
      </c>
      <c r="I199" s="19">
        <f>data!$H$55*$D196+$I$129</f>
        <v>102.14628512122458</v>
      </c>
    </row>
    <row r="200" spans="4:9">
      <c r="D200">
        <v>74</v>
      </c>
      <c r="I200" s="19">
        <f>data!$H$55*$D197+$I$129</f>
        <v>103.58897262122457</v>
      </c>
    </row>
    <row r="201" spans="4:9">
      <c r="D201">
        <v>75</v>
      </c>
      <c r="I201" s="19">
        <f>data!$H$55*$D198+$I$129</f>
        <v>105.03166012122458</v>
      </c>
    </row>
    <row r="202" spans="4:9">
      <c r="D202">
        <v>76</v>
      </c>
      <c r="I202" s="19">
        <f>data!$H$55*$D199+$I$129</f>
        <v>106.47434762122458</v>
      </c>
    </row>
    <row r="203" spans="4:9">
      <c r="D203">
        <v>77</v>
      </c>
      <c r="I203" s="19">
        <f>data!$H$55*$D200+$I$129</f>
        <v>107.91703512122457</v>
      </c>
    </row>
    <row r="204" spans="4:9">
      <c r="D204">
        <v>78</v>
      </c>
      <c r="I204" s="19">
        <f>data!$H$55*$D201+$I$129</f>
        <v>109.35972262122458</v>
      </c>
    </row>
    <row r="205" spans="4:9">
      <c r="D205">
        <v>79</v>
      </c>
      <c r="I205" s="19">
        <f>data!$H$55*$D202+$I$129</f>
        <v>110.80241012122458</v>
      </c>
    </row>
    <row r="206" spans="4:9">
      <c r="D206">
        <v>80</v>
      </c>
      <c r="I206" s="19">
        <f>data!$H$55*$D203+$I$129</f>
        <v>112.24509762122457</v>
      </c>
    </row>
    <row r="207" spans="4:9">
      <c r="D207">
        <v>81</v>
      </c>
      <c r="I207" s="19">
        <f>data!$H$55*$D204+$I$129</f>
        <v>113.68778512122458</v>
      </c>
    </row>
    <row r="208" spans="4:9">
      <c r="D208">
        <v>82</v>
      </c>
      <c r="I208" s="19">
        <f>data!$H$55*$D205+$I$129</f>
        <v>115.13047262122457</v>
      </c>
    </row>
    <row r="209" spans="4:9">
      <c r="D209">
        <v>83</v>
      </c>
      <c r="I209" s="19">
        <f>data!$H$55*$D206+$I$129</f>
        <v>116.57316012122457</v>
      </c>
    </row>
    <row r="210" spans="4:9">
      <c r="D210">
        <v>84</v>
      </c>
      <c r="I210" s="19">
        <f>data!$H$55*$D207+$I$129</f>
        <v>118.01584762122458</v>
      </c>
    </row>
    <row r="211" spans="4:9">
      <c r="D211">
        <v>85</v>
      </c>
      <c r="I211" s="19">
        <f>data!$H$55*$D208+$I$129</f>
        <v>119.45853512122457</v>
      </c>
    </row>
    <row r="212" spans="4:9">
      <c r="D212">
        <v>86</v>
      </c>
      <c r="I212" s="19">
        <f>data!$H$55*$D209+$I$129</f>
        <v>120.90122262122458</v>
      </c>
    </row>
    <row r="213" spans="4:9">
      <c r="D213">
        <v>87</v>
      </c>
      <c r="I213" s="19">
        <f>data!$H$55*$D210+$I$129</f>
        <v>122.34391012122457</v>
      </c>
    </row>
    <row r="214" spans="4:9">
      <c r="D214">
        <v>88</v>
      </c>
      <c r="I214" s="19">
        <f>data!$H$55*$D211+$I$129</f>
        <v>123.78659762122457</v>
      </c>
    </row>
    <row r="215" spans="4:9">
      <c r="D215">
        <v>89</v>
      </c>
      <c r="I215" s="19">
        <f>data!$H$55*$D212+$I$129</f>
        <v>125.22928512122458</v>
      </c>
    </row>
    <row r="216" spans="4:9">
      <c r="D216">
        <v>90</v>
      </c>
      <c r="I216" s="19">
        <f>data!$H$55*$D213+$I$129</f>
        <v>126.67197262122457</v>
      </c>
    </row>
    <row r="217" spans="4:9">
      <c r="D217">
        <v>91</v>
      </c>
      <c r="I217" s="19">
        <f>data!$H$55*$D214+$I$129</f>
        <v>128.11466012122457</v>
      </c>
    </row>
    <row r="218" spans="4:9">
      <c r="D218">
        <v>92</v>
      </c>
      <c r="I218" s="19">
        <f>data!$H$55*$D215+$I$129</f>
        <v>129.55734762122455</v>
      </c>
    </row>
    <row r="219" spans="4:9">
      <c r="D219">
        <v>93</v>
      </c>
      <c r="I219" s="19">
        <f>data!$H$55*$D216+$I$129</f>
        <v>131.00003512122456</v>
      </c>
    </row>
    <row r="220" spans="4:9">
      <c r="D220">
        <v>94</v>
      </c>
      <c r="I220" s="19">
        <f>data!$H$55*$D217+$I$129</f>
        <v>132.44272262122456</v>
      </c>
    </row>
    <row r="221" spans="4:9">
      <c r="D221">
        <v>95</v>
      </c>
      <c r="I221" s="19">
        <f>data!$H$55*$D218+$I$129</f>
        <v>133.88541012122457</v>
      </c>
    </row>
    <row r="222" spans="4:9">
      <c r="D222">
        <v>96</v>
      </c>
      <c r="I222" s="19">
        <f>data!$H$55*$D219+$I$129</f>
        <v>135.32809762122457</v>
      </c>
    </row>
    <row r="223" spans="4:9">
      <c r="D223">
        <v>97</v>
      </c>
      <c r="I223" s="19">
        <f>data!$H$55*$D220+$I$129</f>
        <v>136.77078512122455</v>
      </c>
    </row>
    <row r="224" spans="4:9">
      <c r="D224">
        <v>98</v>
      </c>
      <c r="I224" s="19">
        <f>data!$H$55*$D221+$I$129</f>
        <v>138.21347262122455</v>
      </c>
    </row>
    <row r="225" spans="4:9">
      <c r="D225">
        <v>99</v>
      </c>
      <c r="I225" s="19">
        <f>data!$H$55*$D222+$I$129</f>
        <v>139.65616012122456</v>
      </c>
    </row>
    <row r="226" spans="4:9">
      <c r="D226">
        <v>100</v>
      </c>
      <c r="I226" s="19">
        <f>data!$H$55*$D223+$I$129</f>
        <v>141.09884762122456</v>
      </c>
    </row>
    <row r="227" spans="4:9">
      <c r="D227">
        <v>101</v>
      </c>
      <c r="I227" s="19">
        <f>data!$H$55*$D224+$I$129</f>
        <v>142.54153512122457</v>
      </c>
    </row>
    <row r="228" spans="4:9">
      <c r="D228">
        <v>102</v>
      </c>
      <c r="I228" s="19">
        <f>data!$H$55*$D225+$I$129</f>
        <v>143.98422262122455</v>
      </c>
    </row>
    <row r="229" spans="4:9">
      <c r="D229">
        <v>103</v>
      </c>
      <c r="I229" s="19">
        <f>data!$H$55*$D226+$I$129</f>
        <v>145.42691012122455</v>
      </c>
    </row>
    <row r="230" spans="4:9">
      <c r="D230">
        <v>104</v>
      </c>
      <c r="I230" s="19">
        <f>data!$H$55*$D227+$I$129</f>
        <v>146.86959762122456</v>
      </c>
    </row>
    <row r="231" spans="4:9">
      <c r="D231">
        <v>105</v>
      </c>
      <c r="I231" s="19">
        <f>data!$H$55*$D228+$I$129</f>
        <v>148.31228512122456</v>
      </c>
    </row>
    <row r="232" spans="4:9">
      <c r="D232">
        <v>106</v>
      </c>
      <c r="I232" s="19">
        <f>data!$H$55*$D229+$I$129</f>
        <v>149.75497262122457</v>
      </c>
    </row>
    <row r="233" spans="4:9">
      <c r="D233">
        <v>107</v>
      </c>
      <c r="I233" s="19">
        <f>data!$H$55*$D230+$I$129</f>
        <v>151.19766012122454</v>
      </c>
    </row>
    <row r="234" spans="4:9">
      <c r="D234">
        <v>108</v>
      </c>
      <c r="I234" s="19">
        <f>data!$H$55*$D231+$I$129</f>
        <v>152.64034762122455</v>
      </c>
    </row>
    <row r="235" spans="4:9">
      <c r="D235">
        <v>109</v>
      </c>
      <c r="I235" s="19">
        <f>data!$H$55*$D232+$I$129</f>
        <v>154.08303512122455</v>
      </c>
    </row>
    <row r="236" spans="4:9">
      <c r="D236">
        <v>110</v>
      </c>
      <c r="I236" s="19">
        <f>data!$H$55*$D233+$I$129</f>
        <v>155.52572262122456</v>
      </c>
    </row>
    <row r="237" spans="4:9">
      <c r="D237">
        <v>111</v>
      </c>
      <c r="I237" s="19">
        <f>data!$H$55*$D234+$I$129</f>
        <v>156.96841012122457</v>
      </c>
    </row>
    <row r="238" spans="4:9">
      <c r="D238">
        <v>112</v>
      </c>
      <c r="I238" s="19">
        <f>data!$H$55*$D235+$I$129</f>
        <v>158.41109762122457</v>
      </c>
    </row>
    <row r="239" spans="4:9">
      <c r="D239">
        <v>113</v>
      </c>
      <c r="I239" s="19">
        <f>data!$H$55*$D236+$I$129</f>
        <v>159.85378512122455</v>
      </c>
    </row>
    <row r="240" spans="4:9">
      <c r="D240">
        <v>114</v>
      </c>
      <c r="I240" s="19">
        <f>data!$H$55*$D237+$I$129</f>
        <v>161.29647262122455</v>
      </c>
    </row>
    <row r="241" spans="3:10">
      <c r="D241">
        <v>115</v>
      </c>
      <c r="I241" s="19">
        <f>data!$H$55*$D238+$I$129</f>
        <v>162.73916012122456</v>
      </c>
    </row>
    <row r="242" spans="3:10">
      <c r="D242">
        <v>116</v>
      </c>
      <c r="I242" s="19">
        <f>data!$H$55*$D239+$I$129</f>
        <v>164.18184762122456</v>
      </c>
    </row>
    <row r="243" spans="3:10">
      <c r="D243">
        <v>117</v>
      </c>
      <c r="I243" s="19">
        <f>data!$H$55*$D240+$I$129</f>
        <v>165.62453512122457</v>
      </c>
    </row>
    <row r="244" spans="3:10">
      <c r="D244">
        <v>118</v>
      </c>
      <c r="I244" s="19">
        <f>data!$H$55*$D241+$I$129</f>
        <v>167.06722262122454</v>
      </c>
    </row>
    <row r="245" spans="3:10">
      <c r="C245" t="s">
        <v>36</v>
      </c>
      <c r="D245">
        <v>0</v>
      </c>
      <c r="J245" s="19">
        <v>3.1699250014000002</v>
      </c>
    </row>
    <row r="246" spans="3:10">
      <c r="D246">
        <v>1</v>
      </c>
      <c r="J246" s="22">
        <f>$D246*data!$H$55+$J$245</f>
        <v>4.6126125014000001</v>
      </c>
    </row>
    <row r="247" spans="3:10">
      <c r="D247">
        <v>2</v>
      </c>
      <c r="J247" s="22">
        <f>$D247*data!$H$55+$J$245</f>
        <v>6.0553000014</v>
      </c>
    </row>
    <row r="248" spans="3:10">
      <c r="D248">
        <v>3</v>
      </c>
      <c r="J248" s="22">
        <f>$D248*data!$H$55+$J$245</f>
        <v>7.4979875013999999</v>
      </c>
    </row>
    <row r="249" spans="3:10">
      <c r="D249">
        <v>4</v>
      </c>
      <c r="J249" s="22">
        <f>$D249*data!$H$55+$J$245</f>
        <v>8.9406750013999989</v>
      </c>
    </row>
    <row r="250" spans="3:10">
      <c r="D250">
        <v>5</v>
      </c>
      <c r="J250" s="22">
        <f>$D250*data!$H$55+$J$245</f>
        <v>10.383362501400001</v>
      </c>
    </row>
    <row r="251" spans="3:10">
      <c r="D251">
        <v>6</v>
      </c>
      <c r="J251" s="22">
        <f>$D251*data!$H$55+$J$245</f>
        <v>11.826050001399999</v>
      </c>
    </row>
    <row r="252" spans="3:10">
      <c r="D252">
        <v>7</v>
      </c>
      <c r="J252" s="22">
        <f>$D252*data!$H$55+$J$245</f>
        <v>13.2687375014</v>
      </c>
    </row>
    <row r="253" spans="3:10">
      <c r="D253">
        <v>8</v>
      </c>
      <c r="J253" s="22">
        <f>$D253*data!$H$55+$J$245</f>
        <v>14.711425001399999</v>
      </c>
    </row>
    <row r="254" spans="3:10">
      <c r="D254">
        <v>9</v>
      </c>
      <c r="J254" s="22">
        <f>$D254*data!$H$55+$J$245</f>
        <v>16.1541125014</v>
      </c>
    </row>
    <row r="255" spans="3:10">
      <c r="D255">
        <v>10</v>
      </c>
      <c r="J255" s="22">
        <f>$D255*data!$H$55+$J$245</f>
        <v>17.596800001399998</v>
      </c>
    </row>
    <row r="256" spans="3:10">
      <c r="D256">
        <v>11</v>
      </c>
      <c r="J256" s="22">
        <f>$D256*data!$H$55+$J$245</f>
        <v>19.0394875014</v>
      </c>
    </row>
    <row r="257" spans="4:10">
      <c r="D257">
        <v>12</v>
      </c>
      <c r="J257" s="22">
        <f>$D257*data!$H$55+$J$245</f>
        <v>20.482175001399998</v>
      </c>
    </row>
    <row r="258" spans="4:10">
      <c r="D258">
        <v>13</v>
      </c>
      <c r="J258" s="22">
        <f>$D258*data!$H$55+$J$245</f>
        <v>21.924862501399996</v>
      </c>
    </row>
    <row r="259" spans="4:10">
      <c r="D259">
        <v>14</v>
      </c>
      <c r="J259" s="22">
        <f>$D259*data!$H$55+$J$245</f>
        <v>23.367550001399998</v>
      </c>
    </row>
    <row r="260" spans="4:10">
      <c r="D260">
        <v>15</v>
      </c>
      <c r="J260" s="22">
        <f>$D260*data!$H$55+$J$245</f>
        <v>24.8102375014</v>
      </c>
    </row>
    <row r="261" spans="4:10">
      <c r="D261">
        <v>16</v>
      </c>
      <c r="J261" s="22">
        <f>$D261*data!$H$55+$J$245</f>
        <v>26.252925001399998</v>
      </c>
    </row>
    <row r="262" spans="4:10">
      <c r="D262">
        <v>17</v>
      </c>
      <c r="J262" s="22">
        <f>$D262*data!$H$55+$J$245</f>
        <v>27.695612501399996</v>
      </c>
    </row>
    <row r="263" spans="4:10">
      <c r="D263">
        <v>18</v>
      </c>
      <c r="J263" s="22">
        <f>$D263*data!$H$55+$J$245</f>
        <v>29.138300001399998</v>
      </c>
    </row>
    <row r="264" spans="4:10">
      <c r="D264">
        <v>19</v>
      </c>
      <c r="J264" s="22">
        <f>$D264*data!$H$55+$J$245</f>
        <v>30.580987501399999</v>
      </c>
    </row>
    <row r="265" spans="4:10">
      <c r="D265">
        <v>20</v>
      </c>
      <c r="J265" s="22">
        <f>$D265*data!$H$55+$J$245</f>
        <v>32.023675001400001</v>
      </c>
    </row>
    <row r="266" spans="4:10">
      <c r="D266">
        <v>21</v>
      </c>
      <c r="J266" s="22">
        <f>$D266*data!$H$55+$J$245</f>
        <v>33.466362501399999</v>
      </c>
    </row>
    <row r="267" spans="4:10">
      <c r="D267">
        <v>22</v>
      </c>
      <c r="J267" s="22">
        <f>$D267*data!$H$55+$J$245</f>
        <v>34.909050001399997</v>
      </c>
    </row>
    <row r="268" spans="4:10">
      <c r="D268">
        <v>23</v>
      </c>
      <c r="J268" s="22">
        <f>$D268*data!$H$55+$J$245</f>
        <v>36.351737501400002</v>
      </c>
    </row>
    <row r="269" spans="4:10">
      <c r="D269">
        <v>24</v>
      </c>
      <c r="J269" s="22">
        <f>$D269*data!$H$55+$J$245</f>
        <v>37.7944250014</v>
      </c>
    </row>
    <row r="270" spans="4:10">
      <c r="D270">
        <v>25</v>
      </c>
      <c r="J270" s="22">
        <f>$D270*data!$H$55+$J$245</f>
        <v>39.237112501399999</v>
      </c>
    </row>
    <row r="271" spans="4:10">
      <c r="D271">
        <v>26</v>
      </c>
      <c r="J271" s="22">
        <f>$D271*data!$H$55+$J$245</f>
        <v>40.679800001399997</v>
      </c>
    </row>
    <row r="272" spans="4:10">
      <c r="D272">
        <v>27</v>
      </c>
      <c r="J272" s="22">
        <f>$D272*data!$H$55+$J$245</f>
        <v>42.122487501400002</v>
      </c>
    </row>
    <row r="273" spans="4:10">
      <c r="D273">
        <v>28</v>
      </c>
      <c r="J273" s="22">
        <f>$D273*data!$H$55+$J$245</f>
        <v>43.5651750014</v>
      </c>
    </row>
    <row r="274" spans="4:10">
      <c r="D274">
        <v>29</v>
      </c>
      <c r="J274" s="22">
        <f>$D274*data!$H$55+$J$245</f>
        <v>45.007862501399998</v>
      </c>
    </row>
    <row r="275" spans="4:10">
      <c r="D275">
        <v>30</v>
      </c>
      <c r="J275" s="22">
        <f>$D275*data!$H$55+$J$245</f>
        <v>46.450550001400003</v>
      </c>
    </row>
    <row r="276" spans="4:10">
      <c r="D276">
        <v>31</v>
      </c>
      <c r="J276" s="22">
        <f>$D276*data!$H$55+$J$245</f>
        <v>47.893237501400002</v>
      </c>
    </row>
    <row r="277" spans="4:10">
      <c r="D277">
        <v>32</v>
      </c>
      <c r="J277" s="22">
        <f>$D277*data!$H$55+$J$245</f>
        <v>49.3359250014</v>
      </c>
    </row>
    <row r="278" spans="4:10">
      <c r="D278">
        <v>33</v>
      </c>
      <c r="J278" s="22">
        <f>$D278*data!$H$55+$J$245</f>
        <v>50.778612501399998</v>
      </c>
    </row>
    <row r="279" spans="4:10">
      <c r="D279">
        <v>34</v>
      </c>
      <c r="J279" s="22">
        <f>$D279*data!$H$55+$J$245</f>
        <v>52.221300001399996</v>
      </c>
    </row>
    <row r="280" spans="4:10">
      <c r="D280">
        <v>35</v>
      </c>
      <c r="J280" s="22">
        <f>$D280*data!$H$55+$J$245</f>
        <v>53.663987501400001</v>
      </c>
    </row>
    <row r="281" spans="4:10">
      <c r="D281">
        <v>36</v>
      </c>
      <c r="J281" s="22">
        <f>$D281*data!$H$55+$J$245</f>
        <v>55.106675001399999</v>
      </c>
    </row>
    <row r="282" spans="4:10">
      <c r="D282">
        <v>37</v>
      </c>
      <c r="J282" s="22">
        <f>$D282*data!$H$55+$J$245</f>
        <v>56.549362501399997</v>
      </c>
    </row>
    <row r="283" spans="4:10">
      <c r="D283">
        <v>38</v>
      </c>
      <c r="J283" s="22">
        <f>$D283*data!$H$55+$J$245</f>
        <v>57.992050001400003</v>
      </c>
    </row>
    <row r="284" spans="4:10">
      <c r="D284">
        <v>39</v>
      </c>
      <c r="J284" s="22">
        <f>$D284*data!$H$55+$J$245</f>
        <v>59.434737501400001</v>
      </c>
    </row>
    <row r="285" spans="4:10">
      <c r="D285">
        <v>40</v>
      </c>
      <c r="J285" s="22">
        <f>$D285*data!$H$55+$J$245</f>
        <v>60.877425001399999</v>
      </c>
    </row>
    <row r="286" spans="4:10">
      <c r="D286">
        <v>41</v>
      </c>
      <c r="J286" s="22">
        <f>$D286*data!$H$55+$J$245</f>
        <v>62.320112501399997</v>
      </c>
    </row>
    <row r="287" spans="4:10">
      <c r="D287">
        <v>42</v>
      </c>
      <c r="J287" s="22">
        <f>$D287*data!$H$55+$J$245</f>
        <v>63.762800001399995</v>
      </c>
    </row>
    <row r="288" spans="4:10">
      <c r="D288">
        <v>43</v>
      </c>
      <c r="J288" s="22">
        <f>$D288*data!$H$55+$J$245</f>
        <v>65.2054875014</v>
      </c>
    </row>
    <row r="289" spans="4:10">
      <c r="D289">
        <v>44</v>
      </c>
      <c r="J289" s="22">
        <f>$D289*data!$H$55+$J$245</f>
        <v>66.648175001399991</v>
      </c>
    </row>
    <row r="290" spans="4:10">
      <c r="D290">
        <v>45</v>
      </c>
      <c r="J290" s="22">
        <f>$D290*data!$H$55+$J$245</f>
        <v>68.090862501399997</v>
      </c>
    </row>
    <row r="291" spans="4:10">
      <c r="D291">
        <v>46</v>
      </c>
      <c r="J291" s="22">
        <f>$D291*data!$H$55+$J$245</f>
        <v>69.533550001400002</v>
      </c>
    </row>
    <row r="292" spans="4:10">
      <c r="D292">
        <v>47</v>
      </c>
      <c r="J292" s="22">
        <f>$D292*data!$H$55+$J$245</f>
        <v>70.976237501399993</v>
      </c>
    </row>
    <row r="293" spans="4:10">
      <c r="D293">
        <v>48</v>
      </c>
      <c r="J293" s="22">
        <f>$D293*data!$H$55+$J$245</f>
        <v>72.418925001399998</v>
      </c>
    </row>
    <row r="294" spans="4:10">
      <c r="D294">
        <v>49</v>
      </c>
      <c r="J294" s="22">
        <f>$D294*data!$H$55+$J$245</f>
        <v>73.861612501400003</v>
      </c>
    </row>
    <row r="295" spans="4:10">
      <c r="D295">
        <v>50</v>
      </c>
      <c r="J295" s="22">
        <f>$D295*data!$H$55+$J$245</f>
        <v>75.304300001399994</v>
      </c>
    </row>
    <row r="296" spans="4:10">
      <c r="D296">
        <v>51</v>
      </c>
      <c r="J296" s="22">
        <f>$D296*data!$H$55+$J$245</f>
        <v>76.7469875014</v>
      </c>
    </row>
    <row r="297" spans="4:10">
      <c r="D297">
        <v>52</v>
      </c>
      <c r="J297" s="22">
        <f>$D297*data!$H$55+$J$245</f>
        <v>78.189675001399991</v>
      </c>
    </row>
    <row r="298" spans="4:10">
      <c r="D298">
        <v>53</v>
      </c>
      <c r="J298" s="22">
        <f>$D298*data!$H$55+$J$245</f>
        <v>79.632362501399996</v>
      </c>
    </row>
    <row r="299" spans="4:10">
      <c r="D299">
        <v>54</v>
      </c>
      <c r="J299" s="22">
        <f>$D299*data!$H$55+$J$245</f>
        <v>81.075050001400001</v>
      </c>
    </row>
    <row r="300" spans="4:10">
      <c r="D300">
        <v>55</v>
      </c>
      <c r="J300" s="22">
        <f>$D300*data!$H$55+$J$245</f>
        <v>82.517737501399992</v>
      </c>
    </row>
    <row r="301" spans="4:10">
      <c r="D301">
        <v>56</v>
      </c>
      <c r="J301" s="22">
        <f>$D301*data!$H$55+$J$245</f>
        <v>83.960425001399997</v>
      </c>
    </row>
    <row r="302" spans="4:10">
      <c r="D302">
        <v>57</v>
      </c>
      <c r="J302" s="22">
        <f>$D302*data!$H$55+$J$245</f>
        <v>85.403112501400003</v>
      </c>
    </row>
    <row r="303" spans="4:10">
      <c r="D303">
        <v>58</v>
      </c>
      <c r="J303" s="22">
        <f>$D303*data!$H$55+$J$245</f>
        <v>86.845800001399994</v>
      </c>
    </row>
    <row r="304" spans="4:10">
      <c r="D304">
        <v>59</v>
      </c>
      <c r="J304" s="22">
        <f>$D304*data!$H$55+$J$245</f>
        <v>88.288487501399999</v>
      </c>
    </row>
    <row r="305" spans="4:10">
      <c r="D305">
        <v>60</v>
      </c>
      <c r="J305" s="22">
        <f>$D305*data!$H$55+$J$245</f>
        <v>89.731175001400004</v>
      </c>
    </row>
    <row r="306" spans="4:10">
      <c r="D306">
        <v>61</v>
      </c>
      <c r="J306" s="22">
        <f>$D306*data!$H$55+$J$245</f>
        <v>91.173862501399995</v>
      </c>
    </row>
    <row r="307" spans="4:10">
      <c r="D307">
        <v>62</v>
      </c>
      <c r="J307" s="22">
        <f>$D307*data!$H$55+$J$245</f>
        <v>92.6165500014</v>
      </c>
    </row>
    <row r="308" spans="4:10">
      <c r="D308">
        <v>63</v>
      </c>
      <c r="J308" s="22">
        <f>$D308*data!$H$55+$J$245</f>
        <v>94.059237501399991</v>
      </c>
    </row>
    <row r="309" spans="4:10">
      <c r="D309">
        <v>64</v>
      </c>
      <c r="J309" s="22">
        <f>$D309*data!$H$55+$J$245</f>
        <v>95.501925001399997</v>
      </c>
    </row>
    <row r="310" spans="4:10">
      <c r="D310">
        <v>65</v>
      </c>
      <c r="J310" s="22">
        <f>$D310*data!$H$55+$J$245</f>
        <v>96.944612501400002</v>
      </c>
    </row>
    <row r="311" spans="4:10">
      <c r="D311">
        <v>66</v>
      </c>
      <c r="J311" s="22">
        <f>$D311*data!$H$55+$J$245</f>
        <v>98.387300001399993</v>
      </c>
    </row>
    <row r="312" spans="4:10">
      <c r="D312">
        <v>67</v>
      </c>
      <c r="J312" s="22">
        <f>$D312*data!$H$55+$J$245</f>
        <v>99.829987501399998</v>
      </c>
    </row>
    <row r="313" spans="4:10">
      <c r="D313">
        <v>68</v>
      </c>
      <c r="J313" s="22">
        <f>$D313*data!$H$55+$J$245</f>
        <v>101.27267500139999</v>
      </c>
    </row>
    <row r="314" spans="4:10">
      <c r="D314">
        <v>69</v>
      </c>
      <c r="J314" s="22">
        <f>$D314*data!$H$55+$J$245</f>
        <v>102.71536250139999</v>
      </c>
    </row>
    <row r="315" spans="4:10">
      <c r="D315">
        <v>70</v>
      </c>
      <c r="J315" s="22">
        <f>$D315*data!$H$55+$J$245</f>
        <v>104.1580500014</v>
      </c>
    </row>
    <row r="316" spans="4:10">
      <c r="D316">
        <v>71</v>
      </c>
      <c r="J316" s="22">
        <f>$D316*data!$H$55+$J$245</f>
        <v>105.60073750139999</v>
      </c>
    </row>
    <row r="317" spans="4:10">
      <c r="D317">
        <v>72</v>
      </c>
      <c r="J317" s="22">
        <f>$D317*data!$H$55+$J$245</f>
        <v>107.0434250014</v>
      </c>
    </row>
    <row r="318" spans="4:10">
      <c r="D318">
        <v>73</v>
      </c>
      <c r="J318" s="22">
        <f>$D318*data!$H$55+$J$245</f>
        <v>108.4861125014</v>
      </c>
    </row>
    <row r="319" spans="4:10">
      <c r="D319">
        <v>74</v>
      </c>
      <c r="J319" s="22">
        <f>$D319*data!$H$55+$J$245</f>
        <v>109.92880000139999</v>
      </c>
    </row>
    <row r="320" spans="4:10">
      <c r="D320">
        <v>75</v>
      </c>
      <c r="J320" s="22">
        <f>$D320*data!$H$55+$J$245</f>
        <v>111.3714875014</v>
      </c>
    </row>
    <row r="321" spans="4:10">
      <c r="D321">
        <v>76</v>
      </c>
      <c r="J321" s="22">
        <f>$D321*data!$H$55+$J$245</f>
        <v>112.8141750014</v>
      </c>
    </row>
    <row r="322" spans="4:10">
      <c r="D322">
        <v>77</v>
      </c>
      <c r="J322" s="22">
        <f>$D322*data!$H$55+$J$245</f>
        <v>114.25686250139999</v>
      </c>
    </row>
    <row r="323" spans="4:10">
      <c r="D323">
        <v>78</v>
      </c>
      <c r="J323" s="22">
        <f>$D323*data!$H$55+$J$245</f>
        <v>115.6995500014</v>
      </c>
    </row>
    <row r="324" spans="4:10">
      <c r="D324">
        <v>79</v>
      </c>
      <c r="J324" s="22">
        <f>$D324*data!$H$55+$J$245</f>
        <v>117.14223750139999</v>
      </c>
    </row>
    <row r="325" spans="4:10">
      <c r="D325">
        <v>80</v>
      </c>
      <c r="J325" s="22">
        <f>$D325*data!$H$55+$J$245</f>
        <v>118.58492500139999</v>
      </c>
    </row>
    <row r="326" spans="4:10">
      <c r="D326">
        <v>81</v>
      </c>
      <c r="J326" s="22">
        <f>$D326*data!$H$55+$J$245</f>
        <v>120.0276125014</v>
      </c>
    </row>
    <row r="327" spans="4:10">
      <c r="D327">
        <v>82</v>
      </c>
      <c r="J327" s="22">
        <f>$D327*data!$H$55+$J$245</f>
        <v>121.47030000139999</v>
      </c>
    </row>
    <row r="328" spans="4:10">
      <c r="D328">
        <v>83</v>
      </c>
      <c r="J328" s="22">
        <f>$D328*data!$H$55+$J$245</f>
        <v>122.9129875014</v>
      </c>
    </row>
    <row r="329" spans="4:10">
      <c r="D329">
        <v>84</v>
      </c>
      <c r="J329" s="22">
        <f>$D329*data!$H$55+$J$245</f>
        <v>124.35567500139999</v>
      </c>
    </row>
    <row r="330" spans="4:10">
      <c r="D330">
        <v>85</v>
      </c>
      <c r="J330" s="22">
        <f>$D330*data!$H$55+$J$245</f>
        <v>125.79836250139999</v>
      </c>
    </row>
    <row r="331" spans="4:10">
      <c r="D331">
        <v>86</v>
      </c>
      <c r="J331" s="22">
        <f>$D331*data!$H$55+$J$245</f>
        <v>127.2410500014</v>
      </c>
    </row>
    <row r="332" spans="4:10">
      <c r="D332">
        <v>87</v>
      </c>
      <c r="J332" s="22">
        <f>$D332*data!$H$55+$J$245</f>
        <v>128.68373750139997</v>
      </c>
    </row>
    <row r="333" spans="4:10">
      <c r="D333">
        <v>88</v>
      </c>
      <c r="J333" s="22">
        <f>$D333*data!$H$55+$J$245</f>
        <v>130.12642500139998</v>
      </c>
    </row>
    <row r="334" spans="4:10">
      <c r="D334">
        <v>89</v>
      </c>
      <c r="J334" s="22">
        <f>$D334*data!$H$55+$J$245</f>
        <v>131.56911250139999</v>
      </c>
    </row>
    <row r="335" spans="4:10">
      <c r="D335">
        <v>90</v>
      </c>
      <c r="J335" s="22">
        <f>$D335*data!$H$55+$J$245</f>
        <v>133.01180000139999</v>
      </c>
    </row>
    <row r="336" spans="4:10">
      <c r="D336">
        <v>91</v>
      </c>
      <c r="J336" s="22">
        <f>$D336*data!$H$55+$J$245</f>
        <v>134.4544875014</v>
      </c>
    </row>
    <row r="337" spans="4:10">
      <c r="D337">
        <v>92</v>
      </c>
      <c r="J337" s="22">
        <f>$D337*data!$H$55+$J$245</f>
        <v>135.8971750014</v>
      </c>
    </row>
    <row r="338" spans="4:10">
      <c r="D338">
        <v>93</v>
      </c>
      <c r="J338" s="22">
        <f>$D338*data!$H$55+$J$245</f>
        <v>137.33986250140001</v>
      </c>
    </row>
    <row r="339" spans="4:10">
      <c r="D339">
        <v>94</v>
      </c>
      <c r="J339" s="22">
        <f>$D339*data!$H$55+$J$245</f>
        <v>138.78255000139998</v>
      </c>
    </row>
    <row r="340" spans="4:10">
      <c r="D340">
        <v>95</v>
      </c>
      <c r="J340" s="22">
        <f>$D340*data!$H$55+$J$245</f>
        <v>140.22523750139999</v>
      </c>
    </row>
    <row r="341" spans="4:10">
      <c r="D341">
        <v>96</v>
      </c>
      <c r="J341" s="22">
        <f>$D341*data!$H$55+$J$245</f>
        <v>141.66792500139999</v>
      </c>
    </row>
    <row r="342" spans="4:10">
      <c r="D342">
        <v>97</v>
      </c>
      <c r="J342" s="22">
        <f>$D342*data!$H$55+$J$245</f>
        <v>143.1106125014</v>
      </c>
    </row>
    <row r="343" spans="4:10">
      <c r="D343">
        <v>98</v>
      </c>
      <c r="J343" s="22">
        <f>$D343*data!$H$55+$J$245</f>
        <v>144.5533000014</v>
      </c>
    </row>
    <row r="344" spans="4:10">
      <c r="D344">
        <v>99</v>
      </c>
      <c r="J344" s="22">
        <f>$D344*data!$H$55+$J$245</f>
        <v>145.99598750139998</v>
      </c>
    </row>
    <row r="345" spans="4:10">
      <c r="D345">
        <v>100</v>
      </c>
      <c r="J345" s="22">
        <f>$D345*data!$H$55+$J$245</f>
        <v>147.43867500139999</v>
      </c>
    </row>
    <row r="346" spans="4:10">
      <c r="D346">
        <v>101</v>
      </c>
      <c r="J346" s="22">
        <f>$D346*data!$H$55+$J$245</f>
        <v>148.88136250139999</v>
      </c>
    </row>
    <row r="347" spans="4:10">
      <c r="D347">
        <v>102</v>
      </c>
      <c r="J347" s="22">
        <f>$D347*data!$H$55+$J$245</f>
        <v>150.3240500014</v>
      </c>
    </row>
    <row r="348" spans="4:10">
      <c r="D348">
        <v>103</v>
      </c>
      <c r="J348" s="22">
        <f>$D348*data!$H$55+$J$245</f>
        <v>151.7667375014</v>
      </c>
    </row>
    <row r="349" spans="4:10">
      <c r="D349">
        <v>104</v>
      </c>
      <c r="J349" s="22">
        <f>$D349*data!$H$55+$J$245</f>
        <v>153.20942500139998</v>
      </c>
    </row>
    <row r="350" spans="4:10">
      <c r="D350">
        <v>105</v>
      </c>
      <c r="J350" s="22">
        <f>$D350*data!$H$55+$J$245</f>
        <v>154.65211250139998</v>
      </c>
    </row>
    <row r="351" spans="4:10">
      <c r="D351">
        <v>106</v>
      </c>
      <c r="J351" s="22">
        <f>$D351*data!$H$55+$J$245</f>
        <v>156.09480000139999</v>
      </c>
    </row>
    <row r="352" spans="4:10">
      <c r="D352">
        <v>107</v>
      </c>
      <c r="J352" s="22">
        <f>$D352*data!$H$55+$J$245</f>
        <v>157.53748750139999</v>
      </c>
    </row>
    <row r="353" spans="4:10">
      <c r="D353">
        <v>108</v>
      </c>
      <c r="J353" s="22">
        <f>$D353*data!$H$55+$J$245</f>
        <v>158.9801750014</v>
      </c>
    </row>
    <row r="354" spans="4:10">
      <c r="D354">
        <v>109</v>
      </c>
      <c r="J354" s="22">
        <f>$D354*data!$H$55+$J$245</f>
        <v>160.4228625014</v>
      </c>
    </row>
    <row r="355" spans="4:10">
      <c r="D355">
        <v>110</v>
      </c>
      <c r="J355" s="22">
        <f>$D355*data!$H$55+$J$245</f>
        <v>161.86555000139998</v>
      </c>
    </row>
    <row r="356" spans="4:10">
      <c r="D356">
        <v>111</v>
      </c>
      <c r="J356" s="22">
        <f>$D356*data!$H$55+$J$245</f>
        <v>163.30823750139999</v>
      </c>
    </row>
    <row r="357" spans="4:10">
      <c r="D357">
        <v>112</v>
      </c>
      <c r="J357" s="22">
        <f>$D357*data!$H$55+$J$245</f>
        <v>164.75092500139999</v>
      </c>
    </row>
    <row r="358" spans="4:10">
      <c r="D358">
        <v>113</v>
      </c>
      <c r="J358" s="22">
        <f>$D358*data!$H$55+$J$245</f>
        <v>166.1936125014</v>
      </c>
    </row>
    <row r="359" spans="4:10">
      <c r="D359">
        <v>114</v>
      </c>
      <c r="J359" s="22">
        <f>$D359*data!$H$55+$J$245</f>
        <v>167.6363000014</v>
      </c>
    </row>
    <row r="360" spans="4:10">
      <c r="D360">
        <v>115</v>
      </c>
      <c r="J360" s="22">
        <f>$D360*data!$H$55+$J$245</f>
        <v>169.07898750139998</v>
      </c>
    </row>
    <row r="361" spans="4:10">
      <c r="D361">
        <v>116</v>
      </c>
      <c r="J361" s="22">
        <f>$D361*data!$H$55+$J$245</f>
        <v>170.52167500139998</v>
      </c>
    </row>
    <row r="362" spans="4:10">
      <c r="D362">
        <v>117</v>
      </c>
      <c r="J362" s="22">
        <f>$D362*data!$H$55+$J$245</f>
        <v>171.96436250139999</v>
      </c>
    </row>
    <row r="363" spans="4:10">
      <c r="D363">
        <v>118</v>
      </c>
      <c r="J363" s="22">
        <f>$D363*data!$H$55+$J$245</f>
        <v>173.40705000139999</v>
      </c>
    </row>
    <row r="364" spans="4:10">
      <c r="J364"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2024-03-25T02:31:54Z</dcterms:created>
  <dcterms:modified xsi:type="dcterms:W3CDTF">2024-04-10T23:15:48Z</dcterms:modified>
  <cp:category/>
  <cp:contentStatus/>
</cp:coreProperties>
</file>