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sues" sheetId="1" r:id="rId4"/>
    <sheet state="visible" name="Settings" sheetId="2" r:id="rId5"/>
  </sheets>
  <definedNames>
    <definedName name="Exploitable">Settings!$D$3:$E$6</definedName>
    <definedName name="Score">Settings!$G$9:$H$13</definedName>
    <definedName name="Detection">Settings!$H$3:$I$6</definedName>
    <definedName name="Awareness">Settings!$F$3:$G$6</definedName>
    <definedName name="Discovery">Settings!$B$3:$C$6</definedName>
  </definedNames>
  <calcPr/>
</workbook>
</file>

<file path=xl/sharedStrings.xml><?xml version="1.0" encoding="utf-8"?>
<sst xmlns="http://schemas.openxmlformats.org/spreadsheetml/2006/main" count="75" uniqueCount="50">
  <si>
    <t>Name</t>
  </si>
  <si>
    <t>Description</t>
  </si>
  <si>
    <t>Location</t>
  </si>
  <si>
    <t>OSWASP-10</t>
  </si>
  <si>
    <t>Discovery</t>
  </si>
  <si>
    <t>Exploitable</t>
  </si>
  <si>
    <t>Awareness</t>
  </si>
  <si>
    <t>Detection</t>
  </si>
  <si>
    <t>Vulnerability Points</t>
  </si>
  <si>
    <t>Vulnerability Impact</t>
  </si>
  <si>
    <t>Business Impact</t>
  </si>
  <si>
    <t>Severity</t>
  </si>
  <si>
    <t>Warning: Edit this sheet at your own risk! Modifications here will affect the calculation of the Risk Rating in the Issues sheet/tab.</t>
  </si>
  <si>
    <t>OWASP</t>
  </si>
  <si>
    <t>Discovery Points</t>
  </si>
  <si>
    <t>Exploitable Points</t>
  </si>
  <si>
    <t>Awareness Points</t>
  </si>
  <si>
    <t>Detection Points</t>
  </si>
  <si>
    <t>A1 - Injection</t>
  </si>
  <si>
    <t>Practically Impossible</t>
  </si>
  <si>
    <t>Theory</t>
  </si>
  <si>
    <t>Unknown</t>
  </si>
  <si>
    <t>Active Detection</t>
  </si>
  <si>
    <t>A2 - Broken Auth</t>
  </si>
  <si>
    <t>Difficult</t>
  </si>
  <si>
    <t>Hidden</t>
  </si>
  <si>
    <t>logged and reviewed</t>
  </si>
  <si>
    <t>A3 - Sensitive Data Exposure</t>
  </si>
  <si>
    <t>Easy</t>
  </si>
  <si>
    <t>Obvious</t>
  </si>
  <si>
    <t>logged</t>
  </si>
  <si>
    <t>A4 - XXE</t>
  </si>
  <si>
    <t>Automated tools</t>
  </si>
  <si>
    <t>Public</t>
  </si>
  <si>
    <t>not logged</t>
  </si>
  <si>
    <t>A5 - Broken Access Control</t>
  </si>
  <si>
    <t>A6 - Sec Misconfiguration</t>
  </si>
  <si>
    <t>Rank</t>
  </si>
  <si>
    <t>Overall Score</t>
  </si>
  <si>
    <t>A7 - XSS</t>
  </si>
  <si>
    <t>Low</t>
  </si>
  <si>
    <t>Med</t>
  </si>
  <si>
    <t>High</t>
  </si>
  <si>
    <t>Info</t>
  </si>
  <si>
    <t>A8 - Insecure Deserialization</t>
  </si>
  <si>
    <t>A9 - Components with Known Vuln</t>
  </si>
  <si>
    <t>A10 - Insuffcient Logging &amp; Monitoring</t>
  </si>
  <si>
    <t>Critical</t>
  </si>
  <si>
    <t>Points</t>
  </si>
  <si>
    <t>Vulnearbility Impact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</si>
</sst>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Open Sans"/>
    </font>
    <font>
      <color theme="1"/>
      <name val="Arial"/>
    </font>
    <font>
      <color theme="1"/>
      <name val="Open Sans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CC9D4"/>
        <bgColor rgb="FFBCC9D4"/>
      </patternFill>
    </fill>
    <fill>
      <patternFill patternType="solid">
        <fgColor rgb="FFFFFFFF"/>
        <bgColor rgb="FFFFFFFF"/>
      </patternFill>
    </fill>
    <fill>
      <patternFill patternType="solid">
        <fgColor rgb="FFDBE2E8"/>
        <bgColor rgb="FFDBE2E8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tted">
        <color rgb="FF000000"/>
      </left>
      <top style="thin">
        <color rgb="FF000000"/>
      </top>
    </border>
    <border>
      <left style="dotted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tted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3" fontId="2" numFmtId="0" xfId="0" applyAlignment="1" applyFill="1" applyFont="1">
      <alignment shrinkToFit="0" vertical="center" wrapText="1"/>
    </xf>
    <xf borderId="1" fillId="3" fontId="2" numFmtId="0" xfId="0" applyAlignment="1" applyBorder="1" applyFont="1">
      <alignment vertical="center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ill="1" applyFont="1">
      <alignment shrinkToFit="0" vertical="center" wrapText="1"/>
    </xf>
    <xf borderId="1" fillId="4" fontId="2" numFmtId="0" xfId="0" applyAlignment="1" applyBorder="1" applyFont="1">
      <alignment vertical="center"/>
    </xf>
    <xf borderId="1" fillId="4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shrinkToFit="0" vertical="center" wrapText="1"/>
    </xf>
    <xf borderId="1" fillId="3" fontId="2" numFmtId="0" xfId="0" applyAlignment="1" applyBorder="1" applyFont="1">
      <alignment vertical="center"/>
    </xf>
    <xf borderId="1" fillId="3" fontId="2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2" fillId="0" fontId="4" numFmtId="0" xfId="0" applyBorder="1" applyFont="1"/>
    <xf borderId="3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6" fillId="0" fontId="2" numFmtId="0" xfId="0" applyBorder="1" applyFont="1"/>
    <xf borderId="7" fillId="0" fontId="2" numFmtId="0" xfId="0" applyBorder="1" applyFont="1"/>
    <xf borderId="0" fillId="0" fontId="2" numFmtId="0" xfId="0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3" fillId="0" fontId="4" numFmtId="0" xfId="0" applyAlignment="1" applyBorder="1" applyFont="1">
      <alignment readingOrder="0"/>
    </xf>
    <xf borderId="4" fillId="0" fontId="5" numFmtId="0" xfId="0" applyBorder="1" applyFont="1"/>
    <xf borderId="4" fillId="0" fontId="4" numFmtId="0" xfId="0" applyBorder="1" applyFont="1"/>
    <xf borderId="12" fillId="0" fontId="4" numFmtId="0" xfId="0" applyBorder="1" applyFont="1"/>
    <xf borderId="5" fillId="0" fontId="5" numFmtId="0" xfId="0" applyBorder="1" applyFont="1"/>
    <xf borderId="7" fillId="0" fontId="5" numFmtId="0" xfId="0" applyBorder="1" applyFont="1"/>
    <xf borderId="13" fillId="0" fontId="2" numFmtId="0" xfId="0" applyBorder="1" applyFont="1"/>
    <xf borderId="7" fillId="0" fontId="4" numFmtId="0" xfId="0" applyAlignment="1" applyBorder="1" applyFont="1">
      <alignment horizontal="right" readingOrder="0" shrinkToFit="0" textRotation="0" wrapText="1"/>
    </xf>
    <xf borderId="6" fillId="0" fontId="2" numFmtId="0" xfId="0" applyBorder="1" applyFont="1"/>
    <xf borderId="7" fillId="0" fontId="2" numFmtId="0" xfId="0" applyBorder="1" applyFont="1"/>
    <xf borderId="7" fillId="0" fontId="4" numFmtId="0" xfId="0" applyAlignment="1" applyBorder="1" applyFont="1">
      <alignment readingOrder="0"/>
    </xf>
    <xf borderId="0" fillId="0" fontId="4" numFmtId="0" xfId="0" applyFont="1"/>
    <xf borderId="13" fillId="0" fontId="2" numFmtId="0" xfId="0" applyBorder="1" applyFont="1"/>
    <xf borderId="8" fillId="0" fontId="2" numFmtId="0" xfId="0" applyBorder="1" applyFont="1"/>
    <xf borderId="14" fillId="0" fontId="2" numFmtId="0" xfId="0" applyBorder="1" applyFont="1"/>
    <xf borderId="9" fillId="0" fontId="5" numFmtId="0" xfId="0" applyBorder="1" applyFont="1"/>
    <xf borderId="15" fillId="0" fontId="2" numFmtId="0" xfId="0" applyBorder="1" applyFont="1"/>
    <xf borderId="11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CC9D4"/>
          <bgColor rgb="FFBCC9D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BE2E8"/>
          <bgColor rgb="FFDBE2E8"/>
        </patternFill>
      </fill>
      <border/>
    </dxf>
  </dxfs>
  <tableStyles count="1">
    <tableStyle count="3" pivot="0" name="Issu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35" displayName="Table_1" id="1">
  <tableColumns count="12">
    <tableColumn name="Name" id="1"/>
    <tableColumn name="Description" id="2"/>
    <tableColumn name="Location" id="3"/>
    <tableColumn name="OSWASP-10" id="4"/>
    <tableColumn name="Discovery" id="5"/>
    <tableColumn name="Exploitable" id="6"/>
    <tableColumn name="Awareness" id="7"/>
    <tableColumn name="Detection" id="8"/>
    <tableColumn name="Vulnerability Points" id="9"/>
    <tableColumn name="Vulnerability Impact" id="10"/>
    <tableColumn name="Business Impact" id="11"/>
    <tableColumn name="Severity" id="12"/>
  </tableColumns>
  <tableStyleInfo name="Issu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8.0"/>
    <col customWidth="1" min="4" max="4" width="33.43"/>
    <col customWidth="1" min="5" max="6" width="14.43"/>
    <col customWidth="1" min="9" max="9" width="14.29"/>
    <col customWidth="1" min="10" max="10" width="13.86"/>
    <col customWidth="1" min="11" max="11" width="10.71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3"/>
      <c r="B2" s="4"/>
      <c r="C2" s="4"/>
      <c r="D2" s="5"/>
      <c r="E2" s="6"/>
      <c r="F2" s="6"/>
      <c r="G2" s="6"/>
      <c r="H2" s="6"/>
      <c r="I2" s="7">
        <f>IFERROR(__xludf.DUMMYFUNCTION("IF($E2 = """",0,QUERY(Discovery,""SELECT B WHERE C='"" &amp; $E2 &amp;""'"")) + IF($G2 = """",0,QUERY(Awareness,""SELECT F WHERE G='"" &amp; $G2 &amp;""'"")) + IF($H2 = """",0,QUERY(Detection,""SELECT H WHERE I='"" &amp; $H2 &amp;""'"")) +IF($F2 = """",0,QUERY(Exploitable,""SELE"&amp;"CT D WHERE E='"" &amp; $F2 &amp;""'""))"),0.0)</f>
        <v>0</v>
      </c>
      <c r="J2" s="7">
        <f t="shared" ref="J2:J4" si="1">IF($I2 &gt; 0, $I2/4,0)</f>
        <v>0</v>
      </c>
      <c r="K2" s="8">
        <v>0.0</v>
      </c>
      <c r="L2" s="7" t="str">
        <f>IFERROR(__xludf.DUMMYFUNCTION("IF($J2+$K2 &gt; 0,QUERY(Score,""SELECT H WHERE G&gt;="" &amp; ($J2+$K2) &amp; "" ORDER BY G ASC LIMIT 1""),"""")"),"")</f>
        <v/>
      </c>
    </row>
    <row r="3" ht="15.75" customHeight="1">
      <c r="A3" s="9"/>
      <c r="B3" s="10"/>
      <c r="C3" s="10"/>
      <c r="D3" s="9"/>
      <c r="E3" s="11"/>
      <c r="F3" s="11"/>
      <c r="G3" s="11"/>
      <c r="H3" s="11"/>
      <c r="I3" s="11">
        <f>IFERROR(__xludf.DUMMYFUNCTION("IF($E3 = """",0,QUERY(Discovery,""SELECT B WHERE C='"" &amp; $E3 &amp;""'"")) + IF($G3 = """",0,QUERY(Awareness,""SELECT F WHERE G='"" &amp; $G3 &amp;""'"")) + IF($H3 = """",0,QUERY(Detection,""SELECT H WHERE I='"" &amp; $H3 &amp;""'"")) +IF($F3 = """",0,QUERY(Exploitable,""SELE"&amp;"CT D WHERE E='"" &amp; $F3 &amp;""'""))"),0.0)</f>
        <v>0</v>
      </c>
      <c r="J3" s="11">
        <f t="shared" si="1"/>
        <v>0</v>
      </c>
      <c r="K3" s="12">
        <v>0.0</v>
      </c>
      <c r="L3" s="11" t="str">
        <f>IFERROR(__xludf.DUMMYFUNCTION("IF($J3+$K3 &gt; 0,QUERY(Score,""SELECT H WHERE G&gt;="" &amp; ($J3+$K3) &amp; "" ORDER BY G ASC LIMIT 1""),"""")"),"")</f>
        <v/>
      </c>
    </row>
    <row r="4" ht="15.75" customHeight="1">
      <c r="A4" s="13"/>
      <c r="B4" s="14"/>
      <c r="C4" s="14"/>
      <c r="D4" s="15"/>
      <c r="E4" s="7"/>
      <c r="F4" s="7"/>
      <c r="G4" s="7"/>
      <c r="H4" s="7"/>
      <c r="I4" s="7">
        <f>IFERROR(__xludf.DUMMYFUNCTION("IF($E4 = """",0,QUERY(Discovery,""SELECT B WHERE C='"" &amp; $E4 &amp;""'"")) + IF($G4 = """",0,QUERY(Awareness,""SELECT F WHERE G='"" &amp; $G4 &amp;""'"")) + IF($H4 = """",0,QUERY(Detection,""SELECT H WHERE I='"" &amp; $H4 &amp;""'"")) +IF($F4 = """",0,QUERY(Exploitable,""SELE"&amp;"CT D WHERE E='"" &amp; $F4 &amp;""'""))"),0.0)</f>
        <v>0</v>
      </c>
      <c r="J4" s="7">
        <f t="shared" si="1"/>
        <v>0</v>
      </c>
      <c r="K4" s="8">
        <v>0.0</v>
      </c>
      <c r="L4" s="7" t="str">
        <f>IFERROR(__xludf.DUMMYFUNCTION("IF($J4+$K4 &gt; 0,QUERY(Score,""SELECT H WHERE G&gt;="" &amp; ($J4+$K4) &amp; "" ORDER BY G ASC LIMIT 1""),"""")"),"")</f>
        <v/>
      </c>
    </row>
    <row r="5" ht="15.75" customHeight="1">
      <c r="A5" s="16"/>
      <c r="B5" s="17"/>
      <c r="C5" s="17"/>
      <c r="D5" s="16"/>
      <c r="E5" s="18"/>
      <c r="F5" s="18"/>
      <c r="G5" s="18"/>
      <c r="H5" s="18"/>
      <c r="I5" s="18">
        <f>IFERROR(__xludf.DUMMYFUNCTION("IF($E5 = """",0,QUERY(Discovery,""SELECT B WHERE C='"" &amp; $E5 &amp;""'"")) + IF($G5 = """",0,QUERY(Awareness,""SELECT F WHERE G='"" &amp; $G5 &amp;""'"")) + IF($H5 = """",0,QUERY(Detection,""SELECT H WHERE I='"" &amp; $H5 &amp;""'"")) +IF($F5 = """",0,QUERY(Exploitable,""SELE"&amp;"CT D WHERE E='"" &amp; $F5 &amp;""'""))"),0.0)</f>
        <v>0</v>
      </c>
      <c r="J5" s="18">
        <f t="shared" ref="J5:J35" si="2">IF($I5 &gt; 0, $I5/4,0)</f>
        <v>0</v>
      </c>
      <c r="K5" s="18">
        <v>0.0</v>
      </c>
      <c r="L5" s="18" t="str">
        <f>IFERROR(__xludf.DUMMYFUNCTION("IF($J5+$K5 &gt; 0,QUERY(Score,""SELECT H WHERE G&gt;="" &amp; ($J5+$K5) &amp; "" ORDER BY G ASC LIMIT 1""),"""")"),"")</f>
        <v/>
      </c>
    </row>
    <row r="6" ht="15.75" customHeight="1">
      <c r="A6" s="16"/>
      <c r="B6" s="17"/>
      <c r="C6" s="17"/>
      <c r="D6" s="16"/>
      <c r="E6" s="18"/>
      <c r="F6" s="18"/>
      <c r="G6" s="18"/>
      <c r="H6" s="18"/>
      <c r="I6" s="18">
        <f>IFERROR(__xludf.DUMMYFUNCTION("IF($E6 = """",0,QUERY(Discovery,""SELECT B WHERE C='"" &amp; $E6 &amp;""'"")) + IF($G6 = """",0,QUERY(Awareness,""SELECT F WHERE G='"" &amp; $G6 &amp;""'"")) + IF($H6 = """",0,QUERY(Detection,""SELECT H WHERE I='"" &amp; $H6 &amp;""'"")) +IF($F6 = """",0,QUERY(Exploitable,""SELE"&amp;"CT D WHERE E='"" &amp; $F6 &amp;""'""))"),0.0)</f>
        <v>0</v>
      </c>
      <c r="J6" s="18">
        <f t="shared" si="2"/>
        <v>0</v>
      </c>
      <c r="K6" s="18">
        <v>0.0</v>
      </c>
      <c r="L6" s="18" t="str">
        <f>IFERROR(__xludf.DUMMYFUNCTION("IF($J6+$K6 &gt; 0,QUERY(Score,""SELECT H WHERE G&gt;="" &amp; ($J6+$K6) &amp; "" ORDER BY G ASC LIMIT 1""),"""")"),"")</f>
        <v/>
      </c>
    </row>
    <row r="7" ht="15.75" customHeight="1">
      <c r="A7" s="16"/>
      <c r="B7" s="19"/>
      <c r="C7" s="19"/>
      <c r="D7" s="16"/>
      <c r="E7" s="18"/>
      <c r="F7" s="18"/>
      <c r="G7" s="18"/>
      <c r="H7" s="18"/>
      <c r="I7" s="18">
        <f>IFERROR(__xludf.DUMMYFUNCTION("IF($E7 = """",0,QUERY(Discovery,""SELECT B WHERE C='"" &amp; $E7 &amp;""'"")) + IF($G7 = """",0,QUERY(Awareness,""SELECT F WHERE G='"" &amp; $G7 &amp;""'"")) + IF($H7 = """",0,QUERY(Detection,""SELECT H WHERE I='"" &amp; $H7 &amp;""'"")) +IF($F7 = """",0,QUERY(Exploitable,""SELE"&amp;"CT D WHERE E='"" &amp; $F7 &amp;""'""))"),0.0)</f>
        <v>0</v>
      </c>
      <c r="J7" s="18">
        <f t="shared" si="2"/>
        <v>0</v>
      </c>
      <c r="K7" s="18">
        <v>0.0</v>
      </c>
      <c r="L7" s="18" t="str">
        <f>IFERROR(__xludf.DUMMYFUNCTION("IF($J7+$K7 &gt; 0,QUERY(Score,""SELECT H WHERE G&gt;="" &amp; ($J7+$K7) &amp; "" ORDER BY G ASC LIMIT 1""),"""")"),"")</f>
        <v/>
      </c>
    </row>
    <row r="8" ht="15.75" customHeight="1">
      <c r="A8" s="16"/>
      <c r="B8" s="19"/>
      <c r="C8" s="19"/>
      <c r="D8" s="16"/>
      <c r="E8" s="18"/>
      <c r="F8" s="18"/>
      <c r="G8" s="18"/>
      <c r="H8" s="18"/>
      <c r="I8" s="18">
        <f>IFERROR(__xludf.DUMMYFUNCTION("IF($E8 = """",0,QUERY(Discovery,""SELECT B WHERE C='"" &amp; $E8 &amp;""'"")) + IF($G8 = """",0,QUERY(Awareness,""SELECT F WHERE G='"" &amp; $G8 &amp;""'"")) + IF($H8 = """",0,QUERY(Detection,""SELECT H WHERE I='"" &amp; $H8 &amp;""'"")) +IF($F8 = """",0,QUERY(Exploitable,""SELE"&amp;"CT D WHERE E='"" &amp; $F8 &amp;""'""))"),0.0)</f>
        <v>0</v>
      </c>
      <c r="J8" s="18">
        <f t="shared" si="2"/>
        <v>0</v>
      </c>
      <c r="K8" s="18">
        <v>0.0</v>
      </c>
      <c r="L8" s="18" t="str">
        <f>IFERROR(__xludf.DUMMYFUNCTION("IF($J8+$K8 &gt; 0,QUERY(Score,""SELECT H WHERE G&gt;="" &amp; ($J8+$K8) &amp; "" ORDER BY G ASC LIMIT 1""),"""")"),"")</f>
        <v/>
      </c>
    </row>
    <row r="9" ht="15.75" customHeight="1">
      <c r="A9" s="20"/>
      <c r="B9" s="19"/>
      <c r="C9" s="19"/>
      <c r="D9" s="16"/>
      <c r="E9" s="18"/>
      <c r="F9" s="18"/>
      <c r="G9" s="18"/>
      <c r="H9" s="18"/>
      <c r="I9" s="18">
        <f>IFERROR(__xludf.DUMMYFUNCTION("IF($E9 = """",0,QUERY(Discovery,""SELECT B WHERE C='"" &amp; $E9 &amp;""'"")) + IF($G9 = """",0,QUERY(Awareness,""SELECT F WHERE G='"" &amp; $G9 &amp;""'"")) + IF($H9 = """",0,QUERY(Detection,""SELECT H WHERE I='"" &amp; $H9 &amp;""'"")) +IF($F9 = """",0,QUERY(Exploitable,""SELE"&amp;"CT D WHERE E='"" &amp; $F9 &amp;""'""))"),0.0)</f>
        <v>0</v>
      </c>
      <c r="J9" s="18">
        <f t="shared" si="2"/>
        <v>0</v>
      </c>
      <c r="K9" s="18">
        <v>0.0</v>
      </c>
      <c r="L9" s="18" t="str">
        <f>IFERROR(__xludf.DUMMYFUNCTION("IF($J9+$K9 &gt; 0,QUERY(Score,""SELECT H WHERE G&gt;="" &amp; ($J9+$K9) &amp; "" ORDER BY G ASC LIMIT 1""),"""")"),"")</f>
        <v/>
      </c>
    </row>
    <row r="10" ht="15.75" customHeight="1">
      <c r="A10" s="20"/>
      <c r="B10" s="19"/>
      <c r="C10" s="19"/>
      <c r="D10" s="16"/>
      <c r="E10" s="18"/>
      <c r="F10" s="18"/>
      <c r="G10" s="18"/>
      <c r="H10" s="18"/>
      <c r="I10" s="18">
        <f>IFERROR(__xludf.DUMMYFUNCTION("IF($E10 = """",0,QUERY(Discovery,""SELECT B WHERE C='"" &amp; $E10 &amp;""'"")) + IF($G10 = """",0,QUERY(Awareness,""SELECT F WHERE G='"" &amp; $G10 &amp;""'"")) + IF($H10 = """",0,QUERY(Detection,""SELECT H WHERE I='"" &amp; $H10 &amp;""'"")) +IF($F10 = """",0,QUERY(Exploitable"&amp;",""SELECT D WHERE E='"" &amp; $F10 &amp;""'""))"),0.0)</f>
        <v>0</v>
      </c>
      <c r="J10" s="18">
        <f t="shared" si="2"/>
        <v>0</v>
      </c>
      <c r="K10" s="18">
        <v>0.0</v>
      </c>
      <c r="L10" s="18" t="str">
        <f>IFERROR(__xludf.DUMMYFUNCTION("IF($J10+$K10 &gt; 0,QUERY(Score,""SELECT H WHERE G&gt;="" &amp; ($J10+$K10) &amp; "" ORDER BY G ASC LIMIT 1""),"""")"),"")</f>
        <v/>
      </c>
    </row>
    <row r="11" ht="15.75" customHeight="1">
      <c r="A11" s="20"/>
      <c r="B11" s="19"/>
      <c r="C11" s="19"/>
      <c r="D11" s="16"/>
      <c r="E11" s="18"/>
      <c r="F11" s="18"/>
      <c r="G11" s="18"/>
      <c r="H11" s="18"/>
      <c r="I11" s="18">
        <f>IFERROR(__xludf.DUMMYFUNCTION("IF($E11 = """",0,QUERY(Discovery,""SELECT B WHERE C='"" &amp; $E11 &amp;""'"")) + IF($G11 = """",0,QUERY(Awareness,""SELECT F WHERE G='"" &amp; $G11 &amp;""'"")) + IF($H11 = """",0,QUERY(Detection,""SELECT H WHERE I='"" &amp; $H11 &amp;""'"")) +IF($F11 = """",0,QUERY(Exploitable"&amp;",""SELECT D WHERE E='"" &amp; $F11 &amp;""'""))"),0.0)</f>
        <v>0</v>
      </c>
      <c r="J11" s="18">
        <f t="shared" si="2"/>
        <v>0</v>
      </c>
      <c r="K11" s="18">
        <v>0.0</v>
      </c>
      <c r="L11" s="18" t="str">
        <f>IFERROR(__xludf.DUMMYFUNCTION("IF($J11+$K11 &gt; 0,QUERY(Score,""SELECT H WHERE G&gt;="" &amp; ($J11+$K11) &amp; "" ORDER BY G ASC LIMIT 1""),"""")"),"")</f>
        <v/>
      </c>
    </row>
    <row r="12" ht="15.75" customHeight="1">
      <c r="A12" s="20"/>
      <c r="B12" s="19"/>
      <c r="C12" s="19"/>
      <c r="D12" s="16"/>
      <c r="E12" s="18"/>
      <c r="F12" s="18"/>
      <c r="G12" s="18"/>
      <c r="H12" s="18"/>
      <c r="I12" s="18">
        <f>IFERROR(__xludf.DUMMYFUNCTION("IF($E12 = """",0,QUERY(Discovery,""SELECT B WHERE C='"" &amp; $E12 &amp;""'"")) + IF($G12 = """",0,QUERY(Awareness,""SELECT F WHERE G='"" &amp; $G12 &amp;""'"")) + IF($H12 = """",0,QUERY(Detection,""SELECT H WHERE I='"" &amp; $H12 &amp;""'"")) +IF($F12 = """",0,QUERY(Exploitable"&amp;",""SELECT D WHERE E='"" &amp; $F12 &amp;""'""))"),0.0)</f>
        <v>0</v>
      </c>
      <c r="J12" s="18">
        <f t="shared" si="2"/>
        <v>0</v>
      </c>
      <c r="K12" s="18">
        <v>0.0</v>
      </c>
      <c r="L12" s="18" t="str">
        <f>IFERROR(__xludf.DUMMYFUNCTION("IF($J12+$K12 &gt; 0,QUERY(Score,""SELECT H WHERE G&gt;="" &amp; ($J12+$K12) &amp; "" ORDER BY G ASC LIMIT 1""),"""")"),"")</f>
        <v/>
      </c>
    </row>
    <row r="13" ht="15.75" customHeight="1">
      <c r="A13" s="20"/>
      <c r="B13" s="19"/>
      <c r="C13" s="19"/>
      <c r="D13" s="16"/>
      <c r="E13" s="18"/>
      <c r="F13" s="18"/>
      <c r="G13" s="18"/>
      <c r="H13" s="18"/>
      <c r="I13" s="18">
        <f>IFERROR(__xludf.DUMMYFUNCTION("IF($E13 = """",0,QUERY(Discovery,""SELECT B WHERE C='"" &amp; $E13 &amp;""'"")) + IF($G13 = """",0,QUERY(Awareness,""SELECT F WHERE G='"" &amp; $G13 &amp;""'"")) + IF($H13 = """",0,QUERY(Detection,""SELECT H WHERE I='"" &amp; $H13 &amp;""'"")) +IF($F13 = """",0,QUERY(Exploitable"&amp;",""SELECT D WHERE E='"" &amp; $F13 &amp;""'""))"),0.0)</f>
        <v>0</v>
      </c>
      <c r="J13" s="18">
        <f t="shared" si="2"/>
        <v>0</v>
      </c>
      <c r="K13" s="18">
        <v>0.0</v>
      </c>
      <c r="L13" s="18" t="str">
        <f>IFERROR(__xludf.DUMMYFUNCTION("IF($J13+$K13 &gt; 0,QUERY(Score,""SELECT H WHERE G&gt;="" &amp; ($J13+$K13) &amp; "" ORDER BY G ASC LIMIT 1""),"""")"),"")</f>
        <v/>
      </c>
    </row>
    <row r="14" ht="15.75" customHeight="1">
      <c r="A14" s="20"/>
      <c r="B14" s="19"/>
      <c r="C14" s="19"/>
      <c r="D14" s="16"/>
      <c r="E14" s="18"/>
      <c r="F14" s="18"/>
      <c r="G14" s="18"/>
      <c r="H14" s="18"/>
      <c r="I14" s="18">
        <f>IFERROR(__xludf.DUMMYFUNCTION("IF($E14 = """",0,QUERY(Discovery,""SELECT B WHERE C='"" &amp; $E14 &amp;""'"")) + IF($G14 = """",0,QUERY(Awareness,""SELECT F WHERE G='"" &amp; $G14 &amp;""'"")) + IF($H14 = """",0,QUERY(Detection,""SELECT H WHERE I='"" &amp; $H14 &amp;""'"")) +IF($F14 = """",0,QUERY(Exploitable"&amp;",""SELECT D WHERE E='"" &amp; $F14 &amp;""'""))"),0.0)</f>
        <v>0</v>
      </c>
      <c r="J14" s="18">
        <f t="shared" si="2"/>
        <v>0</v>
      </c>
      <c r="K14" s="18">
        <v>0.0</v>
      </c>
      <c r="L14" s="18" t="str">
        <f>IFERROR(__xludf.DUMMYFUNCTION("IF($J14+$K14 &gt; 0,QUERY(Score,""SELECT H WHERE G&gt;="" &amp; ($J14+$K14) &amp; "" ORDER BY G ASC LIMIT 1""),"""")"),"")</f>
        <v/>
      </c>
    </row>
    <row r="15" ht="15.75" customHeight="1">
      <c r="A15" s="20"/>
      <c r="B15" s="19"/>
      <c r="C15" s="19"/>
      <c r="D15" s="16"/>
      <c r="E15" s="18"/>
      <c r="F15" s="18"/>
      <c r="G15" s="18"/>
      <c r="H15" s="18"/>
      <c r="I15" s="18">
        <f>IFERROR(__xludf.DUMMYFUNCTION("IF($E15 = """",0,QUERY(Discovery,""SELECT B WHERE C='"" &amp; $E15 &amp;""'"")) + IF($G15 = """",0,QUERY(Awareness,""SELECT F WHERE G='"" &amp; $G15 &amp;""'"")) + IF($H15 = """",0,QUERY(Detection,""SELECT H WHERE I='"" &amp; $H15 &amp;""'"")) +IF($F15 = """",0,QUERY(Exploitable"&amp;",""SELECT D WHERE E='"" &amp; $F15 &amp;""'""))"),0.0)</f>
        <v>0</v>
      </c>
      <c r="J15" s="18">
        <f t="shared" si="2"/>
        <v>0</v>
      </c>
      <c r="K15" s="18">
        <v>0.0</v>
      </c>
      <c r="L15" s="18" t="str">
        <f>IFERROR(__xludf.DUMMYFUNCTION("IF($J15+$K15 &gt; 0,QUERY(Score,""SELECT H WHERE G&gt;="" &amp; ($J15+$K15) &amp; "" ORDER BY G ASC LIMIT 1""),"""")"),"")</f>
        <v/>
      </c>
    </row>
    <row r="16" ht="15.75" customHeight="1">
      <c r="A16" s="20"/>
      <c r="B16" s="19"/>
      <c r="C16" s="19"/>
      <c r="D16" s="16"/>
      <c r="E16" s="18"/>
      <c r="F16" s="18"/>
      <c r="G16" s="18"/>
      <c r="H16" s="18"/>
      <c r="I16" s="18">
        <f>IFERROR(__xludf.DUMMYFUNCTION("IF($E16 = """",0,QUERY(Discovery,""SELECT B WHERE C='"" &amp; $E16 &amp;""'"")) + IF($G16 = """",0,QUERY(Awareness,""SELECT F WHERE G='"" &amp; $G16 &amp;""'"")) + IF($H16 = """",0,QUERY(Detection,""SELECT H WHERE I='"" &amp; $H16 &amp;""'"")) +IF($F16 = """",0,QUERY(Exploitable"&amp;",""SELECT D WHERE E='"" &amp; $F16 &amp;""'""))"),0.0)</f>
        <v>0</v>
      </c>
      <c r="J16" s="18">
        <f t="shared" si="2"/>
        <v>0</v>
      </c>
      <c r="K16" s="18">
        <v>0.0</v>
      </c>
      <c r="L16" s="18" t="str">
        <f>IFERROR(__xludf.DUMMYFUNCTION("IF($J16+$K16 &gt; 0,QUERY(Score,""SELECT H WHERE G&gt;="" &amp; ($J16+$K16) &amp; "" ORDER BY G ASC LIMIT 1""),"""")"),"")</f>
        <v/>
      </c>
    </row>
    <row r="17" ht="15.75" customHeight="1">
      <c r="A17" s="20"/>
      <c r="B17" s="19"/>
      <c r="C17" s="19"/>
      <c r="D17" s="16"/>
      <c r="E17" s="18"/>
      <c r="F17" s="18"/>
      <c r="G17" s="18"/>
      <c r="H17" s="18"/>
      <c r="I17" s="18">
        <f>IFERROR(__xludf.DUMMYFUNCTION("IF($E17 = """",0,QUERY(Discovery,""SELECT B WHERE C='"" &amp; $E17 &amp;""'"")) + IF($G17 = """",0,QUERY(Awareness,""SELECT F WHERE G='"" &amp; $G17 &amp;""'"")) + IF($H17 = """",0,QUERY(Detection,""SELECT H WHERE I='"" &amp; $H17 &amp;""'"")) +IF($F17 = """",0,QUERY(Exploitable"&amp;",""SELECT D WHERE E='"" &amp; $F17 &amp;""'""))"),0.0)</f>
        <v>0</v>
      </c>
      <c r="J17" s="18">
        <f t="shared" si="2"/>
        <v>0</v>
      </c>
      <c r="K17" s="18">
        <v>0.0</v>
      </c>
      <c r="L17" s="18" t="str">
        <f>IFERROR(__xludf.DUMMYFUNCTION("IF($J17+$K17 &gt; 0,QUERY(Score,""SELECT H WHERE G&gt;="" &amp; ($J17+$K17) &amp; "" ORDER BY G ASC LIMIT 1""),"""")"),"")</f>
        <v/>
      </c>
    </row>
    <row r="18" ht="15.75" customHeight="1">
      <c r="A18" s="20"/>
      <c r="B18" s="19"/>
      <c r="C18" s="19"/>
      <c r="D18" s="16"/>
      <c r="E18" s="18"/>
      <c r="F18" s="18"/>
      <c r="G18" s="18"/>
      <c r="H18" s="18"/>
      <c r="I18" s="18">
        <f>IFERROR(__xludf.DUMMYFUNCTION("IF($E18 = """",0,QUERY(Discovery,""SELECT B WHERE C='"" &amp; $E18 &amp;""'"")) + IF($G18 = """",0,QUERY(Awareness,""SELECT F WHERE G='"" &amp; $G18 &amp;""'"")) + IF($H18 = """",0,QUERY(Detection,""SELECT H WHERE I='"" &amp; $H18 &amp;""'"")) +IF($F18 = """",0,QUERY(Exploitable"&amp;",""SELECT D WHERE E='"" &amp; $F18 &amp;""'""))"),0.0)</f>
        <v>0</v>
      </c>
      <c r="J18" s="18">
        <f t="shared" si="2"/>
        <v>0</v>
      </c>
      <c r="K18" s="18">
        <v>0.0</v>
      </c>
      <c r="L18" s="18" t="str">
        <f>IFERROR(__xludf.DUMMYFUNCTION("IF($J18+$K18 &gt; 0,QUERY(Score,""SELECT H WHERE G&gt;="" &amp; ($J18+$K18) &amp; "" ORDER BY G ASC LIMIT 1""),"""")"),"")</f>
        <v/>
      </c>
    </row>
    <row r="19" ht="15.75" customHeight="1">
      <c r="A19" s="20"/>
      <c r="B19" s="19"/>
      <c r="C19" s="19"/>
      <c r="D19" s="16"/>
      <c r="E19" s="18"/>
      <c r="F19" s="18"/>
      <c r="G19" s="18"/>
      <c r="H19" s="18"/>
      <c r="I19" s="18">
        <f>IFERROR(__xludf.DUMMYFUNCTION("IF($E19 = """",0,QUERY(Discovery,""SELECT B WHERE C='"" &amp; $E19 &amp;""'"")) + IF($G19 = """",0,QUERY(Awareness,""SELECT F WHERE G='"" &amp; $G19 &amp;""'"")) + IF($H19 = """",0,QUERY(Detection,""SELECT H WHERE I='"" &amp; $H19 &amp;""'"")) +IF($F19 = """",0,QUERY(Exploitable"&amp;",""SELECT D WHERE E='"" &amp; $F19 &amp;""'""))"),0.0)</f>
        <v>0</v>
      </c>
      <c r="J19" s="18">
        <f t="shared" si="2"/>
        <v>0</v>
      </c>
      <c r="K19" s="18">
        <v>0.0</v>
      </c>
      <c r="L19" s="18" t="str">
        <f>IFERROR(__xludf.DUMMYFUNCTION("IF($J19+$K19 &gt; 0,QUERY(Score,""SELECT H WHERE G&gt;="" &amp; ($J19+$K19) &amp; "" ORDER BY G ASC LIMIT 1""),"""")"),"")</f>
        <v/>
      </c>
    </row>
    <row r="20" ht="15.75" customHeight="1">
      <c r="A20" s="20"/>
      <c r="B20" s="19"/>
      <c r="C20" s="19"/>
      <c r="D20" s="16"/>
      <c r="E20" s="18"/>
      <c r="F20" s="18"/>
      <c r="G20" s="18"/>
      <c r="H20" s="18"/>
      <c r="I20" s="18">
        <f>IFERROR(__xludf.DUMMYFUNCTION("IF($E20 = """",0,QUERY(Discovery,""SELECT B WHERE C='"" &amp; $E20 &amp;""'"")) + IF($G20 = """",0,QUERY(Awareness,""SELECT F WHERE G='"" &amp; $G20 &amp;""'"")) + IF($H20 = """",0,QUERY(Detection,""SELECT H WHERE I='"" &amp; $H20 &amp;""'"")) +IF($F20 = """",0,QUERY(Exploitable"&amp;",""SELECT D WHERE E='"" &amp; $F20 &amp;""'""))"),0.0)</f>
        <v>0</v>
      </c>
      <c r="J20" s="18">
        <f t="shared" si="2"/>
        <v>0</v>
      </c>
      <c r="K20" s="18">
        <v>0.0</v>
      </c>
      <c r="L20" s="18" t="str">
        <f>IFERROR(__xludf.DUMMYFUNCTION("IF($J20+$K20 &gt; 0,QUERY(Score,""SELECT H WHERE G&gt;="" &amp; ($J20+$K20) &amp; "" ORDER BY G ASC LIMIT 1""),"""")"),"")</f>
        <v/>
      </c>
    </row>
    <row r="21" ht="15.75" customHeight="1">
      <c r="A21" s="20"/>
      <c r="B21" s="19"/>
      <c r="C21" s="19"/>
      <c r="D21" s="16"/>
      <c r="E21" s="18"/>
      <c r="F21" s="18"/>
      <c r="G21" s="18"/>
      <c r="H21" s="18"/>
      <c r="I21" s="18">
        <f>IFERROR(__xludf.DUMMYFUNCTION("IF($E21 = """",0,QUERY(Discovery,""SELECT B WHERE C='"" &amp; $E21 &amp;""'"")) + IF($G21 = """",0,QUERY(Awareness,""SELECT F WHERE G='"" &amp; $G21 &amp;""'"")) + IF($H21 = """",0,QUERY(Detection,""SELECT H WHERE I='"" &amp; $H21 &amp;""'"")) +IF($F21 = """",0,QUERY(Exploitable"&amp;",""SELECT D WHERE E='"" &amp; $F21 &amp;""'""))"),0.0)</f>
        <v>0</v>
      </c>
      <c r="J21" s="18">
        <f t="shared" si="2"/>
        <v>0</v>
      </c>
      <c r="K21" s="18">
        <v>0.0</v>
      </c>
      <c r="L21" s="18" t="str">
        <f>IFERROR(__xludf.DUMMYFUNCTION("IF($J21+$K21 &gt; 0,QUERY(Score,""SELECT H WHERE G&gt;="" &amp; ($J21+$K21) &amp; "" ORDER BY G ASC LIMIT 1""),"""")"),"")</f>
        <v/>
      </c>
    </row>
    <row r="22" ht="15.75" customHeight="1">
      <c r="A22" s="20"/>
      <c r="B22" s="19"/>
      <c r="C22" s="19"/>
      <c r="D22" s="16"/>
      <c r="E22" s="18"/>
      <c r="F22" s="18"/>
      <c r="G22" s="18"/>
      <c r="H22" s="18"/>
      <c r="I22" s="18">
        <f>IFERROR(__xludf.DUMMYFUNCTION("IF($E22 = """",0,QUERY(Discovery,""SELECT B WHERE C='"" &amp; $E22 &amp;""'"")) + IF($G22 = """",0,QUERY(Awareness,""SELECT F WHERE G='"" &amp; $G22 &amp;""'"")) + IF($H22 = """",0,QUERY(Detection,""SELECT H WHERE I='"" &amp; $H22 &amp;""'"")) +IF($F22 = """",0,QUERY(Exploitable"&amp;",""SELECT D WHERE E='"" &amp; $F22 &amp;""'""))"),0.0)</f>
        <v>0</v>
      </c>
      <c r="J22" s="18">
        <f t="shared" si="2"/>
        <v>0</v>
      </c>
      <c r="K22" s="18">
        <v>0.0</v>
      </c>
      <c r="L22" s="18" t="str">
        <f>IFERROR(__xludf.DUMMYFUNCTION("IF($J22+$K22 &gt; 0,QUERY(Score,""SELECT H WHERE G&gt;="" &amp; ($J22+$K22) &amp; "" ORDER BY G ASC LIMIT 1""),"""")"),"")</f>
        <v/>
      </c>
    </row>
    <row r="23" ht="15.75" customHeight="1">
      <c r="A23" s="20"/>
      <c r="B23" s="19"/>
      <c r="C23" s="19"/>
      <c r="D23" s="16"/>
      <c r="E23" s="18"/>
      <c r="F23" s="18"/>
      <c r="G23" s="18"/>
      <c r="H23" s="18"/>
      <c r="I23" s="18">
        <f>IFERROR(__xludf.DUMMYFUNCTION("IF($E23 = """",0,QUERY(Discovery,""SELECT B WHERE C='"" &amp; $E23 &amp;""'"")) + IF($G23 = """",0,QUERY(Awareness,""SELECT F WHERE G='"" &amp; $G23 &amp;""'"")) + IF($H23 = """",0,QUERY(Detection,""SELECT H WHERE I='"" &amp; $H23 &amp;""'"")) +IF($F23 = """",0,QUERY(Exploitable"&amp;",""SELECT D WHERE E='"" &amp; $F23 &amp;""'""))"),0.0)</f>
        <v>0</v>
      </c>
      <c r="J23" s="18">
        <f t="shared" si="2"/>
        <v>0</v>
      </c>
      <c r="K23" s="18">
        <v>0.0</v>
      </c>
      <c r="L23" s="18" t="str">
        <f>IFERROR(__xludf.DUMMYFUNCTION("IF($J23+$K23 &gt; 0,QUERY(Score,""SELECT H WHERE G&gt;="" &amp; ($J23+$K23) &amp; "" ORDER BY G ASC LIMIT 1""),"""")"),"")</f>
        <v/>
      </c>
    </row>
    <row r="24" ht="15.75" customHeight="1">
      <c r="A24" s="20"/>
      <c r="B24" s="19"/>
      <c r="C24" s="19"/>
      <c r="D24" s="16"/>
      <c r="E24" s="18"/>
      <c r="F24" s="18"/>
      <c r="G24" s="18"/>
      <c r="H24" s="18"/>
      <c r="I24" s="18">
        <f>IFERROR(__xludf.DUMMYFUNCTION("IF($E24 = """",0,QUERY(Discovery,""SELECT B WHERE C='"" &amp; $E24 &amp;""'"")) + IF($G24 = """",0,QUERY(Awareness,""SELECT F WHERE G='"" &amp; $G24 &amp;""'"")) + IF($H24 = """",0,QUERY(Detection,""SELECT H WHERE I='"" &amp; $H24 &amp;""'"")) +IF($F24 = """",0,QUERY(Exploitable"&amp;",""SELECT D WHERE E='"" &amp; $F24 &amp;""'""))"),0.0)</f>
        <v>0</v>
      </c>
      <c r="J24" s="18">
        <f t="shared" si="2"/>
        <v>0</v>
      </c>
      <c r="K24" s="18">
        <v>0.0</v>
      </c>
      <c r="L24" s="18" t="str">
        <f>IFERROR(__xludf.DUMMYFUNCTION("IF($J24+$K24 &gt; 0,QUERY(Score,""SELECT H WHERE G&gt;="" &amp; ($J24+$K24) &amp; "" ORDER BY G ASC LIMIT 1""),"""")"),"")</f>
        <v/>
      </c>
    </row>
    <row r="25" ht="15.75" customHeight="1">
      <c r="A25" s="20"/>
      <c r="B25" s="19"/>
      <c r="C25" s="19"/>
      <c r="D25" s="16"/>
      <c r="E25" s="18"/>
      <c r="F25" s="18"/>
      <c r="G25" s="18"/>
      <c r="H25" s="18"/>
      <c r="I25" s="18">
        <f>IFERROR(__xludf.DUMMYFUNCTION("IF($E25 = """",0,QUERY(Discovery,""SELECT B WHERE C='"" &amp; $E25 &amp;""'"")) + IF($G25 = """",0,QUERY(Awareness,""SELECT F WHERE G='"" &amp; $G25 &amp;""'"")) + IF($H25 = """",0,QUERY(Detection,""SELECT H WHERE I='"" &amp; $H25 &amp;""'"")) +IF($F25 = """",0,QUERY(Exploitable"&amp;",""SELECT D WHERE E='"" &amp; $F25 &amp;""'""))"),0.0)</f>
        <v>0</v>
      </c>
      <c r="J25" s="18">
        <f t="shared" si="2"/>
        <v>0</v>
      </c>
      <c r="K25" s="18">
        <v>0.0</v>
      </c>
      <c r="L25" s="18" t="str">
        <f>IFERROR(__xludf.DUMMYFUNCTION("IF($J25+$K25 &gt; 0,QUERY(Score,""SELECT H WHERE G&gt;="" &amp; ($J25+$K25) &amp; "" ORDER BY G ASC LIMIT 1""),"""")"),"")</f>
        <v/>
      </c>
    </row>
    <row r="26" ht="15.75" customHeight="1">
      <c r="A26" s="20"/>
      <c r="B26" s="19"/>
      <c r="C26" s="19"/>
      <c r="D26" s="16"/>
      <c r="E26" s="18"/>
      <c r="F26" s="18"/>
      <c r="G26" s="18"/>
      <c r="H26" s="18"/>
      <c r="I26" s="18">
        <f>IFERROR(__xludf.DUMMYFUNCTION("IF($E26 = """",0,QUERY(Discovery,""SELECT B WHERE C='"" &amp; $E26 &amp;""'"")) + IF($G26 = """",0,QUERY(Awareness,""SELECT F WHERE G='"" &amp; $G26 &amp;""'"")) + IF($H26 = """",0,QUERY(Detection,""SELECT H WHERE I='"" &amp; $H26 &amp;""'"")) +IF($F26 = """",0,QUERY(Exploitable"&amp;",""SELECT D WHERE E='"" &amp; $F26 &amp;""'""))"),0.0)</f>
        <v>0</v>
      </c>
      <c r="J26" s="18">
        <f t="shared" si="2"/>
        <v>0</v>
      </c>
      <c r="K26" s="18">
        <v>0.0</v>
      </c>
      <c r="L26" s="18" t="str">
        <f>IFERROR(__xludf.DUMMYFUNCTION("IF($J26+$K26 &gt; 0,QUERY(Score,""SELECT H WHERE G&gt;="" &amp; ($J26+$K26) &amp; "" ORDER BY G ASC LIMIT 1""),"""")"),"")</f>
        <v/>
      </c>
    </row>
    <row r="27" ht="15.75" customHeight="1">
      <c r="A27" s="20"/>
      <c r="B27" s="19"/>
      <c r="C27" s="19"/>
      <c r="D27" s="16"/>
      <c r="E27" s="18"/>
      <c r="F27" s="18"/>
      <c r="G27" s="18"/>
      <c r="H27" s="18"/>
      <c r="I27" s="18">
        <f>IFERROR(__xludf.DUMMYFUNCTION("IF($E27 = """",0,QUERY(Discovery,""SELECT B WHERE C='"" &amp; $E27 &amp;""'"")) + IF($G27 = """",0,QUERY(Awareness,""SELECT F WHERE G='"" &amp; $G27 &amp;""'"")) + IF($H27 = """",0,QUERY(Detection,""SELECT H WHERE I='"" &amp; $H27 &amp;""'"")) +IF($F27 = """",0,QUERY(Exploitable"&amp;",""SELECT D WHERE E='"" &amp; $F27 &amp;""'""))"),0.0)</f>
        <v>0</v>
      </c>
      <c r="J27" s="18">
        <f t="shared" si="2"/>
        <v>0</v>
      </c>
      <c r="K27" s="18">
        <v>0.0</v>
      </c>
      <c r="L27" s="18" t="str">
        <f>IFERROR(__xludf.DUMMYFUNCTION("IF($J27+$K27 &gt; 0,QUERY(Score,""SELECT H WHERE G&gt;="" &amp; ($J27+$K27) &amp; "" ORDER BY G ASC LIMIT 1""),"""")"),"")</f>
        <v/>
      </c>
    </row>
    <row r="28" ht="15.75" customHeight="1">
      <c r="A28" s="20"/>
      <c r="B28" s="19"/>
      <c r="C28" s="19"/>
      <c r="D28" s="16"/>
      <c r="E28" s="18"/>
      <c r="F28" s="18"/>
      <c r="G28" s="18"/>
      <c r="H28" s="18"/>
      <c r="I28" s="18">
        <f>IFERROR(__xludf.DUMMYFUNCTION("IF($E28 = """",0,QUERY(Discovery,""SELECT B WHERE C='"" &amp; $E28 &amp;""'"")) + IF($G28 = """",0,QUERY(Awareness,""SELECT F WHERE G='"" &amp; $G28 &amp;""'"")) + IF($H28 = """",0,QUERY(Detection,""SELECT H WHERE I='"" &amp; $H28 &amp;""'"")) +IF($F28 = """",0,QUERY(Exploitable"&amp;",""SELECT D WHERE E='"" &amp; $F28 &amp;""'""))"),0.0)</f>
        <v>0</v>
      </c>
      <c r="J28" s="18">
        <f t="shared" si="2"/>
        <v>0</v>
      </c>
      <c r="K28" s="18">
        <v>0.0</v>
      </c>
      <c r="L28" s="18" t="str">
        <f>IFERROR(__xludf.DUMMYFUNCTION("IF($J28+$K28 &gt; 0,QUERY(Score,""SELECT H WHERE G&gt;="" &amp; ($J28+$K28) &amp; "" ORDER BY G ASC LIMIT 1""),"""")"),"")</f>
        <v/>
      </c>
    </row>
    <row r="29" ht="15.75" customHeight="1">
      <c r="A29" s="20"/>
      <c r="B29" s="19"/>
      <c r="C29" s="19"/>
      <c r="D29" s="16"/>
      <c r="E29" s="18"/>
      <c r="F29" s="18"/>
      <c r="G29" s="18"/>
      <c r="H29" s="18"/>
      <c r="I29" s="18">
        <f>IFERROR(__xludf.DUMMYFUNCTION("IF($E29 = """",0,QUERY(Discovery,""SELECT B WHERE C='"" &amp; $E29 &amp;""'"")) + IF($G29 = """",0,QUERY(Awareness,""SELECT F WHERE G='"" &amp; $G29 &amp;""'"")) + IF($H29 = """",0,QUERY(Detection,""SELECT H WHERE I='"" &amp; $H29 &amp;""'"")) +IF($F29 = """",0,QUERY(Exploitable"&amp;",""SELECT D WHERE E='"" &amp; $F29 &amp;""'""))"),0.0)</f>
        <v>0</v>
      </c>
      <c r="J29" s="18">
        <f t="shared" si="2"/>
        <v>0</v>
      </c>
      <c r="K29" s="18">
        <v>0.0</v>
      </c>
      <c r="L29" s="18" t="str">
        <f>IFERROR(__xludf.DUMMYFUNCTION("IF($J29+$K29 &gt; 0,QUERY(Score,""SELECT H WHERE G&gt;="" &amp; ($J29+$K29) &amp; "" ORDER BY G ASC LIMIT 1""),"""")"),"")</f>
        <v/>
      </c>
    </row>
    <row r="30" ht="15.75" customHeight="1">
      <c r="A30" s="20"/>
      <c r="B30" s="19"/>
      <c r="C30" s="19"/>
      <c r="D30" s="16"/>
      <c r="E30" s="18"/>
      <c r="F30" s="18"/>
      <c r="G30" s="18"/>
      <c r="H30" s="18"/>
      <c r="I30" s="18">
        <f>IFERROR(__xludf.DUMMYFUNCTION("IF($E30 = """",0,QUERY(Discovery,""SELECT B WHERE C='"" &amp; $E30 &amp;""'"")) + IF($G30 = """",0,QUERY(Awareness,""SELECT F WHERE G='"" &amp; $G30 &amp;""'"")) + IF($H30 = """",0,QUERY(Detection,""SELECT H WHERE I='"" &amp; $H30 &amp;""'"")) +IF($F30 = """",0,QUERY(Exploitable"&amp;",""SELECT D WHERE E='"" &amp; $F30 &amp;""'""))"),0.0)</f>
        <v>0</v>
      </c>
      <c r="J30" s="18">
        <f t="shared" si="2"/>
        <v>0</v>
      </c>
      <c r="K30" s="18">
        <v>0.0</v>
      </c>
      <c r="L30" s="18" t="str">
        <f>IFERROR(__xludf.DUMMYFUNCTION("IF($J30+$K30 &gt; 0,QUERY(Score,""SELECT H WHERE G&gt;="" &amp; ($J30+$K30) &amp; "" ORDER BY G ASC LIMIT 1""),"""")"),"")</f>
        <v/>
      </c>
    </row>
    <row r="31" ht="15.75" customHeight="1">
      <c r="A31" s="20"/>
      <c r="B31" s="19"/>
      <c r="C31" s="19"/>
      <c r="D31" s="16"/>
      <c r="E31" s="18"/>
      <c r="F31" s="18"/>
      <c r="G31" s="18"/>
      <c r="H31" s="18"/>
      <c r="I31" s="18">
        <f>IFERROR(__xludf.DUMMYFUNCTION("IF($E31 = """",0,QUERY(Discovery,""SELECT B WHERE C='"" &amp; $E31 &amp;""'"")) + IF($G31 = """",0,QUERY(Awareness,""SELECT F WHERE G='"" &amp; $G31 &amp;""'"")) + IF($H31 = """",0,QUERY(Detection,""SELECT H WHERE I='"" &amp; $H31 &amp;""'"")) +IF($F31 = """",0,QUERY(Exploitable"&amp;",""SELECT D WHERE E='"" &amp; $F31 &amp;""'""))"),0.0)</f>
        <v>0</v>
      </c>
      <c r="J31" s="18">
        <f t="shared" si="2"/>
        <v>0</v>
      </c>
      <c r="K31" s="18">
        <v>0.0</v>
      </c>
      <c r="L31" s="18" t="str">
        <f>IFERROR(__xludf.DUMMYFUNCTION("IF($J31+$K31 &gt; 0,QUERY(Score,""SELECT H WHERE G&gt;="" &amp; ($J31+$K31) &amp; "" ORDER BY G ASC LIMIT 1""),"""")"),"")</f>
        <v/>
      </c>
    </row>
    <row r="32" ht="15.75" customHeight="1">
      <c r="A32" s="20"/>
      <c r="B32" s="19"/>
      <c r="C32" s="19"/>
      <c r="D32" s="16"/>
      <c r="E32" s="18"/>
      <c r="F32" s="18"/>
      <c r="G32" s="18"/>
      <c r="H32" s="18"/>
      <c r="I32" s="18">
        <f>IFERROR(__xludf.DUMMYFUNCTION("IF($E32 = """",0,QUERY(Discovery,""SELECT B WHERE C='"" &amp; $E32 &amp;""'"")) + IF($G32 = """",0,QUERY(Awareness,""SELECT F WHERE G='"" &amp; $G32 &amp;""'"")) + IF($H32 = """",0,QUERY(Detection,""SELECT H WHERE I='"" &amp; $H32 &amp;""'"")) +IF($F32 = """",0,QUERY(Exploitable"&amp;",""SELECT D WHERE E='"" &amp; $F32 &amp;""'""))"),0.0)</f>
        <v>0</v>
      </c>
      <c r="J32" s="18">
        <f t="shared" si="2"/>
        <v>0</v>
      </c>
      <c r="K32" s="18">
        <v>0.0</v>
      </c>
      <c r="L32" s="18" t="str">
        <f>IFERROR(__xludf.DUMMYFUNCTION("IF($J32+$K32 &gt; 0,QUERY(Score,""SELECT H WHERE G&gt;="" &amp; ($J32+$K32) &amp; "" ORDER BY G ASC LIMIT 1""),"""")"),"")</f>
        <v/>
      </c>
    </row>
    <row r="33" ht="15.75" customHeight="1">
      <c r="A33" s="20"/>
      <c r="B33" s="19"/>
      <c r="C33" s="19"/>
      <c r="D33" s="16"/>
      <c r="E33" s="18"/>
      <c r="F33" s="18"/>
      <c r="G33" s="18"/>
      <c r="H33" s="18"/>
      <c r="I33" s="18">
        <f>IFERROR(__xludf.DUMMYFUNCTION("IF($E33 = """",0,QUERY(Discovery,""SELECT B WHERE C='"" &amp; $E33 &amp;""'"")) + IF($G33 = """",0,QUERY(Awareness,""SELECT F WHERE G='"" &amp; $G33 &amp;""'"")) + IF($H33 = """",0,QUERY(Detection,""SELECT H WHERE I='"" &amp; $H33 &amp;""'"")) +IF($F33 = """",0,QUERY(Exploitable"&amp;",""SELECT D WHERE E='"" &amp; $F33 &amp;""'""))"),0.0)</f>
        <v>0</v>
      </c>
      <c r="J33" s="18">
        <f t="shared" si="2"/>
        <v>0</v>
      </c>
      <c r="K33" s="18">
        <v>0.0</v>
      </c>
      <c r="L33" s="18" t="str">
        <f>IFERROR(__xludf.DUMMYFUNCTION("IF($J33+$K33 &gt; 0,QUERY(Score,""SELECT H WHERE G&gt;="" &amp; ($J33+$K33) &amp; "" ORDER BY G ASC LIMIT 1""),"""")"),"")</f>
        <v/>
      </c>
    </row>
    <row r="34" ht="15.75" customHeight="1">
      <c r="A34" s="20"/>
      <c r="B34" s="19"/>
      <c r="C34" s="19"/>
      <c r="D34" s="16"/>
      <c r="E34" s="18"/>
      <c r="F34" s="18"/>
      <c r="G34" s="18"/>
      <c r="H34" s="18"/>
      <c r="I34" s="18">
        <f>IFERROR(__xludf.DUMMYFUNCTION("IF($E34 = """",0,QUERY(Discovery,""SELECT B WHERE C='"" &amp; $E34 &amp;""'"")) + IF($G34 = """",0,QUERY(Awareness,""SELECT F WHERE G='"" &amp; $G34 &amp;""'"")) + IF($H34 = """",0,QUERY(Detection,""SELECT H WHERE I='"" &amp; $H34 &amp;""'"")) +IF($F34 = """",0,QUERY(Exploitable"&amp;",""SELECT D WHERE E='"" &amp; $F34 &amp;""'""))"),0.0)</f>
        <v>0</v>
      </c>
      <c r="J34" s="18">
        <f t="shared" si="2"/>
        <v>0</v>
      </c>
      <c r="K34" s="18">
        <v>0.0</v>
      </c>
      <c r="L34" s="18" t="str">
        <f>IFERROR(__xludf.DUMMYFUNCTION("IF($J34+$K34 &gt; 0,QUERY(Score,""SELECT H WHERE G&gt;="" &amp; ($J34+$K34) &amp; "" ORDER BY G ASC LIMIT 1""),"""")"),"")</f>
        <v/>
      </c>
    </row>
    <row r="35" ht="15.75" customHeight="1">
      <c r="A35" s="20"/>
      <c r="B35" s="19"/>
      <c r="C35" s="19"/>
      <c r="D35" s="16"/>
      <c r="E35" s="18"/>
      <c r="F35" s="18"/>
      <c r="G35" s="18"/>
      <c r="H35" s="18"/>
      <c r="I35" s="18">
        <f>IFERROR(__xludf.DUMMYFUNCTION("IF($E35 = """",0,QUERY(Discovery,""SELECT B WHERE C='"" &amp; $E35 &amp;""'"")) + IF($G35 = """",0,QUERY(Awareness,""SELECT F WHERE G='"" &amp; $G35 &amp;""'"")) + IF($H35 = """",0,QUERY(Detection,""SELECT H WHERE I='"" &amp; $H35 &amp;""'"")) +IF($F35 = """",0,QUERY(Exploitable"&amp;",""SELECT D WHERE E='"" &amp; $F35 &amp;""'""))"),0.0)</f>
        <v>0</v>
      </c>
      <c r="J35" s="18">
        <f t="shared" si="2"/>
        <v>0</v>
      </c>
      <c r="K35" s="18">
        <v>0.0</v>
      </c>
      <c r="L35" s="18" t="str">
        <f>IFERROR(__xludf.DUMMYFUNCTION("IF($J35+$K35 &gt; 0,QUERY(Score,""SELECT H WHERE G&gt;="" &amp; ($J35+$K35) &amp; "" ORDER BY G ASC LIMIT 1""),"""")"),"")</f>
        <v/>
      </c>
    </row>
  </sheetData>
  <dataValidations>
    <dataValidation type="decimal" allowBlank="1" showDropDown="1" showErrorMessage="1" sqref="K2:K35">
      <formula1>0.0</formula1>
      <formula2>9.0</formula2>
    </dataValidation>
    <dataValidation type="list" allowBlank="1" showErrorMessage="1" sqref="D2:D35">
      <formula1>Settings!$A$3:$A$12</formula1>
    </dataValidation>
    <dataValidation type="list" allowBlank="1" showErrorMessage="1" sqref="E2:E35">
      <formula1>Settings!$C$3:$C$6</formula1>
    </dataValidation>
    <dataValidation type="list" allowBlank="1" showErrorMessage="1" sqref="F2:F35">
      <formula1>Settings!$E$3:$E$6</formula1>
    </dataValidation>
    <dataValidation type="list" allowBlank="1" showErrorMessage="1" sqref="G2:G35">
      <formula1>Settings!$G$3:$G$6</formula1>
    </dataValidation>
    <dataValidation type="list" allowBlank="1" showErrorMessage="1" sqref="H2:H35">
      <formula1>Settings!$I$3:$I$6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71"/>
    <col customWidth="1" min="2" max="2" width="12.86"/>
    <col customWidth="1" min="3" max="3" width="19.43"/>
    <col customWidth="1" min="4" max="4" width="11.57"/>
    <col customWidth="1" min="5" max="5" width="14.43"/>
    <col customWidth="1" min="6" max="6" width="11.14"/>
    <col customWidth="1" min="8" max="8" width="10.43"/>
    <col customWidth="1" min="9" max="9" width="18.71"/>
  </cols>
  <sheetData>
    <row r="1" ht="15.75" customHeight="1">
      <c r="A1" s="21" t="s">
        <v>12</v>
      </c>
      <c r="B1" s="22"/>
      <c r="C1" s="22"/>
      <c r="D1" s="22"/>
      <c r="E1" s="22"/>
      <c r="F1" s="22"/>
      <c r="G1" s="22"/>
      <c r="H1" s="22"/>
      <c r="I1" s="22"/>
    </row>
    <row r="2" ht="15.75" customHeight="1">
      <c r="A2" s="23" t="s">
        <v>13</v>
      </c>
      <c r="B2" s="24" t="s">
        <v>14</v>
      </c>
      <c r="C2" s="25" t="s">
        <v>4</v>
      </c>
      <c r="D2" s="25" t="s">
        <v>15</v>
      </c>
      <c r="E2" s="25" t="s">
        <v>5</v>
      </c>
      <c r="F2" s="25" t="s">
        <v>16</v>
      </c>
      <c r="G2" s="25" t="s">
        <v>6</v>
      </c>
      <c r="H2" s="25" t="s">
        <v>17</v>
      </c>
      <c r="I2" s="26" t="s">
        <v>7</v>
      </c>
    </row>
    <row r="3" ht="15.75" customHeight="1">
      <c r="A3" s="27" t="s">
        <v>18</v>
      </c>
      <c r="B3" s="28">
        <v>1.0</v>
      </c>
      <c r="C3" s="29" t="s">
        <v>19</v>
      </c>
      <c r="D3" s="29">
        <v>1.0</v>
      </c>
      <c r="E3" s="29" t="s">
        <v>20</v>
      </c>
      <c r="F3" s="29">
        <v>1.0</v>
      </c>
      <c r="G3" s="29" t="s">
        <v>21</v>
      </c>
      <c r="H3" s="29">
        <v>1.0</v>
      </c>
      <c r="I3" s="30" t="s">
        <v>22</v>
      </c>
    </row>
    <row r="4" ht="15.75" customHeight="1">
      <c r="A4" s="27" t="s">
        <v>23</v>
      </c>
      <c r="B4" s="28">
        <v>3.0</v>
      </c>
      <c r="C4" s="29" t="s">
        <v>24</v>
      </c>
      <c r="D4" s="29">
        <v>3.0</v>
      </c>
      <c r="E4" s="29" t="s">
        <v>24</v>
      </c>
      <c r="F4" s="29">
        <v>4.0</v>
      </c>
      <c r="G4" s="29" t="s">
        <v>25</v>
      </c>
      <c r="H4" s="29">
        <v>3.0</v>
      </c>
      <c r="I4" s="30" t="s">
        <v>26</v>
      </c>
    </row>
    <row r="5" ht="15.75" customHeight="1">
      <c r="A5" s="27" t="s">
        <v>27</v>
      </c>
      <c r="B5" s="28">
        <v>7.0</v>
      </c>
      <c r="C5" s="29" t="s">
        <v>28</v>
      </c>
      <c r="D5" s="29">
        <v>5.0</v>
      </c>
      <c r="E5" s="29" t="s">
        <v>28</v>
      </c>
      <c r="F5" s="29">
        <v>6.0</v>
      </c>
      <c r="G5" s="29" t="s">
        <v>29</v>
      </c>
      <c r="H5" s="29">
        <v>8.0</v>
      </c>
      <c r="I5" s="30" t="s">
        <v>30</v>
      </c>
    </row>
    <row r="6" ht="15.75" customHeight="1">
      <c r="A6" s="27" t="s">
        <v>31</v>
      </c>
      <c r="B6" s="31">
        <v>9.0</v>
      </c>
      <c r="C6" s="32" t="s">
        <v>32</v>
      </c>
      <c r="D6" s="32">
        <v>9.0</v>
      </c>
      <c r="E6" s="32" t="s">
        <v>32</v>
      </c>
      <c r="F6" s="32">
        <v>9.0</v>
      </c>
      <c r="G6" s="32" t="s">
        <v>33</v>
      </c>
      <c r="H6" s="32">
        <v>9.0</v>
      </c>
      <c r="I6" s="33" t="s">
        <v>34</v>
      </c>
    </row>
    <row r="7" ht="15.75" customHeight="1">
      <c r="A7" s="27" t="s">
        <v>35</v>
      </c>
    </row>
    <row r="8" ht="15.75" customHeight="1">
      <c r="A8" s="27" t="s">
        <v>36</v>
      </c>
      <c r="B8" s="34" t="s">
        <v>37</v>
      </c>
      <c r="C8" s="35"/>
      <c r="D8" s="36" t="s">
        <v>10</v>
      </c>
      <c r="E8" s="35"/>
      <c r="F8" s="35"/>
      <c r="G8" s="37" t="s">
        <v>38</v>
      </c>
      <c r="H8" s="38"/>
    </row>
    <row r="9" ht="15.75" customHeight="1">
      <c r="A9" s="27" t="s">
        <v>39</v>
      </c>
      <c r="B9" s="39"/>
      <c r="D9" s="29" t="s">
        <v>40</v>
      </c>
      <c r="E9" s="29" t="s">
        <v>41</v>
      </c>
      <c r="F9" s="29" t="s">
        <v>42</v>
      </c>
      <c r="G9" s="40">
        <v>6.0</v>
      </c>
      <c r="H9" s="30" t="s">
        <v>43</v>
      </c>
    </row>
    <row r="10" ht="15.75" customHeight="1">
      <c r="A10" s="27" t="s">
        <v>44</v>
      </c>
      <c r="B10" s="41" t="s">
        <v>9</v>
      </c>
      <c r="C10" s="29" t="s">
        <v>40</v>
      </c>
      <c r="D10" s="29" t="s">
        <v>43</v>
      </c>
      <c r="E10" s="29" t="s">
        <v>40</v>
      </c>
      <c r="F10" s="29" t="s">
        <v>41</v>
      </c>
      <c r="G10" s="40">
        <v>9.0</v>
      </c>
      <c r="H10" s="30" t="s">
        <v>40</v>
      </c>
    </row>
    <row r="11" ht="15.75" customHeight="1">
      <c r="A11" s="27" t="s">
        <v>45</v>
      </c>
      <c r="B11" s="39"/>
      <c r="C11" s="29" t="s">
        <v>41</v>
      </c>
      <c r="D11" s="29" t="s">
        <v>40</v>
      </c>
      <c r="E11" s="29" t="s">
        <v>41</v>
      </c>
      <c r="F11" s="29" t="s">
        <v>42</v>
      </c>
      <c r="G11" s="40">
        <v>12.0</v>
      </c>
      <c r="H11" s="30" t="s">
        <v>41</v>
      </c>
    </row>
    <row r="12" ht="15.75" customHeight="1">
      <c r="A12" s="27" t="s">
        <v>46</v>
      </c>
      <c r="B12" s="39"/>
      <c r="C12" s="29" t="s">
        <v>42</v>
      </c>
      <c r="D12" s="29" t="s">
        <v>41</v>
      </c>
      <c r="E12" s="29" t="s">
        <v>42</v>
      </c>
      <c r="F12" s="29" t="s">
        <v>47</v>
      </c>
      <c r="G12" s="40">
        <v>15.0</v>
      </c>
      <c r="H12" s="30" t="s">
        <v>42</v>
      </c>
    </row>
    <row r="13" ht="15.75" customHeight="1">
      <c r="A13" s="42"/>
      <c r="B13" s="43"/>
      <c r="G13" s="40">
        <v>18.0</v>
      </c>
      <c r="H13" s="30" t="s">
        <v>47</v>
      </c>
    </row>
    <row r="14" ht="15.75" customHeight="1">
      <c r="A14" s="42"/>
      <c r="B14" s="44" t="s">
        <v>48</v>
      </c>
      <c r="D14" s="45" t="s">
        <v>10</v>
      </c>
      <c r="G14" s="46"/>
      <c r="H14" s="47"/>
    </row>
    <row r="15" ht="15.75" customHeight="1">
      <c r="A15" s="42"/>
      <c r="B15" s="39"/>
      <c r="D15" s="29">
        <v>3.0</v>
      </c>
      <c r="E15" s="29">
        <v>6.0</v>
      </c>
      <c r="F15" s="29">
        <v>9.0</v>
      </c>
      <c r="G15" s="46"/>
      <c r="H15" s="47"/>
    </row>
    <row r="16" ht="15.75" customHeight="1">
      <c r="A16" s="42"/>
      <c r="B16" s="41" t="s">
        <v>49</v>
      </c>
      <c r="C16" s="29">
        <v>3.0</v>
      </c>
      <c r="D16" s="29">
        <v>6.0</v>
      </c>
      <c r="E16" s="29">
        <v>9.0</v>
      </c>
      <c r="F16" s="29">
        <v>12.0</v>
      </c>
      <c r="G16" s="46"/>
      <c r="H16" s="47"/>
    </row>
    <row r="17" ht="15.75" customHeight="1">
      <c r="A17" s="42"/>
      <c r="B17" s="39"/>
      <c r="C17" s="29">
        <v>6.0</v>
      </c>
      <c r="D17" s="29">
        <v>9.0</v>
      </c>
      <c r="E17" s="29">
        <v>12.0</v>
      </c>
      <c r="F17" s="29">
        <v>15.0</v>
      </c>
      <c r="G17" s="46"/>
      <c r="H17" s="47"/>
    </row>
    <row r="18" ht="15.75" customHeight="1">
      <c r="A18" s="48"/>
      <c r="B18" s="49"/>
      <c r="C18" s="32">
        <v>9.0</v>
      </c>
      <c r="D18" s="32">
        <v>12.0</v>
      </c>
      <c r="E18" s="32">
        <v>15.0</v>
      </c>
      <c r="F18" s="32">
        <v>18.0</v>
      </c>
      <c r="G18" s="50"/>
      <c r="H18" s="51"/>
    </row>
  </sheetData>
  <mergeCells count="7">
    <mergeCell ref="B8:C9"/>
    <mergeCell ref="D8:F8"/>
    <mergeCell ref="G8:H8"/>
    <mergeCell ref="B10:B12"/>
    <mergeCell ref="B14:C15"/>
    <mergeCell ref="D14:F14"/>
    <mergeCell ref="B16:B18"/>
  </mergeCells>
  <drawing r:id="rId1"/>
</worksheet>
</file>