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\Physics\"/>
    </mc:Choice>
  </mc:AlternateContent>
  <xr:revisionPtr revIDLastSave="0" documentId="13_ncr:1_{1DE889D3-BB67-46A1-AC91-61778F6FEBC7}" xr6:coauthVersionLast="45" xr6:coauthVersionMax="45" xr10:uidLastSave="{00000000-0000-0000-0000-000000000000}"/>
  <bookViews>
    <workbookView xWindow="-110" yWindow="-110" windowWidth="19420" windowHeight="10420" xr2:uid="{098D854B-44D1-43C8-B054-E78D2E5B0E1F}"/>
  </bookViews>
  <sheets>
    <sheet name="Sheet1" sheetId="1" r:id="rId1"/>
    <sheet name="Лист1" sheetId="2" r:id="rId2"/>
    <sheet name="Лист3" sheetId="4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H7" i="1"/>
  <c r="H5" i="1"/>
  <c r="I4" i="1"/>
  <c r="J4" i="1"/>
  <c r="K4" i="1"/>
  <c r="L4" i="1"/>
  <c r="L5" i="1" s="1"/>
  <c r="M4" i="1"/>
  <c r="N4" i="1"/>
  <c r="H4" i="1"/>
  <c r="J5" i="1"/>
  <c r="K5" i="1"/>
  <c r="M5" i="1"/>
  <c r="I10" i="1" l="1"/>
  <c r="F9" i="1"/>
  <c r="N3" i="2"/>
  <c r="N4" i="2"/>
  <c r="N2" i="2"/>
  <c r="M3" i="2"/>
  <c r="G11" i="1"/>
  <c r="F11" i="1"/>
  <c r="F10" i="1"/>
  <c r="G10" i="1"/>
  <c r="G9" i="1"/>
  <c r="I5" i="1"/>
  <c r="N5" i="1"/>
  <c r="D16" i="2"/>
  <c r="E16" i="2"/>
  <c r="F16" i="2"/>
  <c r="G16" i="2"/>
  <c r="H16" i="2"/>
  <c r="I16" i="2"/>
  <c r="C16" i="2"/>
  <c r="F5" i="1"/>
  <c r="E5" i="1"/>
  <c r="E2" i="1"/>
  <c r="B1" i="1"/>
  <c r="D1" i="1"/>
  <c r="C1" i="1"/>
  <c r="C3" i="1"/>
  <c r="A3" i="1"/>
  <c r="C52" i="4"/>
  <c r="D52" i="4"/>
  <c r="B52" i="4"/>
  <c r="E3" i="2"/>
  <c r="F3" i="2"/>
  <c r="G3" i="2"/>
  <c r="H3" i="2"/>
  <c r="I3" i="2"/>
  <c r="D3" i="2"/>
  <c r="E2" i="2"/>
  <c r="F2" i="2"/>
  <c r="G2" i="2"/>
  <c r="H2" i="2" s="1"/>
  <c r="I2" i="2" s="1"/>
  <c r="D2" i="2"/>
  <c r="C3" i="2"/>
  <c r="B1" i="2"/>
  <c r="A12" i="1"/>
  <c r="A10" i="1"/>
  <c r="A8" i="1"/>
  <c r="C5" i="1" l="1"/>
  <c r="D5" i="1" s="1"/>
  <c r="C43" i="1"/>
  <c r="D43" i="1" s="1"/>
  <c r="C15" i="1"/>
  <c r="D15" i="1" s="1"/>
  <c r="C36" i="1"/>
  <c r="D36" i="1" s="1"/>
  <c r="C29" i="1"/>
  <c r="D29" i="1" s="1"/>
  <c r="C51" i="1"/>
  <c r="D51" i="1" s="1"/>
  <c r="C21" i="1"/>
  <c r="D21" i="1" s="1"/>
  <c r="C48" i="1"/>
  <c r="D48" i="1" s="1"/>
  <c r="C41" i="1"/>
  <c r="D41" i="1" s="1"/>
  <c r="C35" i="1"/>
  <c r="D35" i="1" s="1"/>
  <c r="C27" i="1"/>
  <c r="D27" i="1" s="1"/>
  <c r="C20" i="1"/>
  <c r="D20" i="1" s="1"/>
  <c r="C12" i="1"/>
  <c r="D12" i="1" s="1"/>
  <c r="C47" i="1"/>
  <c r="D47" i="1" s="1"/>
  <c r="C40" i="1"/>
  <c r="D40" i="1" s="1"/>
  <c r="C32" i="1"/>
  <c r="D32" i="1" s="1"/>
  <c r="C25" i="1"/>
  <c r="D25" i="1" s="1"/>
  <c r="C19" i="1"/>
  <c r="D19" i="1" s="1"/>
  <c r="C8" i="1"/>
  <c r="D8" i="1" s="1"/>
  <c r="C52" i="1"/>
  <c r="D52" i="1" s="1"/>
  <c r="C45" i="1"/>
  <c r="D45" i="1" s="1"/>
  <c r="C37" i="1"/>
  <c r="D37" i="1" s="1"/>
  <c r="C31" i="1"/>
  <c r="D31" i="1" s="1"/>
  <c r="C24" i="1"/>
  <c r="D24" i="1" s="1"/>
  <c r="C16" i="1"/>
  <c r="D16" i="1" s="1"/>
  <c r="C7" i="1"/>
  <c r="D7" i="1" s="1"/>
  <c r="C49" i="1"/>
  <c r="D49" i="1" s="1"/>
  <c r="C44" i="1"/>
  <c r="D44" i="1" s="1"/>
  <c r="C39" i="1"/>
  <c r="D39" i="1" s="1"/>
  <c r="C33" i="1"/>
  <c r="D33" i="1" s="1"/>
  <c r="C28" i="1"/>
  <c r="D28" i="1" s="1"/>
  <c r="C23" i="1"/>
  <c r="D23" i="1" s="1"/>
  <c r="C17" i="1"/>
  <c r="D17" i="1" s="1"/>
  <c r="C11" i="1"/>
  <c r="D11" i="1" s="1"/>
  <c r="C4" i="1"/>
  <c r="D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8" i="1"/>
  <c r="D18" i="1" s="1"/>
  <c r="C14" i="1"/>
  <c r="D14" i="1" s="1"/>
  <c r="C10" i="1"/>
  <c r="D10" i="1" s="1"/>
  <c r="C6" i="1"/>
  <c r="D6" i="1" s="1"/>
  <c r="C13" i="1"/>
  <c r="D13" i="1" s="1"/>
  <c r="C9" i="1"/>
  <c r="D9" i="1" s="1"/>
  <c r="D3" i="1" l="1"/>
</calcChain>
</file>

<file path=xl/sharedStrings.xml><?xml version="1.0" encoding="utf-8"?>
<sst xmlns="http://schemas.openxmlformats.org/spreadsheetml/2006/main" count="22" uniqueCount="18">
  <si>
    <t>ср знач</t>
  </si>
  <si>
    <t>кол-во изм.</t>
  </si>
  <si>
    <t>t, c</t>
  </si>
  <si>
    <t>t-&lt;t&gt;, c</t>
  </si>
  <si>
    <t>(t-&lt;t&gt;)^2, c</t>
  </si>
  <si>
    <t>сумма столб</t>
  </si>
  <si>
    <t>ср кв откл=sigm</t>
  </si>
  <si>
    <t>макс</t>
  </si>
  <si>
    <t>мин</t>
  </si>
  <si>
    <t>корень из N</t>
  </si>
  <si>
    <t>доля</t>
  </si>
  <si>
    <t>диопазон</t>
  </si>
  <si>
    <t>рамки диопазона</t>
  </si>
  <si>
    <t>Сумма:</t>
  </si>
  <si>
    <t>sigm_n</t>
  </si>
  <si>
    <t>p_max</t>
  </si>
  <si>
    <t>Время</t>
  </si>
  <si>
    <t>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</si>
</sst>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2" borderId="0" xfId="0" applyFill="1" applyAlignment="1">
      <alignment horizontal="center" wrapText="1"/>
    </xf>
    <xf numFmtId="2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6356-F7AF-4573-ADF0-AF4DD374B448}">
  <dimension ref="A1:N52"/>
  <sheetViews>
    <sheetView tabSelected="1" topLeftCell="F1" workbookViewId="0">
      <selection activeCell="H7" sqref="H7:N7"/>
    </sheetView>
  </sheetViews>
  <sheetFormatPr defaultRowHeight="14.5" x14ac:dyDescent="0.35"/>
  <cols>
    <col min="1" max="1" width="10.453125" customWidth="1"/>
    <col min="2" max="2" width="8.7265625" style="1"/>
    <col min="4" max="4" width="9.81640625" style="1" customWidth="1"/>
    <col min="5" max="5" width="14.26953125" customWidth="1"/>
    <col min="8" max="14" width="8.7265625" style="1"/>
  </cols>
  <sheetData>
    <row r="1" spans="1:14" x14ac:dyDescent="0.35">
      <c r="A1" t="s">
        <v>5</v>
      </c>
      <c r="B1" s="1">
        <f>SUM(B3:B52)/A5</f>
        <v>4.9895999999999994</v>
      </c>
      <c r="C1" s="1">
        <f>SUM(C3:C52)</f>
        <v>2.8421709430404007E-14</v>
      </c>
      <c r="D1" s="1">
        <f>SUM(D3:D52)</f>
        <v>3.2505919999999988</v>
      </c>
      <c r="E1" s="1" t="s">
        <v>6</v>
      </c>
    </row>
    <row r="2" spans="1:14" ht="14.5" customHeight="1" x14ac:dyDescent="0.35">
      <c r="A2" t="s">
        <v>0</v>
      </c>
      <c r="B2" s="1" t="s">
        <v>2</v>
      </c>
      <c r="C2" t="s">
        <v>3</v>
      </c>
      <c r="D2" s="1" t="s">
        <v>4</v>
      </c>
      <c r="E2">
        <f>SQRT(D1/(A5*(A5-1)))</f>
        <v>3.6424884967532274E-2</v>
      </c>
      <c r="G2" t="s">
        <v>12</v>
      </c>
      <c r="H2" s="6">
        <v>4.3499999999999996</v>
      </c>
      <c r="I2" s="6">
        <v>4.5</v>
      </c>
      <c r="J2" s="6">
        <v>4.6457142857142859</v>
      </c>
      <c r="K2" s="6">
        <v>4.7985714285714289</v>
      </c>
      <c r="L2" s="6">
        <v>4.951428571428572</v>
      </c>
      <c r="M2" s="6">
        <v>5.104285714285715</v>
      </c>
      <c r="N2" s="6">
        <v>5.25</v>
      </c>
    </row>
    <row r="3" spans="1:14" x14ac:dyDescent="0.35">
      <c r="A3" s="1">
        <f>SUM(B3:B52)/A5</f>
        <v>4.9895999999999994</v>
      </c>
      <c r="B3" s="1">
        <v>5.12</v>
      </c>
      <c r="C3" s="1">
        <f t="shared" ref="C3:C34" si="0">B3-$A$3</f>
        <v>0.13040000000000074</v>
      </c>
      <c r="D3" s="1">
        <f>C3*C3</f>
        <v>1.7004160000000192E-2</v>
      </c>
      <c r="E3" s="1"/>
      <c r="H3" s="6">
        <v>4.5</v>
      </c>
      <c r="I3" s="6">
        <v>4.6457142857142859</v>
      </c>
      <c r="J3" s="6">
        <v>4.7985714285714289</v>
      </c>
      <c r="K3" s="6">
        <v>4.951428571428572</v>
      </c>
      <c r="L3" s="6">
        <v>5.104285714285715</v>
      </c>
      <c r="M3" s="6">
        <v>5.25</v>
      </c>
      <c r="N3" s="6">
        <v>5.4</v>
      </c>
    </row>
    <row r="4" spans="1:14" x14ac:dyDescent="0.35">
      <c r="A4" t="s">
        <v>1</v>
      </c>
      <c r="B4" s="1">
        <v>5.27</v>
      </c>
      <c r="C4" s="1">
        <f t="shared" si="0"/>
        <v>0.2804000000000002</v>
      </c>
      <c r="D4" s="1">
        <f t="shared" ref="D4:D52" si="1">C4*C4</f>
        <v>7.862416000000011E-2</v>
      </c>
      <c r="E4" t="s">
        <v>14</v>
      </c>
      <c r="F4" t="s">
        <v>15</v>
      </c>
      <c r="G4" t="s">
        <v>16</v>
      </c>
      <c r="H4" s="7">
        <f>H2+0.07</f>
        <v>4.42</v>
      </c>
      <c r="I4" s="7">
        <f t="shared" ref="I4:N4" si="2">I2+0.07</f>
        <v>4.57</v>
      </c>
      <c r="J4" s="7">
        <f t="shared" si="2"/>
        <v>4.7157142857142862</v>
      </c>
      <c r="K4" s="7">
        <f t="shared" si="2"/>
        <v>4.8685714285714292</v>
      </c>
      <c r="L4" s="7">
        <f t="shared" si="2"/>
        <v>5.0214285714285722</v>
      </c>
      <c r="M4" s="7">
        <f t="shared" si="2"/>
        <v>5.1742857142857153</v>
      </c>
      <c r="N4" s="7">
        <f t="shared" si="2"/>
        <v>5.32</v>
      </c>
    </row>
    <row r="5" spans="1:14" x14ac:dyDescent="0.35">
      <c r="A5" s="1">
        <v>50</v>
      </c>
      <c r="B5" s="1">
        <v>4.63</v>
      </c>
      <c r="C5" s="1">
        <f t="shared" si="0"/>
        <v>-0.35959999999999948</v>
      </c>
      <c r="D5" s="1">
        <f t="shared" si="1"/>
        <v>0.12931215999999962</v>
      </c>
      <c r="E5">
        <f>SQRT(D1/((A5-1)))</f>
        <v>0.25756283164482008</v>
      </c>
      <c r="F5">
        <f>1/(E5*SQRT(2*PI()))</f>
        <v>1.5489124647906314</v>
      </c>
      <c r="G5" t="s">
        <v>17</v>
      </c>
      <c r="H5" s="9">
        <f>1/($E$5*SQRT(2*3.1416))*EXP(-(H4-$A$3)*(H4-$A$3)/($E$5*$E$5))</f>
        <v>1.1641524223857183E-2</v>
      </c>
      <c r="I5" s="9">
        <f t="shared" ref="I5:N5" si="3">1/($E$5*SQRT(2*3.1416))*EXP(-(I4-$A$3)*(I4-$A$3)/($E$5*$E$5))</f>
        <v>0.10899312450171215</v>
      </c>
      <c r="J5" s="9">
        <f t="shared" si="3"/>
        <v>0.49996700404179412</v>
      </c>
      <c r="K5" s="9">
        <f t="shared" si="3"/>
        <v>1.2420293458525902</v>
      </c>
      <c r="L5" s="9">
        <f t="shared" si="3"/>
        <v>1.5254369057264578</v>
      </c>
      <c r="M5" s="9">
        <f t="shared" si="3"/>
        <v>0.9262506373311995</v>
      </c>
      <c r="N5" s="9">
        <f t="shared" si="3"/>
        <v>0.2987918750051099</v>
      </c>
    </row>
    <row r="6" spans="1:14" x14ac:dyDescent="0.35">
      <c r="B6" s="1">
        <v>4.67</v>
      </c>
      <c r="C6" s="1">
        <f t="shared" si="0"/>
        <v>-0.31959999999999944</v>
      </c>
      <c r="D6" s="1">
        <f t="shared" si="1"/>
        <v>0.10214415999999964</v>
      </c>
      <c r="H6" s="1">
        <v>0.26666666666666666</v>
      </c>
      <c r="I6" s="1">
        <v>0.4</v>
      </c>
      <c r="J6" s="1">
        <v>1.0666666666666667</v>
      </c>
      <c r="K6" s="1">
        <v>1.3333333333333333</v>
      </c>
      <c r="L6" s="1">
        <v>1.0666666666666667</v>
      </c>
      <c r="M6" s="1">
        <v>1.2</v>
      </c>
      <c r="N6" s="1">
        <v>1.3333333333333333</v>
      </c>
    </row>
    <row r="7" spans="1:14" x14ac:dyDescent="0.35">
      <c r="A7" t="s">
        <v>7</v>
      </c>
      <c r="B7" s="1">
        <v>4.71</v>
      </c>
      <c r="C7" s="1">
        <f t="shared" si="0"/>
        <v>-0.2795999999999994</v>
      </c>
      <c r="D7" s="1">
        <f t="shared" si="1"/>
        <v>7.8176159999999661E-2</v>
      </c>
      <c r="H7" s="1">
        <f>1/($E$5*SQRT(2*3.1416))*EXP(-(H3-$A$3)*(H3-$A$3)/($E$5*$E$5))</f>
        <v>4.1758535139986515E-2</v>
      </c>
      <c r="I7" s="1">
        <f t="shared" ref="I7:N7" si="4">1/($E$5*SQRT(2*3.1416))*EXP(-(I3-$A$3)*(I3-$A$3)/($E$5*$E$5))</f>
        <v>0.26051863209752596</v>
      </c>
      <c r="J7" s="1">
        <f t="shared" si="4"/>
        <v>0.89356721830075403</v>
      </c>
      <c r="K7" s="1">
        <f t="shared" si="4"/>
        <v>1.5152613462861233</v>
      </c>
      <c r="L7" s="1">
        <f t="shared" si="4"/>
        <v>1.2703393180028155</v>
      </c>
      <c r="M7" s="1">
        <f t="shared" si="4"/>
        <v>0.55732855728097552</v>
      </c>
      <c r="N7" s="1">
        <f t="shared" si="4"/>
        <v>0.12228950431207755</v>
      </c>
    </row>
    <row r="8" spans="1:14" x14ac:dyDescent="0.35">
      <c r="A8" s="1">
        <f>MAX(B3:B50)</f>
        <v>5.41</v>
      </c>
      <c r="B8" s="1">
        <v>5.25</v>
      </c>
      <c r="C8" s="1">
        <f t="shared" si="0"/>
        <v>0.26040000000000063</v>
      </c>
      <c r="D8" s="1">
        <f t="shared" si="1"/>
        <v>6.7808160000000325E-2</v>
      </c>
    </row>
    <row r="9" spans="1:14" x14ac:dyDescent="0.35">
      <c r="A9" t="s">
        <v>8</v>
      </c>
      <c r="B9" s="1">
        <v>5.33</v>
      </c>
      <c r="C9" s="1">
        <f t="shared" si="0"/>
        <v>0.3404000000000007</v>
      </c>
      <c r="D9" s="1">
        <f t="shared" si="1"/>
        <v>0.11587216000000047</v>
      </c>
      <c r="F9" s="1">
        <f xml:space="preserve"> 4.99 - E5</f>
        <v>4.7324371683551805</v>
      </c>
      <c r="G9" s="1">
        <f xml:space="preserve"> 4.99 + E5</f>
        <v>5.24756283164482</v>
      </c>
    </row>
    <row r="10" spans="1:14" x14ac:dyDescent="0.35">
      <c r="A10" s="1">
        <f>MIN(B3:B50)</f>
        <v>4.34</v>
      </c>
      <c r="B10" s="1">
        <v>4.74</v>
      </c>
      <c r="C10" s="1">
        <f t="shared" si="0"/>
        <v>-0.24959999999999916</v>
      </c>
      <c r="D10" s="1">
        <f t="shared" si="1"/>
        <v>6.2300159999999577E-2</v>
      </c>
      <c r="F10" s="1">
        <f xml:space="preserve"> 4.99 - 2*E5</f>
        <v>4.4748743367103598</v>
      </c>
      <c r="G10" s="1">
        <f xml:space="preserve"> 4.99 + 2*E5</f>
        <v>5.5051256632896406</v>
      </c>
      <c r="I10" s="1">
        <f>2*0.03</f>
        <v>0.06</v>
      </c>
    </row>
    <row r="11" spans="1:14" x14ac:dyDescent="0.35">
      <c r="A11" t="s">
        <v>9</v>
      </c>
      <c r="B11" s="1">
        <v>4.88</v>
      </c>
      <c r="C11" s="1">
        <f t="shared" si="0"/>
        <v>-0.10959999999999948</v>
      </c>
      <c r="D11" s="1">
        <f t="shared" si="1"/>
        <v>1.2012159999999885E-2</v>
      </c>
      <c r="F11" s="1">
        <f xml:space="preserve"> 4.99 - 3*E5</f>
        <v>4.2173115050655401</v>
      </c>
      <c r="G11" s="1">
        <f xml:space="preserve"> 4.99 + 3* E5</f>
        <v>5.7626884949344603</v>
      </c>
    </row>
    <row r="12" spans="1:14" x14ac:dyDescent="0.35">
      <c r="A12">
        <f>SQRT(A5)</f>
        <v>7.0710678118654755</v>
      </c>
      <c r="B12" s="1">
        <v>4.93</v>
      </c>
      <c r="C12" s="1">
        <f t="shared" si="0"/>
        <v>-5.9599999999999653E-2</v>
      </c>
      <c r="D12" s="1">
        <f t="shared" si="1"/>
        <v>3.5521599999999588E-3</v>
      </c>
    </row>
    <row r="13" spans="1:14" x14ac:dyDescent="0.35">
      <c r="B13" s="1">
        <v>5.41</v>
      </c>
      <c r="C13" s="1">
        <f t="shared" si="0"/>
        <v>0.42040000000000077</v>
      </c>
      <c r="D13" s="1">
        <f t="shared" si="1"/>
        <v>0.17673616000000064</v>
      </c>
    </row>
    <row r="14" spans="1:14" x14ac:dyDescent="0.35">
      <c r="B14" s="1">
        <v>4.55</v>
      </c>
      <c r="C14" s="1">
        <f t="shared" si="0"/>
        <v>-0.43959999999999955</v>
      </c>
      <c r="D14" s="1">
        <f t="shared" si="1"/>
        <v>0.19324815999999961</v>
      </c>
    </row>
    <row r="15" spans="1:14" x14ac:dyDescent="0.35">
      <c r="B15" s="1">
        <v>4.96</v>
      </c>
      <c r="C15" s="1">
        <f t="shared" si="0"/>
        <v>-2.9599999999999405E-2</v>
      </c>
      <c r="D15" s="1">
        <f t="shared" si="1"/>
        <v>8.7615999999996472E-4</v>
      </c>
    </row>
    <row r="16" spans="1:14" x14ac:dyDescent="0.35">
      <c r="B16" s="1">
        <v>5.0599999999999996</v>
      </c>
      <c r="C16" s="1">
        <f t="shared" si="0"/>
        <v>7.040000000000024E-2</v>
      </c>
      <c r="D16" s="1">
        <f t="shared" si="1"/>
        <v>4.9561600000000341E-3</v>
      </c>
    </row>
    <row r="17" spans="2:4" x14ac:dyDescent="0.35">
      <c r="B17" s="1">
        <v>4.95</v>
      </c>
      <c r="C17" s="1">
        <f t="shared" si="0"/>
        <v>-3.9599999999999191E-2</v>
      </c>
      <c r="D17" s="1">
        <f t="shared" si="1"/>
        <v>1.5681599999999359E-3</v>
      </c>
    </row>
    <row r="18" spans="2:4" x14ac:dyDescent="0.35">
      <c r="B18" s="1">
        <v>5.1100000000000003</v>
      </c>
      <c r="C18" s="1">
        <f t="shared" si="0"/>
        <v>0.12040000000000095</v>
      </c>
      <c r="D18" s="1">
        <f t="shared" si="1"/>
        <v>1.4496160000000228E-2</v>
      </c>
    </row>
    <row r="19" spans="2:4" x14ac:dyDescent="0.35">
      <c r="B19" s="1">
        <v>5.31</v>
      </c>
      <c r="C19" s="1">
        <f t="shared" si="0"/>
        <v>0.32040000000000024</v>
      </c>
      <c r="D19" s="1">
        <f t="shared" si="1"/>
        <v>0.10265616000000015</v>
      </c>
    </row>
    <row r="20" spans="2:4" x14ac:dyDescent="0.35">
      <c r="B20" s="1">
        <v>4.5999999999999996</v>
      </c>
      <c r="C20" s="1">
        <f t="shared" si="0"/>
        <v>-0.38959999999999972</v>
      </c>
      <c r="D20" s="1">
        <f t="shared" si="1"/>
        <v>0.15178815999999978</v>
      </c>
    </row>
    <row r="21" spans="2:4" x14ac:dyDescent="0.35">
      <c r="B21" s="1">
        <v>4.9800000000000004</v>
      </c>
      <c r="C21" s="1">
        <f t="shared" si="0"/>
        <v>-9.5999999999989427E-3</v>
      </c>
      <c r="D21" s="1">
        <f t="shared" si="1"/>
        <v>9.2159999999979697E-5</v>
      </c>
    </row>
    <row r="22" spans="2:4" x14ac:dyDescent="0.35">
      <c r="B22" s="1">
        <v>5.25</v>
      </c>
      <c r="C22" s="1">
        <f t="shared" si="0"/>
        <v>0.26040000000000063</v>
      </c>
      <c r="D22" s="1">
        <f t="shared" si="1"/>
        <v>6.7808160000000325E-2</v>
      </c>
    </row>
    <row r="23" spans="2:4" x14ac:dyDescent="0.35">
      <c r="B23" s="1">
        <v>4.78</v>
      </c>
      <c r="C23" s="1">
        <f t="shared" si="0"/>
        <v>-0.20959999999999912</v>
      </c>
      <c r="D23" s="1">
        <f t="shared" si="1"/>
        <v>4.393215999999963E-2</v>
      </c>
    </row>
    <row r="24" spans="2:4" x14ac:dyDescent="0.35">
      <c r="B24" s="1">
        <v>5.27</v>
      </c>
      <c r="C24" s="1">
        <f t="shared" si="0"/>
        <v>0.2804000000000002</v>
      </c>
      <c r="D24" s="1">
        <f t="shared" si="1"/>
        <v>7.862416000000011E-2</v>
      </c>
    </row>
    <row r="25" spans="2:4" x14ac:dyDescent="0.35">
      <c r="B25" s="1">
        <v>4.34</v>
      </c>
      <c r="C25" s="1">
        <f t="shared" si="0"/>
        <v>-0.64959999999999951</v>
      </c>
      <c r="D25" s="1">
        <f t="shared" si="1"/>
        <v>0.42198015999999938</v>
      </c>
    </row>
    <row r="26" spans="2:4" x14ac:dyDescent="0.35">
      <c r="B26" s="1">
        <v>5.01</v>
      </c>
      <c r="C26" s="1">
        <f t="shared" si="0"/>
        <v>2.0400000000000418E-2</v>
      </c>
      <c r="D26" s="1">
        <f t="shared" si="1"/>
        <v>4.1616000000001702E-4</v>
      </c>
    </row>
    <row r="27" spans="2:4" x14ac:dyDescent="0.35">
      <c r="B27" s="1">
        <v>5.18</v>
      </c>
      <c r="C27" s="1">
        <f t="shared" si="0"/>
        <v>0.19040000000000035</v>
      </c>
      <c r="D27" s="1">
        <f t="shared" si="1"/>
        <v>3.625216000000013E-2</v>
      </c>
    </row>
    <row r="28" spans="2:4" x14ac:dyDescent="0.35">
      <c r="B28" s="1">
        <v>4.8</v>
      </c>
      <c r="C28" s="1">
        <f t="shared" si="0"/>
        <v>-0.18959999999999955</v>
      </c>
      <c r="D28" s="1">
        <f t="shared" si="1"/>
        <v>3.5948159999999826E-2</v>
      </c>
    </row>
    <row r="29" spans="2:4" x14ac:dyDescent="0.35">
      <c r="B29" s="1">
        <v>5.31</v>
      </c>
      <c r="C29" s="1">
        <f t="shared" si="0"/>
        <v>0.32040000000000024</v>
      </c>
      <c r="D29" s="1">
        <f t="shared" si="1"/>
        <v>0.10265616000000015</v>
      </c>
    </row>
    <row r="30" spans="2:4" x14ac:dyDescent="0.35">
      <c r="B30" s="1">
        <v>4.8600000000000003</v>
      </c>
      <c r="C30" s="1">
        <f t="shared" si="0"/>
        <v>-0.12959999999999905</v>
      </c>
      <c r="D30" s="1">
        <f t="shared" si="1"/>
        <v>1.6796159999999755E-2</v>
      </c>
    </row>
    <row r="31" spans="2:4" x14ac:dyDescent="0.35">
      <c r="B31" s="1">
        <v>5.2</v>
      </c>
      <c r="C31" s="1">
        <f t="shared" si="0"/>
        <v>0.21040000000000081</v>
      </c>
      <c r="D31" s="1">
        <f t="shared" si="1"/>
        <v>4.4268160000000341E-2</v>
      </c>
    </row>
    <row r="32" spans="2:4" x14ac:dyDescent="0.35">
      <c r="B32" s="1">
        <v>4.76</v>
      </c>
      <c r="C32" s="1">
        <f t="shared" si="0"/>
        <v>-0.22959999999999958</v>
      </c>
      <c r="D32" s="1">
        <f t="shared" si="1"/>
        <v>5.2716159999999811E-2</v>
      </c>
    </row>
    <row r="33" spans="2:4" x14ac:dyDescent="0.35">
      <c r="B33" s="1">
        <v>5.3</v>
      </c>
      <c r="C33" s="1">
        <f t="shared" si="0"/>
        <v>0.31040000000000045</v>
      </c>
      <c r="D33" s="1">
        <f t="shared" si="1"/>
        <v>9.634816000000028E-2</v>
      </c>
    </row>
    <row r="34" spans="2:4" x14ac:dyDescent="0.35">
      <c r="B34" s="1">
        <v>5.01</v>
      </c>
      <c r="C34" s="1">
        <f t="shared" si="0"/>
        <v>2.0400000000000418E-2</v>
      </c>
      <c r="D34" s="1">
        <f t="shared" si="1"/>
        <v>4.1616000000001702E-4</v>
      </c>
    </row>
    <row r="35" spans="2:4" x14ac:dyDescent="0.35">
      <c r="B35" s="1">
        <v>4.84</v>
      </c>
      <c r="C35" s="1">
        <f t="shared" ref="C35:C66" si="5">B35-$A$3</f>
        <v>-0.14959999999999951</v>
      </c>
      <c r="D35" s="1">
        <f t="shared" si="1"/>
        <v>2.2380159999999854E-2</v>
      </c>
    </row>
    <row r="36" spans="2:4" x14ac:dyDescent="0.35">
      <c r="B36" s="1">
        <v>4.9000000000000004</v>
      </c>
      <c r="C36" s="1">
        <f t="shared" si="5"/>
        <v>-8.9599999999999014E-2</v>
      </c>
      <c r="D36" s="1">
        <f t="shared" si="1"/>
        <v>8.0281599999998225E-3</v>
      </c>
    </row>
    <row r="37" spans="2:4" x14ac:dyDescent="0.35">
      <c r="B37" s="1">
        <v>5.15</v>
      </c>
      <c r="C37" s="1">
        <f t="shared" si="5"/>
        <v>0.16040000000000099</v>
      </c>
      <c r="D37" s="1">
        <f t="shared" si="1"/>
        <v>2.5728160000000316E-2</v>
      </c>
    </row>
    <row r="38" spans="2:4" x14ac:dyDescent="0.35">
      <c r="B38" s="1">
        <v>5.01</v>
      </c>
      <c r="C38" s="1">
        <f t="shared" si="5"/>
        <v>2.0400000000000418E-2</v>
      </c>
      <c r="D38" s="1">
        <f t="shared" si="1"/>
        <v>4.1616000000001702E-4</v>
      </c>
    </row>
    <row r="39" spans="2:4" x14ac:dyDescent="0.35">
      <c r="B39" s="1">
        <v>5.4</v>
      </c>
      <c r="C39" s="1">
        <f t="shared" si="5"/>
        <v>0.41040000000000099</v>
      </c>
      <c r="D39" s="1">
        <f t="shared" si="1"/>
        <v>0.1684281600000008</v>
      </c>
    </row>
    <row r="40" spans="2:4" x14ac:dyDescent="0.35">
      <c r="B40" s="1">
        <v>4.46</v>
      </c>
      <c r="C40" s="1">
        <f t="shared" si="5"/>
        <v>-0.5295999999999994</v>
      </c>
      <c r="D40" s="1">
        <f t="shared" si="1"/>
        <v>0.28047615999999936</v>
      </c>
    </row>
    <row r="41" spans="2:4" x14ac:dyDescent="0.35">
      <c r="B41" s="1">
        <v>4.8499999999999996</v>
      </c>
      <c r="C41" s="1">
        <f t="shared" si="5"/>
        <v>-0.13959999999999972</v>
      </c>
      <c r="D41" s="1">
        <f t="shared" si="1"/>
        <v>1.9488159999999925E-2</v>
      </c>
    </row>
    <row r="42" spans="2:4" x14ac:dyDescent="0.35">
      <c r="B42" s="1">
        <v>4.92</v>
      </c>
      <c r="C42" s="1">
        <f t="shared" si="5"/>
        <v>-6.959999999999944E-2</v>
      </c>
      <c r="D42" s="1">
        <f t="shared" si="1"/>
        <v>4.8441599999999221E-3</v>
      </c>
    </row>
    <row r="43" spans="2:4" x14ac:dyDescent="0.35">
      <c r="B43" s="1">
        <v>5.0999999999999996</v>
      </c>
      <c r="C43" s="1">
        <f t="shared" si="5"/>
        <v>0.11040000000000028</v>
      </c>
      <c r="D43" s="1">
        <f t="shared" si="1"/>
        <v>1.2188160000000061E-2</v>
      </c>
    </row>
    <row r="44" spans="2:4" x14ac:dyDescent="0.35">
      <c r="B44" s="1">
        <v>5.35</v>
      </c>
      <c r="C44" s="1">
        <f t="shared" si="5"/>
        <v>0.36040000000000028</v>
      </c>
      <c r="D44" s="1">
        <f t="shared" si="1"/>
        <v>0.1298881600000002</v>
      </c>
    </row>
    <row r="45" spans="2:4" x14ac:dyDescent="0.35">
      <c r="B45" s="1">
        <v>4.99</v>
      </c>
      <c r="C45" s="1">
        <f t="shared" si="5"/>
        <v>4.0000000000084412E-4</v>
      </c>
      <c r="D45" s="1">
        <f t="shared" si="1"/>
        <v>1.600000000006753E-7</v>
      </c>
    </row>
    <row r="46" spans="2:4" x14ac:dyDescent="0.35">
      <c r="B46" s="1">
        <v>5.1100000000000003</v>
      </c>
      <c r="C46" s="1">
        <f t="shared" si="5"/>
        <v>0.12040000000000095</v>
      </c>
      <c r="D46" s="1">
        <f t="shared" si="1"/>
        <v>1.4496160000000228E-2</v>
      </c>
    </row>
    <row r="47" spans="2:4" x14ac:dyDescent="0.35">
      <c r="B47" s="1">
        <v>4.93</v>
      </c>
      <c r="C47" s="1">
        <f t="shared" si="5"/>
        <v>-5.9599999999999653E-2</v>
      </c>
      <c r="D47" s="1">
        <f t="shared" si="1"/>
        <v>3.5521599999999588E-3</v>
      </c>
    </row>
    <row r="48" spans="2:4" x14ac:dyDescent="0.35">
      <c r="B48" s="1">
        <v>4.72</v>
      </c>
      <c r="C48" s="1">
        <f t="shared" si="5"/>
        <v>-0.26959999999999962</v>
      </c>
      <c r="D48" s="1">
        <f t="shared" si="1"/>
        <v>7.2684159999999789E-2</v>
      </c>
    </row>
    <row r="49" spans="2:4" x14ac:dyDescent="0.35">
      <c r="B49" s="1">
        <v>4.79</v>
      </c>
      <c r="C49" s="1">
        <f t="shared" si="5"/>
        <v>-0.19959999999999933</v>
      </c>
      <c r="D49" s="1">
        <f t="shared" si="1"/>
        <v>3.9840159999999736E-2</v>
      </c>
    </row>
    <row r="50" spans="2:4" x14ac:dyDescent="0.35">
      <c r="B50" s="1">
        <v>5.17</v>
      </c>
      <c r="C50" s="1">
        <f t="shared" si="5"/>
        <v>0.18040000000000056</v>
      </c>
      <c r="D50" s="1">
        <f t="shared" si="1"/>
        <v>3.2544160000000204E-2</v>
      </c>
    </row>
    <row r="51" spans="2:4" x14ac:dyDescent="0.35">
      <c r="B51" s="1">
        <v>5.31</v>
      </c>
      <c r="C51" s="1">
        <f t="shared" si="5"/>
        <v>0.32040000000000024</v>
      </c>
      <c r="D51" s="1">
        <f t="shared" si="1"/>
        <v>0.10265616000000015</v>
      </c>
    </row>
    <row r="52" spans="2:4" x14ac:dyDescent="0.35">
      <c r="B52" s="1">
        <v>4.95</v>
      </c>
      <c r="C52" s="1">
        <f t="shared" si="5"/>
        <v>-3.9599999999999191E-2</v>
      </c>
      <c r="D52" s="1">
        <f t="shared" si="1"/>
        <v>1.5681599999999359E-3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79BC-EC0B-4F23-90F4-6E2C45FF85EA}">
  <dimension ref="A1:N50"/>
  <sheetViews>
    <sheetView workbookViewId="0">
      <selection activeCell="C16" sqref="C16:I16"/>
    </sheetView>
  </sheetViews>
  <sheetFormatPr defaultRowHeight="14.5" x14ac:dyDescent="0.35"/>
  <cols>
    <col min="3" max="9" width="8.7265625" style="1"/>
  </cols>
  <sheetData>
    <row r="1" spans="1:14" x14ac:dyDescent="0.35">
      <c r="A1" s="1">
        <v>4.34</v>
      </c>
      <c r="B1" s="1">
        <f>(5.41-4.34)/7</f>
        <v>0.15285714285714289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A2" s="1">
        <v>4.46</v>
      </c>
      <c r="B2" s="8" t="s">
        <v>12</v>
      </c>
      <c r="C2" s="2">
        <v>4.34</v>
      </c>
      <c r="D2" s="2">
        <f t="shared" ref="D2:I2" si="0">C2+$B$1</f>
        <v>4.4928571428571429</v>
      </c>
      <c r="E2" s="2">
        <f t="shared" si="0"/>
        <v>4.6457142857142859</v>
      </c>
      <c r="F2" s="2">
        <f t="shared" si="0"/>
        <v>4.7985714285714289</v>
      </c>
      <c r="G2" s="2">
        <f t="shared" si="0"/>
        <v>4.951428571428572</v>
      </c>
      <c r="H2" s="2">
        <f t="shared" si="0"/>
        <v>5.104285714285715</v>
      </c>
      <c r="I2" s="2">
        <f t="shared" si="0"/>
        <v>5.257142857142858</v>
      </c>
      <c r="K2" s="1">
        <v>4.7324371683551805</v>
      </c>
      <c r="L2" s="1">
        <v>5.24756283164482</v>
      </c>
      <c r="M2">
        <v>32</v>
      </c>
      <c r="N2">
        <f>M2/50</f>
        <v>0.64</v>
      </c>
    </row>
    <row r="3" spans="1:14" x14ac:dyDescent="0.35">
      <c r="A3" s="1">
        <v>4.55</v>
      </c>
      <c r="B3" s="8"/>
      <c r="C3" s="2">
        <f>4.34+$B$1</f>
        <v>4.4928571428571429</v>
      </c>
      <c r="D3" s="2">
        <f t="shared" ref="D3:I3" si="1">D2+$B$1</f>
        <v>4.6457142857142859</v>
      </c>
      <c r="E3" s="2">
        <f t="shared" si="1"/>
        <v>4.7985714285714289</v>
      </c>
      <c r="F3" s="2">
        <f t="shared" si="1"/>
        <v>4.951428571428572</v>
      </c>
      <c r="G3" s="2">
        <f t="shared" si="1"/>
        <v>5.104285714285715</v>
      </c>
      <c r="H3" s="2">
        <f t="shared" si="1"/>
        <v>5.257142857142858</v>
      </c>
      <c r="I3" s="2">
        <f t="shared" si="1"/>
        <v>5.410000000000001</v>
      </c>
      <c r="K3" s="1">
        <v>4.4748743367103598</v>
      </c>
      <c r="L3" s="1">
        <v>5.5051256632896406</v>
      </c>
      <c r="M3">
        <f>16</f>
        <v>16</v>
      </c>
      <c r="N3">
        <f>M3/50</f>
        <v>0.32</v>
      </c>
    </row>
    <row r="4" spans="1:14" x14ac:dyDescent="0.35">
      <c r="A4" s="1">
        <v>4.5999999999999996</v>
      </c>
      <c r="B4">
        <v>0.25756283164482008</v>
      </c>
      <c r="C4" s="5"/>
      <c r="D4" s="5"/>
      <c r="E4" s="5"/>
      <c r="F4" s="5"/>
      <c r="G4" s="5"/>
      <c r="H4" s="5"/>
      <c r="I4" s="5"/>
      <c r="K4" s="1">
        <v>4.2173115050655401</v>
      </c>
      <c r="L4" s="1">
        <v>5.7626884949344603</v>
      </c>
      <c r="M4">
        <v>2</v>
      </c>
      <c r="N4">
        <f>M4/50</f>
        <v>0.04</v>
      </c>
    </row>
    <row r="5" spans="1:14" x14ac:dyDescent="0.35">
      <c r="A5" s="1">
        <v>4.63</v>
      </c>
      <c r="C5" s="1">
        <v>4.34</v>
      </c>
      <c r="D5" s="1">
        <v>4.55</v>
      </c>
      <c r="E5" s="1">
        <v>4.67</v>
      </c>
      <c r="F5" s="1">
        <v>4.84</v>
      </c>
      <c r="G5" s="1">
        <v>4.96</v>
      </c>
      <c r="H5" s="1">
        <v>5.1100000000000003</v>
      </c>
      <c r="I5" s="1">
        <v>5.27</v>
      </c>
    </row>
    <row r="6" spans="1:14" x14ac:dyDescent="0.35">
      <c r="A6" s="1">
        <v>4.67</v>
      </c>
      <c r="C6" s="1">
        <v>4.46</v>
      </c>
      <c r="D6" s="1">
        <v>4.5999999999999996</v>
      </c>
      <c r="E6" s="1">
        <v>4.71</v>
      </c>
      <c r="F6" s="1">
        <v>4.8499999999999996</v>
      </c>
      <c r="G6" s="1">
        <v>4.9800000000000004</v>
      </c>
      <c r="H6" s="1">
        <v>5.1100000000000003</v>
      </c>
      <c r="I6" s="1">
        <v>5.27</v>
      </c>
    </row>
    <row r="7" spans="1:14" x14ac:dyDescent="0.35">
      <c r="A7" s="1">
        <v>4.71</v>
      </c>
      <c r="D7" s="1">
        <v>4.63</v>
      </c>
      <c r="E7" s="1">
        <v>4.72</v>
      </c>
      <c r="F7" s="1">
        <v>4.8600000000000003</v>
      </c>
      <c r="G7" s="1">
        <v>4.99</v>
      </c>
      <c r="H7" s="1">
        <v>5.12</v>
      </c>
      <c r="I7" s="1">
        <v>5.3</v>
      </c>
    </row>
    <row r="8" spans="1:14" x14ac:dyDescent="0.35">
      <c r="A8" s="1">
        <v>4.72</v>
      </c>
      <c r="E8" s="1">
        <v>4.74</v>
      </c>
      <c r="F8" s="1">
        <v>4.88</v>
      </c>
      <c r="G8" s="1">
        <v>5.01</v>
      </c>
      <c r="H8" s="1">
        <v>5.15</v>
      </c>
      <c r="I8" s="1">
        <v>5.31</v>
      </c>
    </row>
    <row r="9" spans="1:14" x14ac:dyDescent="0.35">
      <c r="A9" s="1">
        <v>4.74</v>
      </c>
      <c r="E9" s="1">
        <v>4.76</v>
      </c>
      <c r="F9" s="1">
        <v>4.9000000000000004</v>
      </c>
      <c r="G9" s="1">
        <v>5.01</v>
      </c>
      <c r="H9" s="1">
        <v>5.17</v>
      </c>
      <c r="I9" s="1">
        <v>5.31</v>
      </c>
    </row>
    <row r="10" spans="1:14" x14ac:dyDescent="0.35">
      <c r="A10" s="1">
        <v>4.76</v>
      </c>
      <c r="E10" s="1">
        <v>4.78</v>
      </c>
      <c r="F10" s="1">
        <v>4.92</v>
      </c>
      <c r="G10" s="1">
        <v>5.01</v>
      </c>
      <c r="H10" s="1">
        <v>5.18</v>
      </c>
      <c r="I10" s="1">
        <v>5.31</v>
      </c>
    </row>
    <row r="11" spans="1:14" x14ac:dyDescent="0.35">
      <c r="A11" s="1">
        <v>4.78</v>
      </c>
      <c r="E11" s="1">
        <v>4.79</v>
      </c>
      <c r="F11" s="1">
        <v>4.93</v>
      </c>
      <c r="G11" s="1">
        <v>5.0599999999999996</v>
      </c>
      <c r="H11" s="1">
        <v>5.2</v>
      </c>
      <c r="I11" s="1">
        <v>5.33</v>
      </c>
    </row>
    <row r="12" spans="1:14" x14ac:dyDescent="0.35">
      <c r="A12" s="1">
        <v>4.79</v>
      </c>
      <c r="E12" s="1">
        <v>4.8</v>
      </c>
      <c r="F12" s="1">
        <v>4.93</v>
      </c>
      <c r="G12" s="1">
        <v>5.0999999999999996</v>
      </c>
      <c r="H12" s="1">
        <v>5.25</v>
      </c>
      <c r="I12" s="1">
        <v>5.35</v>
      </c>
    </row>
    <row r="13" spans="1:14" x14ac:dyDescent="0.35">
      <c r="A13" s="1">
        <v>4.8</v>
      </c>
      <c r="F13" s="1">
        <v>4.95</v>
      </c>
      <c r="H13" s="1">
        <v>5.25</v>
      </c>
      <c r="I13" s="1">
        <v>5.4</v>
      </c>
    </row>
    <row r="14" spans="1:14" x14ac:dyDescent="0.35">
      <c r="A14" s="1">
        <v>4.84</v>
      </c>
      <c r="F14" s="1">
        <v>4.95</v>
      </c>
      <c r="I14" s="1">
        <v>5.41</v>
      </c>
    </row>
    <row r="15" spans="1:14" x14ac:dyDescent="0.35">
      <c r="A15" s="1">
        <v>4.8499999999999996</v>
      </c>
      <c r="C15" s="1">
        <v>2</v>
      </c>
      <c r="D15" s="1">
        <v>3</v>
      </c>
      <c r="E15" s="1">
        <v>8</v>
      </c>
      <c r="F15" s="1">
        <v>10</v>
      </c>
      <c r="G15" s="1">
        <v>8</v>
      </c>
      <c r="H15" s="1">
        <v>9</v>
      </c>
      <c r="I15" s="1">
        <v>10</v>
      </c>
      <c r="J15" s="1"/>
    </row>
    <row r="16" spans="1:14" x14ac:dyDescent="0.35">
      <c r="A16" s="1">
        <v>4.8600000000000003</v>
      </c>
      <c r="B16" s="3" t="s">
        <v>10</v>
      </c>
      <c r="C16" s="4">
        <f>C15/(50*0.15)</f>
        <v>0.26666666666666666</v>
      </c>
      <c r="D16" s="4">
        <f t="shared" ref="D16:I16" si="2">D15/(50*0.15)</f>
        <v>0.4</v>
      </c>
      <c r="E16" s="4">
        <f t="shared" si="2"/>
        <v>1.0666666666666667</v>
      </c>
      <c r="F16" s="4">
        <f t="shared" si="2"/>
        <v>1.3333333333333333</v>
      </c>
      <c r="G16" s="4">
        <f t="shared" si="2"/>
        <v>1.0666666666666667</v>
      </c>
      <c r="H16" s="4">
        <f t="shared" si="2"/>
        <v>1.2</v>
      </c>
      <c r="I16" s="4">
        <f t="shared" si="2"/>
        <v>1.3333333333333333</v>
      </c>
      <c r="J16" s="1"/>
    </row>
    <row r="17" spans="1:9" x14ac:dyDescent="0.35">
      <c r="A17" s="1">
        <v>4.88</v>
      </c>
      <c r="B17" s="3" t="s">
        <v>11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</row>
    <row r="18" spans="1:9" x14ac:dyDescent="0.35">
      <c r="A18" s="1">
        <v>4.9000000000000004</v>
      </c>
    </row>
    <row r="19" spans="1:9" x14ac:dyDescent="0.35">
      <c r="A19" s="1">
        <v>4.92</v>
      </c>
    </row>
    <row r="20" spans="1:9" x14ac:dyDescent="0.35">
      <c r="A20" s="1">
        <v>4.93</v>
      </c>
    </row>
    <row r="21" spans="1:9" x14ac:dyDescent="0.35">
      <c r="A21" s="1">
        <v>4.93</v>
      </c>
    </row>
    <row r="22" spans="1:9" x14ac:dyDescent="0.35">
      <c r="A22" s="1">
        <v>4.95</v>
      </c>
    </row>
    <row r="23" spans="1:9" x14ac:dyDescent="0.35">
      <c r="A23" s="1">
        <v>4.95</v>
      </c>
    </row>
    <row r="24" spans="1:9" x14ac:dyDescent="0.35">
      <c r="A24" s="1">
        <v>4.96</v>
      </c>
    </row>
    <row r="25" spans="1:9" x14ac:dyDescent="0.35">
      <c r="A25" s="1">
        <v>4.9800000000000004</v>
      </c>
    </row>
    <row r="26" spans="1:9" x14ac:dyDescent="0.35">
      <c r="A26" s="1">
        <v>4.99</v>
      </c>
    </row>
    <row r="27" spans="1:9" x14ac:dyDescent="0.35">
      <c r="A27" s="1">
        <v>5.01</v>
      </c>
    </row>
    <row r="28" spans="1:9" x14ac:dyDescent="0.35">
      <c r="A28" s="1">
        <v>5.01</v>
      </c>
    </row>
    <row r="29" spans="1:9" x14ac:dyDescent="0.35">
      <c r="A29" s="1">
        <v>5.01</v>
      </c>
    </row>
    <row r="30" spans="1:9" x14ac:dyDescent="0.35">
      <c r="A30" s="1">
        <v>5.0599999999999996</v>
      </c>
    </row>
    <row r="31" spans="1:9" x14ac:dyDescent="0.35">
      <c r="A31" s="1">
        <v>5.0999999999999996</v>
      </c>
    </row>
    <row r="32" spans="1:9" x14ac:dyDescent="0.35">
      <c r="A32" s="1">
        <v>5.1100000000000003</v>
      </c>
    </row>
    <row r="33" spans="1:1" x14ac:dyDescent="0.35">
      <c r="A33" s="1">
        <v>5.1100000000000003</v>
      </c>
    </row>
    <row r="34" spans="1:1" x14ac:dyDescent="0.35">
      <c r="A34" s="1">
        <v>5.12</v>
      </c>
    </row>
    <row r="35" spans="1:1" x14ac:dyDescent="0.35">
      <c r="A35" s="1">
        <v>5.15</v>
      </c>
    </row>
    <row r="36" spans="1:1" x14ac:dyDescent="0.35">
      <c r="A36" s="1">
        <v>5.17</v>
      </c>
    </row>
    <row r="37" spans="1:1" x14ac:dyDescent="0.35">
      <c r="A37" s="1">
        <v>5.18</v>
      </c>
    </row>
    <row r="38" spans="1:1" x14ac:dyDescent="0.35">
      <c r="A38" s="1">
        <v>5.2</v>
      </c>
    </row>
    <row r="39" spans="1:1" x14ac:dyDescent="0.35">
      <c r="A39" s="1">
        <v>5.25</v>
      </c>
    </row>
    <row r="40" spans="1:1" x14ac:dyDescent="0.35">
      <c r="A40" s="1">
        <v>5.25</v>
      </c>
    </row>
    <row r="41" spans="1:1" x14ac:dyDescent="0.35">
      <c r="A41" s="1">
        <v>5.27</v>
      </c>
    </row>
    <row r="42" spans="1:1" x14ac:dyDescent="0.35">
      <c r="A42" s="1">
        <v>5.27</v>
      </c>
    </row>
    <row r="43" spans="1:1" x14ac:dyDescent="0.35">
      <c r="A43" s="1">
        <v>5.3</v>
      </c>
    </row>
    <row r="44" spans="1:1" x14ac:dyDescent="0.35">
      <c r="A44" s="1">
        <v>5.31</v>
      </c>
    </row>
    <row r="45" spans="1:1" x14ac:dyDescent="0.35">
      <c r="A45" s="1">
        <v>5.31</v>
      </c>
    </row>
    <row r="46" spans="1:1" x14ac:dyDescent="0.35">
      <c r="A46" s="1">
        <v>5.31</v>
      </c>
    </row>
    <row r="47" spans="1:1" x14ac:dyDescent="0.35">
      <c r="A47" s="1">
        <v>5.33</v>
      </c>
    </row>
    <row r="48" spans="1:1" x14ac:dyDescent="0.35">
      <c r="A48" s="1">
        <v>5.35</v>
      </c>
    </row>
    <row r="49" spans="1:1" x14ac:dyDescent="0.35">
      <c r="A49" s="1">
        <v>5.4</v>
      </c>
    </row>
    <row r="50" spans="1:1" x14ac:dyDescent="0.35">
      <c r="A50" s="1">
        <v>5.41</v>
      </c>
    </row>
  </sheetData>
  <sortState xmlns:xlrd2="http://schemas.microsoft.com/office/spreadsheetml/2017/richdata2" ref="A1:A51">
    <sortCondition ref="A38"/>
  </sortState>
  <mergeCells count="1"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D3FC-7FC5-44DE-ABEC-DF56210B9331}">
  <dimension ref="A1:D52"/>
  <sheetViews>
    <sheetView workbookViewId="0">
      <selection activeCell="G14" sqref="G14"/>
    </sheetView>
  </sheetViews>
  <sheetFormatPr defaultRowHeight="14.5" x14ac:dyDescent="0.35"/>
  <cols>
    <col min="2" max="4" width="8.7265625" style="1"/>
  </cols>
  <sheetData>
    <row r="1" spans="1:4" x14ac:dyDescent="0.35">
      <c r="B1" s="1" t="s">
        <v>2</v>
      </c>
      <c r="C1" s="1" t="s">
        <v>3</v>
      </c>
      <c r="D1" s="1" t="s">
        <v>4</v>
      </c>
    </row>
    <row r="2" spans="1:4" x14ac:dyDescent="0.35">
      <c r="A2">
        <v>1</v>
      </c>
      <c r="B2" s="1">
        <v>5.12</v>
      </c>
      <c r="C2" s="1">
        <v>0.33560000000000034</v>
      </c>
      <c r="D2" s="1">
        <v>0.11262736000000023</v>
      </c>
    </row>
    <row r="3" spans="1:4" x14ac:dyDescent="0.35">
      <c r="A3">
        <v>2</v>
      </c>
      <c r="B3" s="1">
        <v>5.27</v>
      </c>
      <c r="C3" s="1">
        <v>0.48559999999999981</v>
      </c>
      <c r="D3" s="1">
        <v>0.23580735999999983</v>
      </c>
    </row>
    <row r="4" spans="1:4" x14ac:dyDescent="0.35">
      <c r="A4">
        <v>3</v>
      </c>
      <c r="B4" s="1">
        <v>4.63</v>
      </c>
      <c r="C4" s="1">
        <v>-0.15439999999999987</v>
      </c>
      <c r="D4" s="1">
        <v>2.3839359999999959E-2</v>
      </c>
    </row>
    <row r="5" spans="1:4" x14ac:dyDescent="0.35">
      <c r="A5">
        <v>4</v>
      </c>
      <c r="B5" s="1">
        <v>4.67</v>
      </c>
      <c r="C5" s="1">
        <v>-0.11439999999999984</v>
      </c>
      <c r="D5" s="1">
        <v>1.3087359999999963E-2</v>
      </c>
    </row>
    <row r="6" spans="1:4" x14ac:dyDescent="0.35">
      <c r="A6">
        <v>5</v>
      </c>
      <c r="B6" s="1">
        <v>4.71</v>
      </c>
      <c r="C6" s="1">
        <v>-7.43999999999998E-2</v>
      </c>
      <c r="D6" s="1">
        <v>5.5353599999999701E-3</v>
      </c>
    </row>
    <row r="7" spans="1:4" x14ac:dyDescent="0.35">
      <c r="A7">
        <v>6</v>
      </c>
      <c r="B7" s="1">
        <v>5.25</v>
      </c>
      <c r="C7" s="1">
        <v>0.46560000000000024</v>
      </c>
      <c r="D7" s="1">
        <v>0.21678336000000023</v>
      </c>
    </row>
    <row r="8" spans="1:4" x14ac:dyDescent="0.35">
      <c r="A8">
        <v>7</v>
      </c>
      <c r="B8" s="1">
        <v>5.33</v>
      </c>
      <c r="C8" s="1">
        <v>0.54560000000000031</v>
      </c>
      <c r="D8" s="1">
        <v>0.29767936000000034</v>
      </c>
    </row>
    <row r="9" spans="1:4" x14ac:dyDescent="0.35">
      <c r="A9">
        <v>8</v>
      </c>
      <c r="B9" s="1">
        <v>4.74</v>
      </c>
      <c r="C9" s="1">
        <v>-4.4399999999999551E-2</v>
      </c>
      <c r="D9" s="1">
        <v>1.9713599999999602E-3</v>
      </c>
    </row>
    <row r="10" spans="1:4" x14ac:dyDescent="0.35">
      <c r="A10">
        <v>9</v>
      </c>
      <c r="B10" s="1">
        <v>4.88</v>
      </c>
      <c r="C10" s="1">
        <v>9.5600000000000129E-2</v>
      </c>
      <c r="D10" s="1">
        <v>9.1393600000000252E-3</v>
      </c>
    </row>
    <row r="11" spans="1:4" x14ac:dyDescent="0.35">
      <c r="A11">
        <v>10</v>
      </c>
      <c r="B11" s="1">
        <v>4.93</v>
      </c>
      <c r="C11" s="1">
        <v>0.14559999999999995</v>
      </c>
      <c r="D11" s="1">
        <v>2.1199359999999987E-2</v>
      </c>
    </row>
    <row r="12" spans="1:4" x14ac:dyDescent="0.35">
      <c r="A12">
        <v>11</v>
      </c>
      <c r="B12" s="1">
        <v>5.41</v>
      </c>
      <c r="C12" s="1">
        <v>0.62560000000000038</v>
      </c>
      <c r="D12" s="1">
        <v>0.39137536000000045</v>
      </c>
    </row>
    <row r="13" spans="1:4" x14ac:dyDescent="0.35">
      <c r="A13">
        <v>12</v>
      </c>
      <c r="B13" s="1">
        <v>4.55</v>
      </c>
      <c r="C13" s="1">
        <v>-0.23439999999999994</v>
      </c>
      <c r="D13" s="1">
        <v>5.4943359999999976E-2</v>
      </c>
    </row>
    <row r="14" spans="1:4" x14ac:dyDescent="0.35">
      <c r="A14">
        <v>13</v>
      </c>
      <c r="B14" s="1">
        <v>4.96</v>
      </c>
      <c r="C14" s="1">
        <v>0.1756000000000002</v>
      </c>
      <c r="D14" s="1">
        <v>3.0835360000000072E-2</v>
      </c>
    </row>
    <row r="15" spans="1:4" x14ac:dyDescent="0.35">
      <c r="A15">
        <v>14</v>
      </c>
      <c r="B15" s="1">
        <v>5.0599999999999996</v>
      </c>
      <c r="C15" s="1">
        <v>0.27559999999999985</v>
      </c>
      <c r="D15" s="1">
        <v>7.5955359999999916E-2</v>
      </c>
    </row>
    <row r="16" spans="1:4" x14ac:dyDescent="0.35">
      <c r="A16">
        <v>15</v>
      </c>
      <c r="B16" s="1">
        <v>4.95</v>
      </c>
      <c r="C16" s="1">
        <v>0.16560000000000041</v>
      </c>
      <c r="D16" s="1">
        <v>2.7423360000000136E-2</v>
      </c>
    </row>
    <row r="17" spans="1:4" x14ac:dyDescent="0.35">
      <c r="A17">
        <v>16</v>
      </c>
      <c r="B17" s="1">
        <v>5.1100000000000003</v>
      </c>
      <c r="C17" s="1">
        <v>0.32560000000000056</v>
      </c>
      <c r="D17" s="1">
        <v>0.10601536000000036</v>
      </c>
    </row>
    <row r="18" spans="1:4" x14ac:dyDescent="0.35">
      <c r="A18">
        <v>17</v>
      </c>
      <c r="B18" s="1">
        <v>5.31</v>
      </c>
      <c r="C18" s="1">
        <v>0.52559999999999985</v>
      </c>
      <c r="D18" s="1">
        <v>0.27625535999999984</v>
      </c>
    </row>
    <row r="19" spans="1:4" x14ac:dyDescent="0.35">
      <c r="A19">
        <v>18</v>
      </c>
      <c r="B19" s="1">
        <v>4.5999999999999996</v>
      </c>
      <c r="C19" s="1">
        <v>-0.18440000000000012</v>
      </c>
      <c r="D19" s="1">
        <v>3.4003360000000045E-2</v>
      </c>
    </row>
    <row r="20" spans="1:4" x14ac:dyDescent="0.35">
      <c r="A20">
        <v>19</v>
      </c>
      <c r="B20" s="1">
        <v>4.9800000000000004</v>
      </c>
      <c r="C20" s="1">
        <v>0.19560000000000066</v>
      </c>
      <c r="D20" s="1">
        <v>3.8259360000000256E-2</v>
      </c>
    </row>
    <row r="21" spans="1:4" x14ac:dyDescent="0.35">
      <c r="A21">
        <v>20</v>
      </c>
      <c r="B21" s="1">
        <v>5.25</v>
      </c>
      <c r="C21" s="1">
        <v>0.46560000000000024</v>
      </c>
      <c r="D21" s="1">
        <v>0.21678336000000023</v>
      </c>
    </row>
    <row r="22" spans="1:4" x14ac:dyDescent="0.35">
      <c r="A22">
        <v>21</v>
      </c>
      <c r="B22" s="1">
        <v>4.78</v>
      </c>
      <c r="C22" s="1">
        <v>-4.3999999999995154E-3</v>
      </c>
      <c r="D22" s="1">
        <v>1.9359999999995735E-5</v>
      </c>
    </row>
    <row r="23" spans="1:4" x14ac:dyDescent="0.35">
      <c r="A23">
        <v>22</v>
      </c>
      <c r="B23" s="1">
        <v>5.27</v>
      </c>
      <c r="C23" s="1">
        <v>0.48559999999999981</v>
      </c>
      <c r="D23" s="1">
        <v>0.23580735999999983</v>
      </c>
    </row>
    <row r="24" spans="1:4" x14ac:dyDescent="0.35">
      <c r="A24">
        <v>23</v>
      </c>
      <c r="B24" s="1">
        <v>4.34</v>
      </c>
      <c r="C24" s="1">
        <v>-0.44439999999999991</v>
      </c>
      <c r="D24" s="1">
        <v>0.19749135999999992</v>
      </c>
    </row>
    <row r="25" spans="1:4" x14ac:dyDescent="0.35">
      <c r="A25">
        <v>24</v>
      </c>
      <c r="B25" s="1">
        <v>5.01</v>
      </c>
      <c r="C25" s="1">
        <v>0.22560000000000002</v>
      </c>
      <c r="D25" s="1">
        <v>5.0895360000000008E-2</v>
      </c>
    </row>
    <row r="26" spans="1:4" x14ac:dyDescent="0.35">
      <c r="A26">
        <v>25</v>
      </c>
      <c r="B26" s="1">
        <v>5.18</v>
      </c>
      <c r="C26" s="1">
        <v>0.39559999999999995</v>
      </c>
      <c r="D26" s="1">
        <v>0.15649935999999995</v>
      </c>
    </row>
    <row r="27" spans="1:4" x14ac:dyDescent="0.35">
      <c r="A27">
        <v>26</v>
      </c>
      <c r="B27" s="1">
        <v>4.8</v>
      </c>
      <c r="C27" s="1">
        <v>1.5600000000000058E-2</v>
      </c>
      <c r="D27" s="1">
        <v>2.4336000000000182E-4</v>
      </c>
    </row>
    <row r="28" spans="1:4" x14ac:dyDescent="0.35">
      <c r="A28">
        <v>27</v>
      </c>
      <c r="B28" s="1">
        <v>5.31</v>
      </c>
      <c r="C28" s="1">
        <v>0.52559999999999985</v>
      </c>
      <c r="D28" s="1">
        <v>0.27625535999999984</v>
      </c>
    </row>
    <row r="29" spans="1:4" x14ac:dyDescent="0.35">
      <c r="A29">
        <v>28</v>
      </c>
      <c r="B29" s="1">
        <v>4.8600000000000003</v>
      </c>
      <c r="C29" s="1">
        <v>7.5600000000000556E-2</v>
      </c>
      <c r="D29" s="1">
        <v>5.7153600000000842E-3</v>
      </c>
    </row>
    <row r="30" spans="1:4" x14ac:dyDescent="0.35">
      <c r="A30">
        <v>29</v>
      </c>
      <c r="B30" s="1">
        <v>5.2</v>
      </c>
      <c r="C30" s="1">
        <v>0.41560000000000041</v>
      </c>
      <c r="D30" s="1">
        <v>0.17272336000000035</v>
      </c>
    </row>
    <row r="31" spans="1:4" x14ac:dyDescent="0.35">
      <c r="A31">
        <v>30</v>
      </c>
      <c r="B31" s="1">
        <v>4.76</v>
      </c>
      <c r="C31" s="1">
        <v>-2.4399999999999977E-2</v>
      </c>
      <c r="D31" s="1">
        <v>5.9535999999999888E-4</v>
      </c>
    </row>
    <row r="32" spans="1:4" x14ac:dyDescent="0.35">
      <c r="A32">
        <v>31</v>
      </c>
      <c r="B32" s="1">
        <v>5.3</v>
      </c>
      <c r="C32" s="1">
        <v>0.51560000000000006</v>
      </c>
      <c r="D32" s="1">
        <v>0.26584336000000008</v>
      </c>
    </row>
    <row r="33" spans="1:4" x14ac:dyDescent="0.35">
      <c r="A33">
        <v>32</v>
      </c>
      <c r="B33" s="1">
        <v>5.01</v>
      </c>
      <c r="C33" s="1">
        <v>0.22560000000000002</v>
      </c>
      <c r="D33" s="1">
        <v>5.0895360000000008E-2</v>
      </c>
    </row>
    <row r="34" spans="1:4" x14ac:dyDescent="0.35">
      <c r="A34">
        <v>33</v>
      </c>
      <c r="B34" s="1">
        <v>4.84</v>
      </c>
      <c r="C34" s="1">
        <v>5.5600000000000094E-2</v>
      </c>
      <c r="D34" s="1">
        <v>3.0913600000000104E-3</v>
      </c>
    </row>
    <row r="35" spans="1:4" x14ac:dyDescent="0.35">
      <c r="A35">
        <v>34</v>
      </c>
      <c r="B35" s="1">
        <v>4.9000000000000004</v>
      </c>
      <c r="C35" s="1">
        <v>0.11560000000000059</v>
      </c>
      <c r="D35" s="1">
        <v>1.3363360000000137E-2</v>
      </c>
    </row>
    <row r="36" spans="1:4" x14ac:dyDescent="0.35">
      <c r="A36">
        <v>35</v>
      </c>
      <c r="B36" s="1">
        <v>5.15</v>
      </c>
      <c r="C36" s="1">
        <v>0.36560000000000059</v>
      </c>
      <c r="D36" s="1">
        <v>0.13366336000000043</v>
      </c>
    </row>
    <row r="37" spans="1:4" x14ac:dyDescent="0.35">
      <c r="A37">
        <v>36</v>
      </c>
      <c r="B37" s="1">
        <v>5.01</v>
      </c>
      <c r="C37" s="1">
        <v>0.22560000000000002</v>
      </c>
      <c r="D37" s="1">
        <v>5.0895360000000008E-2</v>
      </c>
    </row>
    <row r="38" spans="1:4" x14ac:dyDescent="0.35">
      <c r="A38">
        <v>37</v>
      </c>
      <c r="B38" s="1">
        <v>5.4</v>
      </c>
      <c r="C38" s="1">
        <v>0.61560000000000059</v>
      </c>
      <c r="D38" s="1">
        <v>0.37896336000000075</v>
      </c>
    </row>
    <row r="39" spans="1:4" x14ac:dyDescent="0.35">
      <c r="A39">
        <v>38</v>
      </c>
      <c r="B39" s="1">
        <v>4.46</v>
      </c>
      <c r="C39" s="1">
        <v>-0.3243999999999998</v>
      </c>
      <c r="D39" s="1">
        <v>0.10523535999999988</v>
      </c>
    </row>
    <row r="40" spans="1:4" x14ac:dyDescent="0.35">
      <c r="A40">
        <v>39</v>
      </c>
      <c r="B40" s="1">
        <v>4.8499999999999996</v>
      </c>
      <c r="C40" s="1">
        <v>6.5599999999999881E-2</v>
      </c>
      <c r="D40" s="1">
        <v>4.3033599999999844E-3</v>
      </c>
    </row>
    <row r="41" spans="1:4" x14ac:dyDescent="0.35">
      <c r="A41">
        <v>40</v>
      </c>
      <c r="B41" s="1">
        <v>4.92</v>
      </c>
      <c r="C41" s="1">
        <v>0.13560000000000016</v>
      </c>
      <c r="D41" s="1">
        <v>1.8387360000000044E-2</v>
      </c>
    </row>
    <row r="42" spans="1:4" x14ac:dyDescent="0.35">
      <c r="A42">
        <v>41</v>
      </c>
      <c r="B42" s="1">
        <v>5.0999999999999996</v>
      </c>
      <c r="C42" s="1">
        <v>0.31559999999999988</v>
      </c>
      <c r="D42" s="1">
        <v>9.9603359999999919E-2</v>
      </c>
    </row>
    <row r="43" spans="1:4" x14ac:dyDescent="0.35">
      <c r="A43">
        <v>42</v>
      </c>
      <c r="B43" s="1">
        <v>5.35</v>
      </c>
      <c r="C43" s="1">
        <v>0.56559999999999988</v>
      </c>
      <c r="D43" s="1">
        <v>0.31990335999999986</v>
      </c>
    </row>
    <row r="44" spans="1:4" x14ac:dyDescent="0.35">
      <c r="A44">
        <v>43</v>
      </c>
      <c r="B44" s="1">
        <v>4.99</v>
      </c>
      <c r="C44" s="1">
        <v>0.20560000000000045</v>
      </c>
      <c r="D44" s="1">
        <v>4.2271360000000181E-2</v>
      </c>
    </row>
    <row r="45" spans="1:4" x14ac:dyDescent="0.35">
      <c r="A45">
        <v>44</v>
      </c>
      <c r="B45" s="1">
        <v>5.1100000000000003</v>
      </c>
      <c r="C45" s="1">
        <v>0.32560000000000056</v>
      </c>
      <c r="D45" s="1">
        <v>0.10601536000000036</v>
      </c>
    </row>
    <row r="46" spans="1:4" x14ac:dyDescent="0.35">
      <c r="A46">
        <v>45</v>
      </c>
      <c r="B46" s="1">
        <v>4.93</v>
      </c>
      <c r="C46" s="1">
        <v>0.14559999999999995</v>
      </c>
      <c r="D46" s="1">
        <v>2.1199359999999987E-2</v>
      </c>
    </row>
    <row r="47" spans="1:4" x14ac:dyDescent="0.35">
      <c r="A47">
        <v>46</v>
      </c>
      <c r="B47" s="1">
        <v>4.72</v>
      </c>
      <c r="C47" s="1">
        <v>-6.4400000000000013E-2</v>
      </c>
      <c r="D47" s="1">
        <v>4.1473600000000018E-3</v>
      </c>
    </row>
    <row r="48" spans="1:4" x14ac:dyDescent="0.35">
      <c r="A48">
        <v>47</v>
      </c>
      <c r="B48" s="1">
        <v>4.79</v>
      </c>
      <c r="C48" s="1">
        <v>5.6000000000002714E-3</v>
      </c>
      <c r="D48" s="1">
        <v>3.136000000000304E-5</v>
      </c>
    </row>
    <row r="49" spans="1:4" x14ac:dyDescent="0.35">
      <c r="A49">
        <v>48</v>
      </c>
      <c r="B49" s="1">
        <v>5.17</v>
      </c>
      <c r="C49" s="1">
        <v>0.38560000000000016</v>
      </c>
      <c r="D49" s="1">
        <v>0.14868736000000013</v>
      </c>
    </row>
    <row r="50" spans="1:4" x14ac:dyDescent="0.35">
      <c r="A50">
        <v>49</v>
      </c>
      <c r="B50" s="1">
        <v>5.31</v>
      </c>
      <c r="C50" s="1">
        <v>0.52559999999999985</v>
      </c>
      <c r="D50" s="1">
        <v>0.27625535999999984</v>
      </c>
    </row>
    <row r="51" spans="1:4" x14ac:dyDescent="0.35">
      <c r="A51">
        <v>50</v>
      </c>
      <c r="B51" s="1">
        <v>4.95</v>
      </c>
      <c r="C51" s="1">
        <v>0.16560000000000041</v>
      </c>
      <c r="D51" s="1">
        <v>2.7423360000000136E-2</v>
      </c>
    </row>
    <row r="52" spans="1:4" x14ac:dyDescent="0.35">
      <c r="A52" t="s">
        <v>13</v>
      </c>
      <c r="B52" s="1">
        <f>SUM(B2:B51)</f>
        <v>249.48</v>
      </c>
      <c r="C52" s="1">
        <f>SUM(C2:C51)</f>
        <v>10.260000000000012</v>
      </c>
      <c r="D52" s="1">
        <f>SUM(D2:D51)</f>
        <v>5.3559440000000045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cp:lastPrinted>2020-09-19T09:45:11Z</cp:lastPrinted>
  <dcterms:created xsi:type="dcterms:W3CDTF">2020-09-18T10:50:11Z</dcterms:created>
  <dcterms:modified xsi:type="dcterms:W3CDTF">2020-09-28T17:16:20Z</dcterms:modified>
</cp:coreProperties>
</file>