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io\PycharmProjects\openedu\introduction\exercise_4\"/>
    </mc:Choice>
  </mc:AlternateContent>
  <xr:revisionPtr revIDLastSave="0" documentId="13_ncr:1_{75211442-2B8C-496D-B795-8B274E1D8C44}" xr6:coauthVersionLast="40" xr6:coauthVersionMax="40" xr10:uidLastSave="{00000000-0000-0000-0000-000000000000}"/>
  <bookViews>
    <workbookView xWindow="0" yWindow="0" windowWidth="23040" windowHeight="9048" activeTab="3" xr2:uid="{F9DE1065-02B2-4F6D-8AB2-7D09ACC3DFDE}"/>
  </bookViews>
  <sheets>
    <sheet name="4.1" sheetId="1" r:id="rId1"/>
    <sheet name="4.2" sheetId="2" r:id="rId2"/>
    <sheet name="4.1_287231" sheetId="3" r:id="rId3"/>
    <sheet name="4.2_28723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F10" i="4"/>
  <c r="G8" i="4"/>
  <c r="F8" i="4"/>
  <c r="G7" i="4"/>
  <c r="F7" i="4"/>
  <c r="G9" i="4"/>
  <c r="F9" i="4"/>
  <c r="G6" i="4"/>
  <c r="F6" i="4"/>
  <c r="G4" i="4"/>
  <c r="F4" i="4"/>
  <c r="G11" i="4"/>
  <c r="F11" i="4"/>
  <c r="G3" i="4"/>
  <c r="F3" i="4"/>
  <c r="G2" i="4"/>
  <c r="F2" i="4"/>
  <c r="G5" i="4"/>
  <c r="F5" i="4"/>
  <c r="E21" i="3"/>
  <c r="C20" i="3"/>
  <c r="H16" i="3" s="1"/>
  <c r="B20" i="3"/>
  <c r="G17" i="3" s="1"/>
  <c r="H2" i="3"/>
  <c r="G2" i="3"/>
  <c r="C17" i="4" l="1"/>
  <c r="F17" i="4"/>
  <c r="H8" i="3"/>
  <c r="G9" i="3"/>
  <c r="H9" i="3"/>
  <c r="H17" i="3"/>
  <c r="G10" i="3"/>
  <c r="H6" i="3"/>
  <c r="H14" i="3"/>
  <c r="G7" i="3"/>
  <c r="G11" i="3"/>
  <c r="H7" i="3"/>
  <c r="H11" i="3"/>
  <c r="H15" i="3"/>
  <c r="H13" i="3"/>
  <c r="G6" i="3"/>
  <c r="G14" i="3"/>
  <c r="H10" i="3"/>
  <c r="G15" i="3"/>
  <c r="G8" i="3"/>
  <c r="G12" i="3"/>
  <c r="G16" i="3"/>
  <c r="H12" i="3"/>
  <c r="G13" i="3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G21" i="3" l="1"/>
  <c r="H21" i="3"/>
  <c r="C17" i="2"/>
  <c r="F17" i="2"/>
  <c r="C20" i="1"/>
  <c r="H8" i="1" s="1"/>
  <c r="B20" i="1"/>
  <c r="G12" i="1" s="1"/>
  <c r="H2" i="1"/>
  <c r="G2" i="1"/>
  <c r="E21" i="1"/>
  <c r="I21" i="3" l="1"/>
  <c r="J21" i="3"/>
  <c r="H15" i="1"/>
  <c r="H7" i="1"/>
  <c r="H14" i="1"/>
  <c r="H13" i="1"/>
  <c r="H12" i="1"/>
  <c r="H11" i="1"/>
  <c r="H6" i="1"/>
  <c r="H10" i="1"/>
  <c r="H17" i="1"/>
  <c r="H9" i="1"/>
  <c r="H16" i="1"/>
  <c r="G17" i="1"/>
  <c r="G9" i="1"/>
  <c r="G10" i="1"/>
  <c r="G16" i="1"/>
  <c r="G8" i="1"/>
  <c r="G6" i="1"/>
  <c r="G7" i="1"/>
  <c r="G13" i="1"/>
  <c r="G11" i="1"/>
  <c r="G15" i="1"/>
  <c r="G14" i="1"/>
  <c r="H21" i="1" l="1"/>
  <c r="G21" i="1"/>
  <c r="J21" i="1" l="1"/>
  <c r="I21" i="1"/>
</calcChain>
</file>

<file path=xl/sharedStrings.xml><?xml version="1.0" encoding="utf-8"?>
<sst xmlns="http://schemas.openxmlformats.org/spreadsheetml/2006/main" count="84" uniqueCount="40">
  <si>
    <t>SPAM</t>
  </si>
  <si>
    <t>PASS</t>
  </si>
  <si>
    <t>lnP(spam)</t>
  </si>
  <si>
    <t>lnP(pass)</t>
  </si>
  <si>
    <t>Emails</t>
  </si>
  <si>
    <t>Words</t>
  </si>
  <si>
    <t>count</t>
  </si>
  <si>
    <t>W-word(spam)</t>
  </si>
  <si>
    <t>W-word(pass)</t>
  </si>
  <si>
    <t>Bill</t>
  </si>
  <si>
    <t>Online</t>
  </si>
  <si>
    <t>Money</t>
  </si>
  <si>
    <t>Cash</t>
  </si>
  <si>
    <t>Investment</t>
  </si>
  <si>
    <t>Remove</t>
  </si>
  <si>
    <t>Bonus</t>
  </si>
  <si>
    <t>Access</t>
  </si>
  <si>
    <t>Purchase</t>
  </si>
  <si>
    <t>W</t>
  </si>
  <si>
    <t>is spam?</t>
  </si>
  <si>
    <t>y*-spam</t>
  </si>
  <si>
    <t>y*-pass</t>
  </si>
  <si>
    <t>P(spam|email)</t>
  </si>
  <si>
    <t>P(pass|email)</t>
  </si>
  <si>
    <t>Offer</t>
  </si>
  <si>
    <t>Free</t>
  </si>
  <si>
    <t>Gift</t>
  </si>
  <si>
    <t>id</t>
  </si>
  <si>
    <t>X</t>
  </si>
  <si>
    <t>Y</t>
  </si>
  <si>
    <t>Class</t>
  </si>
  <si>
    <t>dist for (x,y)</t>
  </si>
  <si>
    <t>manh dist</t>
  </si>
  <si>
    <t>x</t>
  </si>
  <si>
    <t>y</t>
  </si>
  <si>
    <t>min</t>
  </si>
  <si>
    <t>min manh</t>
  </si>
  <si>
    <t>first 3 nearest id</t>
  </si>
  <si>
    <t>class</t>
  </si>
  <si>
    <t>class for 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</si>
</sst>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222222"/>
      <name val="Arial"/>
      <family val="2"/>
      <charset val="204"/>
    </font>
    <font>
      <sz val="12"/>
      <name val="Arial"/>
      <family val="2"/>
      <charset val="204"/>
    </font>
    <font>
      <sz val="10"/>
      <color rgb="FF222222"/>
      <name val="&amp;quot"/>
    </font>
    <font>
      <sz val="11"/>
      <color rgb="FF222222"/>
      <name val="Inherit"/>
    </font>
    <font>
      <sz val="10"/>
      <color theme="1"/>
      <name val="Book Antiqua"/>
      <family val="1"/>
      <charset val="204"/>
    </font>
    <font>
      <sz val="10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222222"/>
      <name val="Book Antiqua"/>
      <family val="1"/>
      <charset val="204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MathJax_Main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32" applyNumberFormat="0" applyAlignment="0" applyProtection="0"/>
    <xf numFmtId="0" fontId="22" fillId="9" borderId="33" applyNumberFormat="0" applyAlignment="0" applyProtection="0"/>
    <xf numFmtId="0" fontId="23" fillId="9" borderId="32" applyNumberFormat="0" applyAlignment="0" applyProtection="0"/>
    <xf numFmtId="0" fontId="24" fillId="0" borderId="34" applyNumberFormat="0" applyFill="0" applyAlignment="0" applyProtection="0"/>
    <xf numFmtId="0" fontId="25" fillId="10" borderId="35" applyNumberFormat="0" applyAlignment="0" applyProtection="0"/>
    <xf numFmtId="0" fontId="26" fillId="0" borderId="0" applyNumberFormat="0" applyFill="0" applyBorder="0" applyAlignment="0" applyProtection="0"/>
    <xf numFmtId="0" fontId="13" fillId="11" borderId="36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37" applyNumberFormat="0" applyFill="0" applyAlignment="0" applyProtection="0"/>
    <xf numFmtId="0" fontId="29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29" fillId="35" borderId="0" applyNumberFormat="0" applyBorder="0" applyAlignment="0" applyProtection="0"/>
    <xf numFmtId="0" fontId="31" fillId="0" borderId="0"/>
    <xf numFmtId="0" fontId="32" fillId="0" borderId="0"/>
  </cellStyleXfs>
  <cellXfs count="6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4" fillId="2" borderId="5" xfId="0" applyFont="1" applyFill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4" fillId="2" borderId="9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2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wrapText="1"/>
    </xf>
    <xf numFmtId="0" fontId="6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wrapText="1"/>
    </xf>
    <xf numFmtId="0" fontId="6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10" fillId="2" borderId="4" xfId="0" applyFont="1" applyFill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2" borderId="9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horizontal="right" wrapText="1"/>
    </xf>
    <xf numFmtId="0" fontId="1" fillId="0" borderId="23" xfId="0" applyFont="1" applyBorder="1" applyAlignment="1">
      <alignment wrapText="1"/>
    </xf>
    <xf numFmtId="0" fontId="1" fillId="3" borderId="23" xfId="0" applyFont="1" applyFill="1" applyBorder="1" applyAlignment="1">
      <alignment horizontal="right" wrapText="1"/>
    </xf>
    <xf numFmtId="0" fontId="1" fillId="3" borderId="24" xfId="0" applyFont="1" applyFill="1" applyBorder="1" applyAlignment="1">
      <alignment horizontal="right" wrapText="1"/>
    </xf>
    <xf numFmtId="0" fontId="11" fillId="0" borderId="13" xfId="0" applyFont="1" applyBorder="1" applyAlignment="1">
      <alignment horizontal="right" wrapText="1"/>
    </xf>
    <xf numFmtId="0" fontId="11" fillId="0" borderId="13" xfId="0" applyFont="1" applyBorder="1"/>
    <xf numFmtId="0" fontId="11" fillId="0" borderId="19" xfId="0" applyFont="1" applyBorder="1" applyAlignment="1">
      <alignment horizontal="right" wrapText="1"/>
    </xf>
    <xf numFmtId="0" fontId="11" fillId="0" borderId="19" xfId="0" applyFont="1" applyBorder="1"/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0" fillId="2" borderId="17" xfId="0" applyFont="1" applyFill="1" applyBorder="1" applyAlignment="1">
      <alignment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30" fillId="4" borderId="22" xfId="0" applyFont="1" applyFill="1" applyBorder="1" applyAlignment="1">
      <alignment horizontal="left" vertical="center" wrapText="1"/>
    </xf>
    <xf numFmtId="0" fontId="31" fillId="0" borderId="0" xfId="43"/>
    <xf numFmtId="0" fontId="31" fillId="0" borderId="0" xfId="43"/>
  </cellXfs>
  <cellStyles count="45">
    <cellStyle name="20% — акцент1 2" xfId="20" xr:uid="{5CF6EA0F-AA79-40B1-93BD-4BDBB7D798B7}"/>
    <cellStyle name="20% — акцент2 2" xfId="24" xr:uid="{6A6207D3-4204-46E3-839F-63A286964035}"/>
    <cellStyle name="20% — акцент3 2" xfId="28" xr:uid="{A05B1D18-1EE1-4013-BAE3-E19DC4539916}"/>
    <cellStyle name="20% — акцент4 2" xfId="32" xr:uid="{B42D978A-6263-4FED-B019-AFDE77BFB6DC}"/>
    <cellStyle name="20% — акцент5 2" xfId="36" xr:uid="{57F29013-27FF-4520-80AB-B9CE7FFE40E5}"/>
    <cellStyle name="20% — акцент6 2" xfId="40" xr:uid="{516159BE-C6B3-4FD5-A897-220033DB15A8}"/>
    <cellStyle name="40% — акцент1 2" xfId="21" xr:uid="{60F68837-28D2-44ED-B76A-395E6D451A1A}"/>
    <cellStyle name="40% — акцент2 2" xfId="25" xr:uid="{AB433157-E7D7-48E4-9CE2-225FBCE69533}"/>
    <cellStyle name="40% — акцент3 2" xfId="29" xr:uid="{538211A3-42DC-433D-9014-4087E7645748}"/>
    <cellStyle name="40% — акцент4 2" xfId="33" xr:uid="{50F0F486-A3FC-4597-8A66-73365A12CC2E}"/>
    <cellStyle name="40% — акцент5 2" xfId="37" xr:uid="{3CF13C51-0662-447C-8B82-17283D674A7F}"/>
    <cellStyle name="40% — акцент6 2" xfId="41" xr:uid="{3862D395-852C-4610-891C-B61AB2682527}"/>
    <cellStyle name="60% — акцент1 2" xfId="22" xr:uid="{D115A05D-7952-443A-81C3-D286C62D2CC8}"/>
    <cellStyle name="60% — акцент2 2" xfId="26" xr:uid="{3CC45BCA-E803-4F9F-826A-0EC1A4894710}"/>
    <cellStyle name="60% — акцент3 2" xfId="30" xr:uid="{69E6FC72-E2AD-4C63-9525-5926BB9485DC}"/>
    <cellStyle name="60% — акцент4 2" xfId="34" xr:uid="{0284E56A-8FEB-4205-A88F-E09AF3FCCD0A}"/>
    <cellStyle name="60% — акцент5 2" xfId="38" xr:uid="{CF5E0ADD-90B7-437A-B564-19097A3607DB}"/>
    <cellStyle name="60% — акцент6 2" xfId="42" xr:uid="{912CBE6B-A961-41A0-B0E8-C47BDA69DB4D}"/>
    <cellStyle name="Акцент1 2" xfId="19" xr:uid="{7ED062FF-DD70-4CE6-8B2F-15A1830A7141}"/>
    <cellStyle name="Акцент2 2" xfId="23" xr:uid="{94680DD0-3E74-4544-96DE-3B1EBAF3E697}"/>
    <cellStyle name="Акцент3 2" xfId="27" xr:uid="{F0C9BE36-D3D0-49C6-BAEF-4CE558D2CACA}"/>
    <cellStyle name="Акцент4 2" xfId="31" xr:uid="{E760EC45-E087-4F86-A3BC-186349DFEC5B}"/>
    <cellStyle name="Акцент5 2" xfId="35" xr:uid="{2EB2C3CF-2A67-4A83-AB7E-C4C583797721}"/>
    <cellStyle name="Акцент6 2" xfId="39" xr:uid="{2428D906-DB3B-41DF-82A1-65BDA5E0384A}"/>
    <cellStyle name="Ввод  2" xfId="10" xr:uid="{19E00AB1-340B-4BA7-A6D7-F15F73292A4F}"/>
    <cellStyle name="Вывод 2" xfId="11" xr:uid="{D2383562-EB7B-4010-B651-8AB59C156708}"/>
    <cellStyle name="Вычисление 2" xfId="12" xr:uid="{7966D01F-CE2C-4671-8F0D-F5916DC42EF2}"/>
    <cellStyle name="Заголовок 1 2" xfId="3" xr:uid="{80843579-57E1-479F-BA9B-4727CB2D6272}"/>
    <cellStyle name="Заголовок 2 2" xfId="4" xr:uid="{860B7FD1-86F8-4A2E-A9A2-D5D6681BFE96}"/>
    <cellStyle name="Заголовок 3 2" xfId="5" xr:uid="{047886B3-231A-41FF-9E50-039988A557D0}"/>
    <cellStyle name="Заголовок 4 2" xfId="6" xr:uid="{B8770375-6782-44EB-AB0B-DFE7033039D5}"/>
    <cellStyle name="Итог 2" xfId="18" xr:uid="{84CF5825-964A-4F98-A6D8-E5AED4DACEE3}"/>
    <cellStyle name="Контрольная ячейка 2" xfId="14" xr:uid="{3EC81592-4B8B-492D-9EC0-7D2B052B7D37}"/>
    <cellStyle name="Название 2" xfId="2" xr:uid="{69CEBFE3-2A54-4388-ABE1-99E8542AEEF5}"/>
    <cellStyle name="Нейтральный 2" xfId="9" xr:uid="{0C6CB0FF-DCC5-43E3-9213-2CB10FE6BE8A}"/>
    <cellStyle name="Обычный" xfId="0" builtinId="0"/>
    <cellStyle name="Обычный 2" xfId="1" xr:uid="{2AE7AAB2-2807-46BE-86A2-CBC5B99965A7}"/>
    <cellStyle name="Обычный 3" xfId="43" xr:uid="{2980D33E-7F1D-4FD8-9434-4EF95F79D95D}"/>
    <cellStyle name="Обычный 4" xfId="44" xr:uid="{76E26CD2-92BA-426F-8A7B-652A0A6514AF}"/>
    <cellStyle name="Плохой 2" xfId="8" xr:uid="{9E6D6CB5-7227-42DA-8A28-03922D2134C1}"/>
    <cellStyle name="Пояснение 2" xfId="17" xr:uid="{FA5DF2AF-0048-4CB7-8841-D4ED178CA04B}"/>
    <cellStyle name="Примечание 2" xfId="16" xr:uid="{AA685CA3-C2DB-40BF-A939-6B0C05C6A8CD}"/>
    <cellStyle name="Связанная ячейка 2" xfId="13" xr:uid="{BF041385-726D-48F2-A9A1-6DE0268C0BB4}"/>
    <cellStyle name="Текст предупреждения 2" xfId="15" xr:uid="{7CE77137-9517-4C02-8611-BE3CAFEC424B}"/>
    <cellStyle name="Хороший 2" xfId="7" xr:uid="{8685AB7A-E65D-40F3-A13B-27F43AA685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6FF8-5D58-414A-ACA6-22568FA6D954}">
  <dimension ref="A1:J21"/>
  <sheetViews>
    <sheetView workbookViewId="0">
      <selection activeCell="G25" sqref="A1:XFD1048576"/>
    </sheetView>
  </sheetViews>
  <sheetFormatPr defaultRowHeight="14.4"/>
  <cols>
    <col min="1" max="1" width="23.5546875" customWidth="1"/>
    <col min="5" max="5" width="16.109375" customWidth="1"/>
    <col min="7" max="7" width="21.88671875" customWidth="1"/>
    <col min="8" max="8" width="22.88671875" customWidth="1"/>
    <col min="9" max="9" width="17.88671875" customWidth="1"/>
    <col min="10" max="10" width="18.6640625" customWidth="1"/>
  </cols>
  <sheetData>
    <row r="1" spans="1:10" ht="15.6" thickBot="1">
      <c r="A1" s="1"/>
      <c r="B1" s="26" t="s">
        <v>0</v>
      </c>
      <c r="C1" s="27" t="s">
        <v>1</v>
      </c>
      <c r="D1" s="21"/>
      <c r="E1" s="21"/>
      <c r="F1" s="23"/>
      <c r="G1" s="27" t="s">
        <v>2</v>
      </c>
      <c r="H1" s="27" t="s">
        <v>3</v>
      </c>
      <c r="I1" s="2"/>
      <c r="J1" s="2"/>
    </row>
    <row r="2" spans="1:10" ht="16.2" thickBot="1">
      <c r="A2" s="4" t="s">
        <v>4</v>
      </c>
      <c r="B2" s="5">
        <v>24</v>
      </c>
      <c r="C2" s="6">
        <v>26</v>
      </c>
      <c r="D2" s="2"/>
      <c r="E2" s="2"/>
      <c r="F2" s="3"/>
      <c r="G2" s="7">
        <f>LN(B2/(B2+C2))</f>
        <v>-0.73396917508020043</v>
      </c>
      <c r="H2" s="7">
        <f>LN(C2/(B2+C2))</f>
        <v>-0.65392646740666394</v>
      </c>
      <c r="I2" s="2"/>
      <c r="J2" s="2"/>
    </row>
    <row r="3" spans="1:10" ht="16.2" thickBot="1">
      <c r="A3" s="8" t="s">
        <v>5</v>
      </c>
      <c r="B3" s="9">
        <v>135</v>
      </c>
      <c r="C3" s="10">
        <v>145</v>
      </c>
      <c r="D3" s="2"/>
      <c r="E3" s="2"/>
      <c r="F3" s="2"/>
      <c r="G3" s="2"/>
      <c r="H3" s="2"/>
      <c r="I3" s="2"/>
      <c r="J3" s="2"/>
    </row>
    <row r="4" spans="1:10" ht="15" thickBot="1">
      <c r="A4" s="2"/>
      <c r="B4" s="2"/>
      <c r="C4" s="2"/>
      <c r="D4" s="2"/>
      <c r="E4" s="11"/>
      <c r="F4" s="2"/>
      <c r="G4" s="34"/>
      <c r="H4" s="34"/>
      <c r="I4" s="2"/>
      <c r="J4" s="2"/>
    </row>
    <row r="5" spans="1:10" ht="15.6" thickBot="1">
      <c r="A5" s="12"/>
      <c r="B5" s="12"/>
      <c r="C5" s="12"/>
      <c r="D5" s="3"/>
      <c r="E5" s="24" t="s">
        <v>6</v>
      </c>
      <c r="F5" s="33"/>
      <c r="G5" s="36" t="s">
        <v>7</v>
      </c>
      <c r="H5" s="37" t="s">
        <v>8</v>
      </c>
      <c r="I5" s="29"/>
      <c r="J5" s="2"/>
    </row>
    <row r="6" spans="1:10" ht="16.8" thickTop="1" thickBot="1">
      <c r="A6" s="39" t="s">
        <v>24</v>
      </c>
      <c r="B6" s="40">
        <v>12</v>
      </c>
      <c r="C6" s="40">
        <v>15</v>
      </c>
      <c r="D6" s="3"/>
      <c r="E6" s="6">
        <v>0</v>
      </c>
      <c r="F6" s="28"/>
      <c r="G6" s="35">
        <f>LN((B6+1)/B$20)*$E6</f>
        <v>0</v>
      </c>
      <c r="H6" s="32">
        <f>LN((C6+1)/C$20)*$E6</f>
        <v>0</v>
      </c>
      <c r="I6" s="29"/>
      <c r="J6" s="2"/>
    </row>
    <row r="7" spans="1:10" ht="16.2" thickBot="1">
      <c r="A7" s="39" t="s">
        <v>17</v>
      </c>
      <c r="B7" s="40">
        <v>10</v>
      </c>
      <c r="C7" s="40">
        <v>5</v>
      </c>
      <c r="D7" s="3"/>
      <c r="E7" s="6">
        <v>0</v>
      </c>
      <c r="F7" s="28"/>
      <c r="G7" s="35">
        <f t="shared" ref="G7:G17" si="0">LN((B7+1)/B$20)*$E7</f>
        <v>0</v>
      </c>
      <c r="H7" s="32">
        <f t="shared" ref="H7:H17" si="1">LN((C7+1)/C$20)*$E7</f>
        <v>0</v>
      </c>
      <c r="I7" s="29"/>
      <c r="J7" s="2"/>
    </row>
    <row r="8" spans="1:10" ht="16.2" thickBot="1">
      <c r="A8" s="39" t="s">
        <v>15</v>
      </c>
      <c r="B8" s="40">
        <v>15</v>
      </c>
      <c r="C8" s="40">
        <v>6</v>
      </c>
      <c r="D8" s="3"/>
      <c r="E8" s="6">
        <v>1</v>
      </c>
      <c r="F8" s="28"/>
      <c r="G8" s="35">
        <f t="shared" si="0"/>
        <v>-2.2041450201807931</v>
      </c>
      <c r="H8" s="32">
        <f t="shared" si="1"/>
        <v>-3.0975149678639333</v>
      </c>
      <c r="I8" s="29"/>
      <c r="J8" s="2"/>
    </row>
    <row r="9" spans="1:10" ht="16.2" thickBot="1">
      <c r="A9" s="39" t="s">
        <v>25</v>
      </c>
      <c r="B9" s="40">
        <v>9</v>
      </c>
      <c r="C9" s="40">
        <v>0</v>
      </c>
      <c r="D9" s="3"/>
      <c r="E9" s="6">
        <v>0</v>
      </c>
      <c r="F9" s="28"/>
      <c r="G9" s="35">
        <f t="shared" si="0"/>
        <v>0</v>
      </c>
      <c r="H9" s="32">
        <f t="shared" si="1"/>
        <v>0</v>
      </c>
      <c r="I9" s="29"/>
      <c r="J9" s="2"/>
    </row>
    <row r="10" spans="1:10" ht="16.2" thickBot="1">
      <c r="A10" s="39" t="s">
        <v>12</v>
      </c>
      <c r="B10" s="40">
        <v>18</v>
      </c>
      <c r="C10" s="40">
        <v>16</v>
      </c>
      <c r="D10" s="3"/>
      <c r="E10" s="6">
        <v>1</v>
      </c>
      <c r="F10" s="28"/>
      <c r="G10" s="35">
        <f t="shared" si="0"/>
        <v>-2.0322947632541339</v>
      </c>
      <c r="H10" s="32">
        <f t="shared" si="1"/>
        <v>-2.2102117728630306</v>
      </c>
      <c r="I10" s="29"/>
      <c r="J10" s="2"/>
    </row>
    <row r="11" spans="1:10" ht="16.2" thickBot="1">
      <c r="A11" s="39" t="s">
        <v>13</v>
      </c>
      <c r="B11" s="40">
        <v>7</v>
      </c>
      <c r="C11" s="40">
        <v>2</v>
      </c>
      <c r="D11" s="3"/>
      <c r="E11" s="6">
        <v>0</v>
      </c>
      <c r="F11" s="28"/>
      <c r="G11" s="35">
        <f t="shared" si="0"/>
        <v>0</v>
      </c>
      <c r="H11" s="32">
        <f t="shared" si="1"/>
        <v>0</v>
      </c>
      <c r="I11" s="29"/>
      <c r="J11" s="2"/>
    </row>
    <row r="12" spans="1:10" ht="16.2" thickBot="1">
      <c r="A12" s="39" t="s">
        <v>11</v>
      </c>
      <c r="B12" s="40">
        <v>2</v>
      </c>
      <c r="C12" s="40">
        <v>21</v>
      </c>
      <c r="D12" s="3"/>
      <c r="E12" s="6">
        <v>1</v>
      </c>
      <c r="F12" s="28"/>
      <c r="G12" s="35">
        <f t="shared" si="0"/>
        <v>-3.8781214537524646</v>
      </c>
      <c r="H12" s="32">
        <f t="shared" si="1"/>
        <v>-1.9523826635609307</v>
      </c>
      <c r="I12" s="29"/>
      <c r="J12" s="2"/>
    </row>
    <row r="13" spans="1:10" ht="16.2" thickBot="1">
      <c r="A13" s="39" t="s">
        <v>26</v>
      </c>
      <c r="B13" s="40">
        <v>8</v>
      </c>
      <c r="C13" s="40">
        <v>4</v>
      </c>
      <c r="D13" s="3"/>
      <c r="E13" s="6">
        <v>1</v>
      </c>
      <c r="F13" s="28"/>
      <c r="G13" s="35">
        <f t="shared" si="0"/>
        <v>-2.7795091650843551</v>
      </c>
      <c r="H13" s="32">
        <f t="shared" si="1"/>
        <v>-3.4339872044851463</v>
      </c>
      <c r="I13" s="29"/>
      <c r="J13" s="2"/>
    </row>
    <row r="14" spans="1:10" ht="16.2" thickBot="1">
      <c r="A14" s="39" t="s">
        <v>9</v>
      </c>
      <c r="B14" s="40">
        <v>33</v>
      </c>
      <c r="C14" s="40">
        <v>17</v>
      </c>
      <c r="D14" s="3"/>
      <c r="E14" s="6">
        <v>0</v>
      </c>
      <c r="F14" s="28"/>
      <c r="G14" s="35">
        <f t="shared" si="0"/>
        <v>0</v>
      </c>
      <c r="H14" s="32">
        <f t="shared" si="1"/>
        <v>0</v>
      </c>
      <c r="I14" s="29"/>
      <c r="J14" s="2"/>
    </row>
    <row r="15" spans="1:10" ht="16.2" thickBot="1">
      <c r="A15" s="39" t="s">
        <v>16</v>
      </c>
      <c r="B15" s="40">
        <v>21</v>
      </c>
      <c r="C15" s="40">
        <v>59</v>
      </c>
      <c r="D15" s="3"/>
      <c r="E15" s="6">
        <v>1</v>
      </c>
      <c r="F15" s="28"/>
      <c r="G15" s="35">
        <f t="shared" si="0"/>
        <v>-1.8856912890622586</v>
      </c>
      <c r="H15" s="32">
        <f t="shared" si="1"/>
        <v>-0.94908055469714592</v>
      </c>
      <c r="I15" s="29"/>
      <c r="J15" s="2"/>
    </row>
    <row r="16" spans="1:10" ht="18" thickBot="1">
      <c r="A16" s="17" t="s">
        <v>14</v>
      </c>
      <c r="B16" s="13">
        <v>0</v>
      </c>
      <c r="C16" s="14">
        <v>0</v>
      </c>
      <c r="D16" s="3"/>
      <c r="E16" s="6">
        <v>1</v>
      </c>
      <c r="F16" s="28"/>
      <c r="G16" s="35">
        <f t="shared" si="0"/>
        <v>-4.9767337424205742</v>
      </c>
      <c r="H16" s="32">
        <f t="shared" si="1"/>
        <v>-5.0434251169192468</v>
      </c>
      <c r="I16" s="29"/>
      <c r="J16" s="2"/>
    </row>
    <row r="17" spans="1:10" ht="18" thickBot="1">
      <c r="A17" s="18" t="s">
        <v>10</v>
      </c>
      <c r="B17" s="15">
        <v>0</v>
      </c>
      <c r="C17" s="16">
        <v>0</v>
      </c>
      <c r="D17" s="3"/>
      <c r="E17" s="10">
        <v>1</v>
      </c>
      <c r="F17" s="28"/>
      <c r="G17" s="35">
        <f t="shared" si="0"/>
        <v>-4.9767337424205742</v>
      </c>
      <c r="H17" s="32">
        <f t="shared" si="1"/>
        <v>-5.0434251169192468</v>
      </c>
      <c r="I17" s="29"/>
      <c r="J17" s="2"/>
    </row>
    <row r="18" spans="1:10" ht="15" thickBot="1">
      <c r="A18" s="2"/>
      <c r="B18" s="2"/>
      <c r="C18" s="2"/>
      <c r="D18" s="2"/>
      <c r="E18" s="2"/>
      <c r="F18" s="2"/>
      <c r="G18" s="31"/>
      <c r="H18" s="31"/>
      <c r="I18" s="2"/>
      <c r="J18" s="2"/>
    </row>
    <row r="19" spans="1:10" ht="15" thickBot="1">
      <c r="A19" s="11"/>
      <c r="B19" s="11"/>
      <c r="C19" s="11"/>
      <c r="D19" s="2"/>
      <c r="E19" s="2"/>
      <c r="F19" s="2"/>
      <c r="G19" s="11"/>
      <c r="H19" s="11"/>
      <c r="I19" s="11"/>
      <c r="J19" s="11"/>
    </row>
    <row r="20" spans="1:10" ht="16.2" thickBot="1">
      <c r="A20" s="19" t="s">
        <v>18</v>
      </c>
      <c r="B20" s="20">
        <f>10+B3</f>
        <v>145</v>
      </c>
      <c r="C20" s="20">
        <f>10+C3</f>
        <v>155</v>
      </c>
      <c r="D20" s="21"/>
      <c r="E20" s="22" t="s">
        <v>19</v>
      </c>
      <c r="F20" s="23"/>
      <c r="G20" s="30" t="s">
        <v>20</v>
      </c>
      <c r="H20" s="30" t="s">
        <v>21</v>
      </c>
      <c r="I20" s="38" t="s">
        <v>22</v>
      </c>
      <c r="J20" s="38" t="s">
        <v>23</v>
      </c>
    </row>
    <row r="21" spans="1:10" ht="16.2" thickBot="1">
      <c r="A21" s="21"/>
      <c r="B21" s="21"/>
      <c r="C21" s="21"/>
      <c r="D21" s="21"/>
      <c r="E21" s="25">
        <f>B2/(B2+C2)</f>
        <v>0.48</v>
      </c>
      <c r="F21" s="33"/>
      <c r="G21" s="32">
        <f>SUM(G6:G17)+G2</f>
        <v>-23.467198351255355</v>
      </c>
      <c r="H21" s="32">
        <f>SUM(H6:H17)+H2</f>
        <v>-22.383953864715345</v>
      </c>
      <c r="I21" s="32">
        <f>1/(1+EXP(H21-G21))</f>
        <v>0.25289251888669467</v>
      </c>
      <c r="J21" s="32">
        <f>1/(1+EXP(G21-H21))</f>
        <v>0.74710748111330527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D5D3-EACF-4429-9957-221B1B3FEDEA}">
  <dimension ref="A1:G24"/>
  <sheetViews>
    <sheetView topLeftCell="A7" workbookViewId="0">
      <selection activeCell="D32" sqref="D32"/>
    </sheetView>
  </sheetViews>
  <sheetFormatPr defaultRowHeight="14.4"/>
  <cols>
    <col min="2" max="2" width="12.6640625" customWidth="1"/>
    <col min="3" max="3" width="11.5546875" bestFit="1" customWidth="1"/>
    <col min="6" max="6" width="19.5546875" customWidth="1"/>
    <col min="7" max="7" width="11.44140625" customWidth="1"/>
  </cols>
  <sheetData>
    <row r="1" spans="1:7" ht="15" thickBot="1">
      <c r="A1" s="57" t="s">
        <v>27</v>
      </c>
      <c r="B1" s="58" t="s">
        <v>28</v>
      </c>
      <c r="C1" s="58" t="s">
        <v>29</v>
      </c>
      <c r="D1" s="59" t="s">
        <v>30</v>
      </c>
      <c r="E1" s="55"/>
      <c r="F1" s="53" t="s">
        <v>31</v>
      </c>
      <c r="G1" s="54" t="s">
        <v>32</v>
      </c>
    </row>
    <row r="2" spans="1:7" ht="15" thickBot="1">
      <c r="A2" s="56">
        <v>1</v>
      </c>
      <c r="B2" s="56">
        <v>96</v>
      </c>
      <c r="C2" s="56">
        <v>95</v>
      </c>
      <c r="D2" s="56">
        <v>0</v>
      </c>
      <c r="E2" s="28"/>
      <c r="F2" s="51">
        <f>SQRT(POWER(B2-$B$14,2)+POWER(C2-$C$14,2))</f>
        <v>92.617492948146676</v>
      </c>
      <c r="G2" s="52">
        <f>ABS(B2-$B$14)+ABS(C2-$C$14)</f>
        <v>130</v>
      </c>
    </row>
    <row r="3" spans="1:7" ht="15" thickBot="1">
      <c r="A3" s="41">
        <v>2</v>
      </c>
      <c r="B3" s="41">
        <v>15</v>
      </c>
      <c r="C3" s="41">
        <v>17</v>
      </c>
      <c r="D3" s="41">
        <v>0</v>
      </c>
      <c r="E3" s="28"/>
      <c r="F3" s="49">
        <f t="shared" ref="F3:F11" si="0">SQRT(POWER(B3-$B$14,2)+POWER(C3-$C$14,2))</f>
        <v>24.515301344262525</v>
      </c>
      <c r="G3" s="50">
        <f t="shared" ref="G3:G11" si="1">ABS(B3-$B$14)+ABS(C3-$C$14)</f>
        <v>29</v>
      </c>
    </row>
    <row r="4" spans="1:7" ht="15" thickBot="1">
      <c r="A4" s="41">
        <v>3</v>
      </c>
      <c r="B4" s="41">
        <v>85</v>
      </c>
      <c r="C4" s="41">
        <v>76</v>
      </c>
      <c r="D4" s="41">
        <v>0</v>
      </c>
      <c r="E4" s="28"/>
      <c r="F4" s="49">
        <f t="shared" si="0"/>
        <v>70.936591403872796</v>
      </c>
      <c r="G4" s="50">
        <f t="shared" si="1"/>
        <v>100</v>
      </c>
    </row>
    <row r="5" spans="1:7" ht="15" thickBot="1">
      <c r="A5" s="41">
        <v>4</v>
      </c>
      <c r="B5" s="41">
        <v>70</v>
      </c>
      <c r="C5" s="41">
        <v>37</v>
      </c>
      <c r="D5" s="41">
        <v>0</v>
      </c>
      <c r="E5" s="28"/>
      <c r="F5" s="49">
        <f t="shared" si="0"/>
        <v>34.438350715445125</v>
      </c>
      <c r="G5" s="50">
        <f t="shared" si="1"/>
        <v>46</v>
      </c>
    </row>
    <row r="6" spans="1:7" ht="15" thickBot="1">
      <c r="A6" s="41">
        <v>5</v>
      </c>
      <c r="B6" s="41">
        <v>64</v>
      </c>
      <c r="C6" s="41">
        <v>64</v>
      </c>
      <c r="D6" s="41">
        <v>0</v>
      </c>
      <c r="E6" s="28"/>
      <c r="F6" s="49">
        <f t="shared" si="0"/>
        <v>48.877397639399746</v>
      </c>
      <c r="G6" s="50">
        <f t="shared" si="1"/>
        <v>67</v>
      </c>
    </row>
    <row r="7" spans="1:7" ht="15" thickBot="1">
      <c r="A7" s="41">
        <v>6</v>
      </c>
      <c r="B7" s="41">
        <v>62</v>
      </c>
      <c r="C7" s="41">
        <v>24</v>
      </c>
      <c r="D7" s="41">
        <v>1</v>
      </c>
      <c r="E7" s="28"/>
      <c r="F7" s="49">
        <f t="shared" si="0"/>
        <v>23.086792761230392</v>
      </c>
      <c r="G7" s="50">
        <f t="shared" si="1"/>
        <v>25</v>
      </c>
    </row>
    <row r="8" spans="1:7" ht="15" thickBot="1">
      <c r="A8" s="41">
        <v>7</v>
      </c>
      <c r="B8" s="41">
        <v>48</v>
      </c>
      <c r="C8" s="41">
        <v>45</v>
      </c>
      <c r="D8" s="41">
        <v>1</v>
      </c>
      <c r="E8" s="28"/>
      <c r="F8" s="49">
        <f t="shared" si="0"/>
        <v>24.698178070456937</v>
      </c>
      <c r="G8" s="50">
        <f t="shared" si="1"/>
        <v>32</v>
      </c>
    </row>
    <row r="9" spans="1:7" ht="15" thickBot="1">
      <c r="A9" s="41">
        <v>8</v>
      </c>
      <c r="B9" s="41">
        <v>75</v>
      </c>
      <c r="C9" s="41">
        <v>99</v>
      </c>
      <c r="D9" s="41">
        <v>1</v>
      </c>
      <c r="E9" s="28"/>
      <c r="F9" s="49">
        <f t="shared" si="0"/>
        <v>85</v>
      </c>
      <c r="G9" s="50">
        <f t="shared" si="1"/>
        <v>113</v>
      </c>
    </row>
    <row r="10" spans="1:7" ht="15" thickBot="1">
      <c r="A10" s="41">
        <v>9</v>
      </c>
      <c r="B10" s="41">
        <v>95</v>
      </c>
      <c r="C10" s="41">
        <v>58</v>
      </c>
      <c r="D10" s="41">
        <v>0</v>
      </c>
      <c r="E10" s="28"/>
      <c r="F10" s="49">
        <f t="shared" si="0"/>
        <v>66.573267908372955</v>
      </c>
      <c r="G10" s="50">
        <f t="shared" si="1"/>
        <v>92</v>
      </c>
    </row>
    <row r="11" spans="1:7" ht="15" thickBot="1">
      <c r="A11" s="41">
        <v>10</v>
      </c>
      <c r="B11" s="41">
        <v>50</v>
      </c>
      <c r="C11" s="41">
        <v>34</v>
      </c>
      <c r="D11" s="41">
        <v>0</v>
      </c>
      <c r="E11" s="28"/>
      <c r="F11" s="49">
        <f t="shared" si="0"/>
        <v>16.278820596099706</v>
      </c>
      <c r="G11" s="50">
        <f t="shared" si="1"/>
        <v>23</v>
      </c>
    </row>
    <row r="12" spans="1:7" ht="15" thickBot="1">
      <c r="A12" s="2"/>
      <c r="B12" s="11"/>
      <c r="C12" s="11"/>
      <c r="D12" s="2"/>
      <c r="E12" s="2"/>
      <c r="F12" s="31"/>
      <c r="G12" s="31"/>
    </row>
    <row r="13" spans="1:7" ht="15" thickBot="1">
      <c r="A13" s="3"/>
      <c r="B13" s="2" t="s">
        <v>33</v>
      </c>
      <c r="C13" s="3" t="s">
        <v>34</v>
      </c>
      <c r="D13" s="2"/>
      <c r="E13" s="2"/>
      <c r="F13" s="2"/>
      <c r="G13" s="2"/>
    </row>
    <row r="14" spans="1:7" ht="15" thickBot="1">
      <c r="A14" s="3"/>
      <c r="B14" s="43">
        <v>39</v>
      </c>
      <c r="C14" s="44">
        <v>22</v>
      </c>
      <c r="D14" s="2"/>
      <c r="E14" s="2"/>
      <c r="F14" s="2"/>
      <c r="G14" s="2"/>
    </row>
    <row r="15" spans="1:7" ht="15" thickBot="1">
      <c r="A15" s="2"/>
      <c r="B15" s="2"/>
      <c r="C15" s="2"/>
      <c r="D15" s="2"/>
      <c r="E15" s="2"/>
      <c r="F15" s="2"/>
      <c r="G15" s="2"/>
    </row>
    <row r="16" spans="1:7" ht="15" thickBot="1">
      <c r="A16" s="2"/>
      <c r="B16" s="11"/>
      <c r="C16" s="11"/>
      <c r="D16" s="2"/>
      <c r="E16" s="11"/>
      <c r="F16" s="11"/>
      <c r="G16" s="2"/>
    </row>
    <row r="17" spans="1:7" ht="15" thickBot="1">
      <c r="A17" s="3"/>
      <c r="B17" s="11" t="s">
        <v>35</v>
      </c>
      <c r="C17" s="45">
        <f>MIN(F2:F11)</f>
        <v>16.278820596099706</v>
      </c>
      <c r="D17" s="3"/>
      <c r="E17" s="11" t="s">
        <v>36</v>
      </c>
      <c r="F17" s="45">
        <f>MIN(G2:G11)</f>
        <v>23</v>
      </c>
      <c r="G17" s="2"/>
    </row>
    <row r="18" spans="1:7" ht="15" thickBot="1">
      <c r="A18" s="2"/>
      <c r="B18" s="12"/>
      <c r="C18" s="2"/>
      <c r="D18" s="2"/>
      <c r="E18" s="12"/>
      <c r="F18" s="2"/>
      <c r="G18" s="2"/>
    </row>
    <row r="19" spans="1:7" ht="40.799999999999997" thickBot="1">
      <c r="A19" s="46"/>
      <c r="B19" s="46" t="s">
        <v>37</v>
      </c>
      <c r="C19" s="2" t="s">
        <v>38</v>
      </c>
      <c r="D19" s="46"/>
      <c r="E19" s="46" t="s">
        <v>37</v>
      </c>
      <c r="F19" s="2" t="s">
        <v>38</v>
      </c>
      <c r="G19" s="2"/>
    </row>
    <row r="20" spans="1:7" ht="15" thickBot="1">
      <c r="A20" s="46"/>
      <c r="B20" s="47">
        <v>10</v>
      </c>
      <c r="C20" s="42">
        <v>0</v>
      </c>
      <c r="D20" s="46"/>
      <c r="E20" s="47">
        <v>10</v>
      </c>
      <c r="F20" s="42">
        <v>0</v>
      </c>
      <c r="G20" s="2"/>
    </row>
    <row r="21" spans="1:7" ht="15" thickBot="1">
      <c r="A21" s="46"/>
      <c r="B21" s="47">
        <v>6</v>
      </c>
      <c r="C21" s="42">
        <v>1</v>
      </c>
      <c r="D21" s="46"/>
      <c r="E21" s="47">
        <v>6</v>
      </c>
      <c r="F21" s="42">
        <v>1</v>
      </c>
      <c r="G21" s="2"/>
    </row>
    <row r="22" spans="1:7" ht="15" thickBot="1">
      <c r="A22" s="46"/>
      <c r="B22" s="48">
        <v>2</v>
      </c>
      <c r="C22" s="42">
        <v>0</v>
      </c>
      <c r="D22" s="46"/>
      <c r="E22" s="48">
        <v>2</v>
      </c>
      <c r="F22" s="42">
        <v>0</v>
      </c>
      <c r="G22" s="2"/>
    </row>
    <row r="23" spans="1:7" ht="15" thickBot="1">
      <c r="A23" s="2"/>
      <c r="B23" s="12"/>
      <c r="C23" s="12"/>
      <c r="D23" s="2"/>
      <c r="E23" s="12"/>
      <c r="F23" s="12"/>
      <c r="G23" s="2"/>
    </row>
    <row r="24" spans="1:7" ht="27.6" thickBot="1">
      <c r="A24" s="46"/>
      <c r="B24" s="12" t="s">
        <v>39</v>
      </c>
      <c r="C24" s="48">
        <v>1</v>
      </c>
      <c r="D24" s="46"/>
      <c r="E24" s="12" t="s">
        <v>39</v>
      </c>
      <c r="F24" s="48">
        <v>1</v>
      </c>
      <c r="G24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4856-D06B-4DD5-8B8C-3005FD70C82C}">
  <dimension ref="A1:J21"/>
  <sheetViews>
    <sheetView workbookViewId="0">
      <selection activeCell="G21" sqref="G21:I21"/>
    </sheetView>
  </sheetViews>
  <sheetFormatPr defaultRowHeight="14.4"/>
  <cols>
    <col min="1" max="1" width="23.5546875" customWidth="1"/>
    <col min="5" max="5" width="16.109375" customWidth="1"/>
    <col min="7" max="7" width="21.88671875" customWidth="1"/>
    <col min="8" max="8" width="22.88671875" customWidth="1"/>
    <col min="9" max="9" width="17.88671875" customWidth="1"/>
    <col min="10" max="10" width="18.6640625" customWidth="1"/>
  </cols>
  <sheetData>
    <row r="1" spans="1:10" ht="15.6" thickBot="1">
      <c r="A1" s="1"/>
      <c r="B1" s="26" t="s">
        <v>0</v>
      </c>
      <c r="C1" s="27" t="s">
        <v>1</v>
      </c>
      <c r="D1" s="21"/>
      <c r="E1" s="21"/>
      <c r="F1" s="23"/>
      <c r="G1" s="27" t="s">
        <v>2</v>
      </c>
      <c r="H1" s="27" t="s">
        <v>3</v>
      </c>
      <c r="I1" s="2"/>
      <c r="J1" s="2"/>
    </row>
    <row r="2" spans="1:10" ht="16.2" thickBot="1">
      <c r="A2" s="60" t="s">
        <v>4</v>
      </c>
      <c r="B2" s="62">
        <v>24</v>
      </c>
      <c r="C2" s="62">
        <v>26</v>
      </c>
      <c r="D2" s="2"/>
      <c r="E2" s="2"/>
      <c r="F2" s="3"/>
      <c r="G2" s="7">
        <f>LN(B2/(B2+C2))</f>
        <v>-0.73396917508020043</v>
      </c>
      <c r="H2" s="7">
        <f>LN(C2/(B2+C2))</f>
        <v>-0.65392646740666394</v>
      </c>
      <c r="I2" s="2"/>
      <c r="J2" s="2"/>
    </row>
    <row r="3" spans="1:10" ht="15.6" thickBot="1">
      <c r="A3" s="60" t="s">
        <v>5</v>
      </c>
      <c r="B3" s="62">
        <v>135</v>
      </c>
      <c r="C3" s="62">
        <v>145</v>
      </c>
      <c r="D3" s="2"/>
      <c r="E3" s="2"/>
      <c r="F3" s="2"/>
      <c r="G3" s="2"/>
      <c r="H3" s="2"/>
      <c r="I3" s="2"/>
      <c r="J3" s="2"/>
    </row>
    <row r="4" spans="1:10" ht="15" thickBot="1">
      <c r="A4" s="2"/>
      <c r="B4" s="2"/>
      <c r="C4" s="2"/>
      <c r="D4" s="2"/>
      <c r="E4" s="11"/>
      <c r="F4" s="2"/>
      <c r="G4" s="34"/>
      <c r="H4" s="34"/>
      <c r="I4" s="2"/>
      <c r="J4" s="2"/>
    </row>
    <row r="5" spans="1:10" ht="15.6" thickBot="1">
      <c r="A5" s="12"/>
      <c r="B5" s="12"/>
      <c r="C5" s="12"/>
      <c r="D5" s="3"/>
      <c r="E5" s="24" t="s">
        <v>6</v>
      </c>
      <c r="F5" s="33"/>
      <c r="G5" s="36" t="s">
        <v>7</v>
      </c>
      <c r="H5" s="37" t="s">
        <v>8</v>
      </c>
      <c r="I5" s="29"/>
      <c r="J5" s="2"/>
    </row>
    <row r="6" spans="1:10" ht="16.8" thickTop="1" thickBot="1">
      <c r="A6" s="60" t="s">
        <v>24</v>
      </c>
      <c r="B6" s="62">
        <v>12</v>
      </c>
      <c r="C6" s="62">
        <v>15</v>
      </c>
      <c r="D6" s="3"/>
      <c r="E6" s="6">
        <v>0</v>
      </c>
      <c r="F6" s="28"/>
      <c r="G6" s="35">
        <f>LN((B6+1)/B$20)*$E6</f>
        <v>0</v>
      </c>
      <c r="H6" s="32">
        <f>LN((C6+1)/C$20)*$E6</f>
        <v>0</v>
      </c>
      <c r="I6" s="29"/>
      <c r="J6" s="2"/>
    </row>
    <row r="7" spans="1:10" ht="16.2" thickBot="1">
      <c r="A7" s="60" t="s">
        <v>17</v>
      </c>
      <c r="B7" s="62">
        <v>10</v>
      </c>
      <c r="C7" s="62">
        <v>5</v>
      </c>
      <c r="D7" s="3"/>
      <c r="E7" s="6">
        <v>0</v>
      </c>
      <c r="F7" s="28"/>
      <c r="G7" s="35">
        <f t="shared" ref="G7:H17" si="0">LN((B7+1)/B$20)*$E7</f>
        <v>0</v>
      </c>
      <c r="H7" s="32">
        <f t="shared" si="0"/>
        <v>0</v>
      </c>
      <c r="I7" s="29"/>
      <c r="J7" s="2"/>
    </row>
    <row r="8" spans="1:10" ht="16.2" thickBot="1">
      <c r="A8" s="60" t="s">
        <v>15</v>
      </c>
      <c r="B8" s="62">
        <v>15</v>
      </c>
      <c r="C8" s="62">
        <v>6</v>
      </c>
      <c r="D8" s="3"/>
      <c r="E8" s="6">
        <v>1</v>
      </c>
      <c r="F8" s="28"/>
      <c r="G8" s="35">
        <f t="shared" si="0"/>
        <v>-2.2041450201807931</v>
      </c>
      <c r="H8" s="32">
        <f t="shared" si="0"/>
        <v>-3.0975149678639333</v>
      </c>
      <c r="I8" s="29"/>
      <c r="J8" s="2"/>
    </row>
    <row r="9" spans="1:10" ht="16.2" thickBot="1">
      <c r="A9" s="60" t="s">
        <v>25</v>
      </c>
      <c r="B9" s="62">
        <v>9</v>
      </c>
      <c r="C9" s="62">
        <v>0</v>
      </c>
      <c r="D9" s="3"/>
      <c r="E9" s="6">
        <v>0</v>
      </c>
      <c r="F9" s="28"/>
      <c r="G9" s="35">
        <f t="shared" si="0"/>
        <v>0</v>
      </c>
      <c r="H9" s="32">
        <f t="shared" si="0"/>
        <v>0</v>
      </c>
      <c r="I9" s="29"/>
      <c r="J9" s="2"/>
    </row>
    <row r="10" spans="1:10" ht="16.2" thickBot="1">
      <c r="A10" s="60" t="s">
        <v>12</v>
      </c>
      <c r="B10" s="62">
        <v>18</v>
      </c>
      <c r="C10" s="62">
        <v>16</v>
      </c>
      <c r="D10" s="3"/>
      <c r="E10" s="6">
        <v>1</v>
      </c>
      <c r="F10" s="28"/>
      <c r="G10" s="35">
        <f t="shared" si="0"/>
        <v>-2.0322947632541339</v>
      </c>
      <c r="H10" s="32">
        <f t="shared" si="0"/>
        <v>-2.2102117728630306</v>
      </c>
      <c r="I10" s="29"/>
      <c r="J10" s="2"/>
    </row>
    <row r="11" spans="1:10" ht="16.2" thickBot="1">
      <c r="A11" s="60" t="s">
        <v>13</v>
      </c>
      <c r="B11" s="62">
        <v>7</v>
      </c>
      <c r="C11" s="62">
        <v>2</v>
      </c>
      <c r="D11" s="3"/>
      <c r="E11" s="6">
        <v>0</v>
      </c>
      <c r="F11" s="28"/>
      <c r="G11" s="35">
        <f t="shared" si="0"/>
        <v>0</v>
      </c>
      <c r="H11" s="32">
        <f t="shared" si="0"/>
        <v>0</v>
      </c>
      <c r="I11" s="29"/>
      <c r="J11" s="2"/>
    </row>
    <row r="12" spans="1:10" ht="16.2" thickBot="1">
      <c r="A12" s="60" t="s">
        <v>11</v>
      </c>
      <c r="B12" s="62">
        <v>2</v>
      </c>
      <c r="C12" s="62">
        <v>21</v>
      </c>
      <c r="D12" s="3"/>
      <c r="E12" s="6">
        <v>1</v>
      </c>
      <c r="F12" s="28"/>
      <c r="G12" s="35">
        <f t="shared" si="0"/>
        <v>-3.8781214537524646</v>
      </c>
      <c r="H12" s="32">
        <f t="shared" si="0"/>
        <v>-1.9523826635609307</v>
      </c>
      <c r="I12" s="29"/>
      <c r="J12" s="2"/>
    </row>
    <row r="13" spans="1:10" ht="16.2" thickBot="1">
      <c r="A13" s="60" t="s">
        <v>26</v>
      </c>
      <c r="B13" s="62">
        <v>8</v>
      </c>
      <c r="C13" s="62">
        <v>4</v>
      </c>
      <c r="D13" s="3"/>
      <c r="E13" s="6">
        <v>1</v>
      </c>
      <c r="F13" s="28"/>
      <c r="G13" s="35">
        <f t="shared" si="0"/>
        <v>-2.7795091650843551</v>
      </c>
      <c r="H13" s="32">
        <f t="shared" si="0"/>
        <v>-3.4339872044851463</v>
      </c>
      <c r="I13" s="29"/>
      <c r="J13" s="2"/>
    </row>
    <row r="14" spans="1:10" ht="16.2" thickBot="1">
      <c r="A14" s="60" t="s">
        <v>9</v>
      </c>
      <c r="B14" s="62">
        <v>33</v>
      </c>
      <c r="C14" s="62">
        <v>17</v>
      </c>
      <c r="D14" s="3"/>
      <c r="E14" s="6">
        <v>0</v>
      </c>
      <c r="F14" s="28"/>
      <c r="G14" s="35">
        <f t="shared" si="0"/>
        <v>0</v>
      </c>
      <c r="H14" s="32">
        <f t="shared" si="0"/>
        <v>0</v>
      </c>
      <c r="I14" s="29"/>
      <c r="J14" s="2"/>
    </row>
    <row r="15" spans="1:10" ht="16.2" thickBot="1">
      <c r="A15" s="60" t="s">
        <v>16</v>
      </c>
      <c r="B15" s="62">
        <v>21</v>
      </c>
      <c r="C15" s="62">
        <v>59</v>
      </c>
      <c r="D15" s="3"/>
      <c r="E15" s="6">
        <v>1</v>
      </c>
      <c r="F15" s="28"/>
      <c r="G15" s="35">
        <f t="shared" si="0"/>
        <v>-1.8856912890622586</v>
      </c>
      <c r="H15" s="32">
        <f t="shared" si="0"/>
        <v>-0.94908055469714592</v>
      </c>
      <c r="I15" s="29"/>
      <c r="J15" s="2"/>
    </row>
    <row r="16" spans="1:10" ht="18" thickBot="1">
      <c r="A16" s="17"/>
      <c r="B16" s="13">
        <v>0</v>
      </c>
      <c r="C16" s="14">
        <v>0</v>
      </c>
      <c r="D16" s="3"/>
      <c r="E16" s="6">
        <v>1</v>
      </c>
      <c r="F16" s="28"/>
      <c r="G16" s="35">
        <f t="shared" si="0"/>
        <v>-4.9767337424205742</v>
      </c>
      <c r="H16" s="32">
        <f t="shared" si="0"/>
        <v>-5.0434251169192468</v>
      </c>
      <c r="I16" s="29"/>
      <c r="J16" s="2"/>
    </row>
    <row r="17" spans="1:10" ht="18" thickBot="1">
      <c r="A17" s="18"/>
      <c r="B17" s="15">
        <v>0</v>
      </c>
      <c r="C17" s="16">
        <v>0</v>
      </c>
      <c r="D17" s="3"/>
      <c r="E17" s="6">
        <v>1</v>
      </c>
      <c r="F17" s="28"/>
      <c r="G17" s="35">
        <f t="shared" si="0"/>
        <v>-4.9767337424205742</v>
      </c>
      <c r="H17" s="32">
        <f t="shared" si="0"/>
        <v>-5.0434251169192468</v>
      </c>
      <c r="I17" s="29"/>
      <c r="J17" s="2"/>
    </row>
    <row r="18" spans="1:10" ht="15" thickBot="1">
      <c r="A18" s="2"/>
      <c r="B18" s="2"/>
      <c r="C18" s="2"/>
      <c r="D18" s="2"/>
      <c r="E18" s="2"/>
      <c r="F18" s="2"/>
      <c r="G18" s="31"/>
      <c r="H18" s="31"/>
      <c r="I18" s="2"/>
      <c r="J18" s="2"/>
    </row>
    <row r="19" spans="1:10" ht="15" thickBot="1">
      <c r="A19" s="11"/>
      <c r="B19" s="11"/>
      <c r="C19" s="11"/>
      <c r="D19" s="2"/>
      <c r="E19" s="2"/>
      <c r="F19" s="2"/>
      <c r="G19" s="11"/>
      <c r="H19" s="11"/>
      <c r="I19" s="11"/>
      <c r="J19" s="11"/>
    </row>
    <row r="20" spans="1:10" ht="16.2" thickBot="1">
      <c r="A20" s="19" t="s">
        <v>18</v>
      </c>
      <c r="B20" s="20">
        <f>10+B3</f>
        <v>145</v>
      </c>
      <c r="C20" s="20">
        <f>10+C3</f>
        <v>155</v>
      </c>
      <c r="D20" s="21"/>
      <c r="E20" s="22" t="s">
        <v>19</v>
      </c>
      <c r="F20" s="23"/>
      <c r="G20" s="30" t="s">
        <v>20</v>
      </c>
      <c r="H20" s="30" t="s">
        <v>21</v>
      </c>
      <c r="I20" s="38" t="s">
        <v>22</v>
      </c>
      <c r="J20" s="38" t="s">
        <v>23</v>
      </c>
    </row>
    <row r="21" spans="1:10" ht="16.2" thickBot="1">
      <c r="A21" s="21"/>
      <c r="B21" s="21"/>
      <c r="C21" s="21"/>
      <c r="D21" s="21"/>
      <c r="E21" s="25">
        <f>B2/(B2+C2)</f>
        <v>0.48</v>
      </c>
      <c r="F21" s="33"/>
      <c r="G21" s="32">
        <f>SUM(G6:G17)+G2</f>
        <v>-23.467198351255355</v>
      </c>
      <c r="H21" s="32">
        <f>SUM(H6:H17)+H2</f>
        <v>-22.383953864715345</v>
      </c>
      <c r="I21" s="32">
        <f>1/(1+EXP(H21-G21))</f>
        <v>0.25289251888669467</v>
      </c>
      <c r="J21" s="32">
        <f>1/(1+EXP(G21-H21))</f>
        <v>0.74710748111330527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D3D4-9E72-400F-A8AF-09204924954F}">
  <dimension ref="A1:G24"/>
  <sheetViews>
    <sheetView tabSelected="1" workbookViewId="0">
      <selection activeCell="A5" sqref="A5"/>
    </sheetView>
  </sheetViews>
  <sheetFormatPr defaultRowHeight="14.4"/>
  <sheetData>
    <row r="1" spans="1:7" ht="27" thickBot="1">
      <c r="A1" s="63" t="s">
        <v>27</v>
      </c>
      <c r="B1" s="63" t="s">
        <v>28</v>
      </c>
      <c r="C1" s="63" t="s">
        <v>29</v>
      </c>
      <c r="D1" s="63" t="s">
        <v>30</v>
      </c>
      <c r="E1" s="55"/>
      <c r="F1" s="53" t="s">
        <v>31</v>
      </c>
      <c r="G1" s="54" t="s">
        <v>32</v>
      </c>
    </row>
    <row r="2" spans="1:7" ht="15" thickBot="1">
      <c r="A2" s="64">
        <v>7</v>
      </c>
      <c r="B2" s="64">
        <v>99</v>
      </c>
      <c r="C2" s="64">
        <v>14</v>
      </c>
      <c r="D2" s="64">
        <v>1</v>
      </c>
      <c r="E2" s="28"/>
      <c r="F2" s="51">
        <f>SQRT(POWER(B2-$B$14,2)+POWER(C2-$C$14,2))</f>
        <v>23.53720459187964</v>
      </c>
      <c r="G2" s="52">
        <f>ABS(B2-$B$14)+ABS(C2-$C$14)</f>
        <v>28</v>
      </c>
    </row>
    <row r="3" spans="1:7" ht="15" thickBot="1">
      <c r="A3" s="64">
        <v>10</v>
      </c>
      <c r="B3" s="64">
        <v>70</v>
      </c>
      <c r="C3" s="64">
        <v>51</v>
      </c>
      <c r="D3" s="64">
        <v>0</v>
      </c>
      <c r="E3" s="28"/>
      <c r="F3" s="49">
        <f>SQRT(POWER(B3-$B$14,2)+POWER(C3-$C$14,2))</f>
        <v>27.784887978899608</v>
      </c>
      <c r="G3" s="50">
        <f>ABS(B3-$B$14)+ABS(C3-$C$14)</f>
        <v>38</v>
      </c>
    </row>
    <row r="4" spans="1:7" ht="15" thickBot="1">
      <c r="A4" s="64">
        <v>8</v>
      </c>
      <c r="B4" s="64">
        <v>87</v>
      </c>
      <c r="C4" s="64">
        <v>64</v>
      </c>
      <c r="D4" s="64">
        <v>0</v>
      </c>
      <c r="E4" s="28"/>
      <c r="F4" s="49">
        <f>SQRT(POWER(B4-$B$14,2)+POWER(C4-$C$14,2))</f>
        <v>27.892651361962706</v>
      </c>
      <c r="G4" s="50">
        <f>ABS(B4-$B$14)+ABS(C4-$C$14)</f>
        <v>34</v>
      </c>
    </row>
    <row r="5" spans="1:7" ht="15" thickBot="1">
      <c r="A5" s="64">
        <v>4</v>
      </c>
      <c r="B5" s="64">
        <v>68</v>
      </c>
      <c r="C5" s="64">
        <v>24</v>
      </c>
      <c r="D5" s="64">
        <v>1</v>
      </c>
      <c r="E5" s="28"/>
      <c r="F5" s="49">
        <f>SQRT(POWER(B5-$B$14,2)+POWER(C5-$C$14,2))</f>
        <v>29.068883707497267</v>
      </c>
      <c r="G5" s="50">
        <f>ABS(B5-$B$14)+ABS(C5-$C$14)</f>
        <v>39</v>
      </c>
    </row>
    <row r="6" spans="1:7" ht="15" thickBot="1">
      <c r="A6" s="64">
        <v>2</v>
      </c>
      <c r="B6" s="64">
        <v>62</v>
      </c>
      <c r="C6" s="64">
        <v>28</v>
      </c>
      <c r="D6" s="64">
        <v>1</v>
      </c>
      <c r="E6" s="28"/>
      <c r="F6" s="49">
        <f>SQRT(POWER(B6-$B$14,2)+POWER(C6-$C$14,2))</f>
        <v>33.241540277189323</v>
      </c>
      <c r="G6" s="50">
        <f>ABS(B6-$B$14)+ABS(C6-$C$14)</f>
        <v>41</v>
      </c>
    </row>
    <row r="7" spans="1:7" ht="15" thickBot="1">
      <c r="A7" s="64">
        <v>1</v>
      </c>
      <c r="B7" s="64">
        <v>61</v>
      </c>
      <c r="C7" s="64">
        <v>48</v>
      </c>
      <c r="D7" s="64">
        <v>1</v>
      </c>
      <c r="E7" s="28"/>
      <c r="F7" s="49">
        <f>SQRT(POWER(B7-$B$14,2)+POWER(C7-$C$14,2))</f>
        <v>34.785054261852174</v>
      </c>
      <c r="G7" s="50">
        <f>ABS(B7-$B$14)+ABS(C7-$C$14)</f>
        <v>44</v>
      </c>
    </row>
    <row r="8" spans="1:7" ht="15" thickBot="1">
      <c r="A8" s="64">
        <v>5</v>
      </c>
      <c r="B8" s="64">
        <v>56</v>
      </c>
      <c r="C8" s="64">
        <v>39</v>
      </c>
      <c r="D8" s="64">
        <v>1</v>
      </c>
      <c r="E8" s="28"/>
      <c r="F8" s="49">
        <f>SQRT(POWER(B8-$B$14,2)+POWER(C8-$C$14,2))</f>
        <v>38.052595180880893</v>
      </c>
      <c r="G8" s="50">
        <f>ABS(B8-$B$14)+ABS(C8-$C$14)</f>
        <v>40</v>
      </c>
    </row>
    <row r="9" spans="1:7" ht="15" thickBot="1">
      <c r="A9" s="64">
        <v>3</v>
      </c>
      <c r="B9" s="64">
        <v>83</v>
      </c>
      <c r="C9" s="64">
        <v>84</v>
      </c>
      <c r="D9" s="64">
        <v>0</v>
      </c>
      <c r="E9" s="28"/>
      <c r="F9" s="49">
        <f>SQRT(POWER(B9-$B$14,2)+POWER(C9-$C$14,2))</f>
        <v>48.270073544588683</v>
      </c>
      <c r="G9" s="50">
        <f>ABS(B9-$B$14)+ABS(C9-$C$14)</f>
        <v>58</v>
      </c>
    </row>
    <row r="10" spans="1:7" ht="15" thickBot="1">
      <c r="A10" s="64">
        <v>9</v>
      </c>
      <c r="B10" s="64">
        <v>44</v>
      </c>
      <c r="C10" s="64">
        <v>35</v>
      </c>
      <c r="D10" s="64">
        <v>0</v>
      </c>
      <c r="E10" s="28"/>
      <c r="F10" s="49">
        <f>SQRT(POWER(B10-$B$14,2)+POWER(C10-$C$14,2))</f>
        <v>50.039984012787215</v>
      </c>
      <c r="G10" s="50">
        <f>ABS(B10-$B$14)+ABS(C10-$C$14)</f>
        <v>52</v>
      </c>
    </row>
    <row r="11" spans="1:7" ht="15" thickBot="1">
      <c r="A11" s="64">
        <v>6</v>
      </c>
      <c r="B11" s="64">
        <v>32</v>
      </c>
      <c r="C11" s="64">
        <v>95</v>
      </c>
      <c r="D11" s="64">
        <v>1</v>
      </c>
      <c r="E11" s="28"/>
      <c r="F11" s="49">
        <f>SQRT(POWER(B11-$B$14,2)+POWER(C11-$C$14,2))</f>
        <v>84.899941107164494</v>
      </c>
      <c r="G11" s="50">
        <f>ABS(B11-$B$14)+ABS(C11-$C$14)</f>
        <v>120</v>
      </c>
    </row>
    <row r="12" spans="1:7" ht="15" thickBot="1">
      <c r="E12" s="2"/>
      <c r="F12" s="31"/>
      <c r="G12" s="31"/>
    </row>
    <row r="13" spans="1:7" ht="15" thickBot="1">
      <c r="A13" s="61"/>
      <c r="B13" s="2" t="s">
        <v>33</v>
      </c>
      <c r="C13" s="3" t="s">
        <v>34</v>
      </c>
      <c r="E13" s="2"/>
      <c r="F13" s="2"/>
      <c r="G13" s="2"/>
    </row>
    <row r="14" spans="1:7" ht="15" thickBot="1">
      <c r="A14" s="3"/>
      <c r="B14" s="43">
        <v>94</v>
      </c>
      <c r="C14" s="44">
        <v>37</v>
      </c>
      <c r="D14" s="2"/>
      <c r="E14" s="2"/>
      <c r="F14" s="2"/>
      <c r="G14" s="2"/>
    </row>
    <row r="15" spans="1:7" ht="15" thickBot="1">
      <c r="A15" s="2"/>
      <c r="B15" s="2"/>
      <c r="C15" s="2"/>
      <c r="D15" s="2"/>
      <c r="E15" s="2"/>
      <c r="F15" s="2"/>
      <c r="G15" s="2"/>
    </row>
    <row r="16" spans="1:7" ht="15" thickBot="1">
      <c r="A16" s="2"/>
      <c r="B16" s="11"/>
      <c r="C16" s="11"/>
      <c r="D16" s="2"/>
      <c r="E16" s="11"/>
      <c r="F16" s="11"/>
      <c r="G16" s="2"/>
    </row>
    <row r="17" spans="1:7" ht="15" thickBot="1">
      <c r="A17" s="3"/>
      <c r="B17" s="11" t="s">
        <v>35</v>
      </c>
      <c r="C17" s="45">
        <f>MIN(F2:F11)</f>
        <v>23.53720459187964</v>
      </c>
      <c r="D17" s="3"/>
      <c r="E17" s="11" t="s">
        <v>36</v>
      </c>
      <c r="F17" s="45">
        <f>MIN(G2:G11)</f>
        <v>28</v>
      </c>
      <c r="G17" s="2"/>
    </row>
    <row r="18" spans="1:7" ht="15" thickBot="1">
      <c r="A18" s="2"/>
      <c r="B18" s="12"/>
      <c r="C18" s="2"/>
      <c r="D18" s="2"/>
      <c r="E18" s="12"/>
      <c r="F18" s="2"/>
      <c r="G18" s="2"/>
    </row>
    <row r="19" spans="1:7" ht="40.799999999999997" thickBot="1">
      <c r="A19" s="46"/>
      <c r="B19" s="46" t="s">
        <v>37</v>
      </c>
      <c r="C19" s="2" t="s">
        <v>38</v>
      </c>
      <c r="D19" s="46"/>
      <c r="E19" s="46" t="s">
        <v>37</v>
      </c>
      <c r="F19" s="2" t="s">
        <v>38</v>
      </c>
      <c r="G19" s="2"/>
    </row>
    <row r="20" spans="1:7" ht="15" thickBot="1">
      <c r="A20" s="46"/>
      <c r="B20" s="47">
        <v>10</v>
      </c>
      <c r="C20" s="42">
        <v>0</v>
      </c>
      <c r="D20" s="46"/>
      <c r="E20" s="47">
        <v>10</v>
      </c>
      <c r="F20" s="42">
        <v>0</v>
      </c>
      <c r="G20" s="2"/>
    </row>
    <row r="21" spans="1:7" ht="15" thickBot="1">
      <c r="A21" s="46"/>
      <c r="B21" s="47">
        <v>6</v>
      </c>
      <c r="C21" s="42">
        <v>1</v>
      </c>
      <c r="D21" s="46"/>
      <c r="E21" s="47">
        <v>6</v>
      </c>
      <c r="F21" s="42">
        <v>1</v>
      </c>
      <c r="G21" s="2"/>
    </row>
    <row r="22" spans="1:7" ht="15" thickBot="1">
      <c r="A22" s="46"/>
      <c r="B22" s="48">
        <v>2</v>
      </c>
      <c r="C22" s="42">
        <v>0</v>
      </c>
      <c r="D22" s="46"/>
      <c r="E22" s="48">
        <v>2</v>
      </c>
      <c r="F22" s="42">
        <v>0</v>
      </c>
      <c r="G22" s="2"/>
    </row>
    <row r="23" spans="1:7" ht="15" thickBot="1">
      <c r="A23" s="2"/>
      <c r="B23" s="12"/>
      <c r="C23" s="12"/>
      <c r="D23" s="2"/>
      <c r="E23" s="12"/>
      <c r="F23" s="12"/>
      <c r="G23" s="2"/>
    </row>
    <row r="24" spans="1:7" ht="27.6" thickBot="1">
      <c r="A24" s="46"/>
      <c r="B24" s="12" t="s">
        <v>39</v>
      </c>
      <c r="C24" s="48">
        <v>1</v>
      </c>
      <c r="D24" s="46"/>
      <c r="E24" s="12" t="s">
        <v>39</v>
      </c>
      <c r="F24" s="48">
        <v>1</v>
      </c>
      <c r="G24" s="2"/>
    </row>
  </sheetData>
  <sortState ref="A2:G11">
    <sortCondition ref="F2:F11"/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4.1</vt:lpstr>
      <vt:lpstr>4.2</vt:lpstr>
      <vt:lpstr>4.1_287231</vt:lpstr>
      <vt:lpstr>4.2_287231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Кот</dc:creator>
  <cp:lastModifiedBy>Олег Кот</cp:lastModifiedBy>
  <dcterms:created xsi:type="dcterms:W3CDTF">2020-04-21T23:15:45Z</dcterms:created>
  <dcterms:modified xsi:type="dcterms:W3CDTF">2020-07-01T20:39:50Z</dcterms:modified>
</cp:coreProperties>
</file>