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U" sheetId="1" r:id="rId4"/>
    <sheet state="visible" name="VU" sheetId="2" r:id="rId5"/>
    <sheet state="visible" name="Тепловая карта" sheetId="3" r:id="rId6"/>
    <sheet state="visible" name="Пропущенные значения" sheetId="4" r:id="rId7"/>
    <sheet state="visible" name="Рейтинги" sheetId="5" r:id="rId8"/>
    <sheet state="visible" name="Уникальные значения" sheetId="6" r:id="rId9"/>
    <sheet state="visible" name="Лист1" sheetId="7" r:id="rId10"/>
  </sheets>
  <definedNames>
    <definedName hidden="1" localSheetId="0" name="_xlnm._FilterDatabase">NU!$A$3:$AH$148</definedName>
  </definedNames>
  <calcPr/>
  <extLst>
    <ext uri="GoogleSheetsCustomDataVersion1">
      <go:sheetsCustomData xmlns:go="http://customooxmlschemas.google.com/" r:id="rId11" roundtripDataSignature="AMtx7miFg7bi60ewDmW/VtbrDxvFI8v3oQ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X140">
      <text>
        <t xml:space="preserve">======
ID#AAAAGU7IVLg
Автор    (2020-03-21 08:31:22)
Линейная интерпретация</t>
      </text>
    </comment>
    <comment authorId="0" ref="W109">
      <text>
        <t xml:space="preserve">======
ID#AAAAGU7IVLk
Автор    (2020-03-21 08:31:22)
Линейная интерпретация</t>
      </text>
    </comment>
    <comment authorId="0" ref="W144">
      <text>
        <t xml:space="preserve">======
ID#AAAAGU7IVLc
Автор    (2020-03-21 08:31:22)
Линейная интерпретация</t>
      </text>
    </comment>
  </commentList>
  <extLst>
    <ext uri="GoogleSheetsCustomDataVersion1">
      <go:sheetsCustomData xmlns:go="http://customooxmlschemas.google.com/" r:id="rId1" roundtripDataSignature="AMtx7mj0ntqpENJCmoe/LSDsLqowFZ3UOw=="/>
    </ext>
  </extLst>
</comments>
</file>

<file path=xl/sharedStrings.xml><?xml version="1.0" encoding="utf-8"?>
<sst xmlns="http://schemas.openxmlformats.org/spreadsheetml/2006/main" count="393" uniqueCount="56">
  <si>
    <t>Глубина манометра</t>
  </si>
  <si>
    <t>Dшт</t>
  </si>
  <si>
    <t>Рзаб</t>
  </si>
  <si>
    <t>Pлин</t>
  </si>
  <si>
    <t>Рлин</t>
  </si>
  <si>
    <t>Руст</t>
  </si>
  <si>
    <t>Туст</t>
  </si>
  <si>
    <t>Тзаб</t>
  </si>
  <si>
    <t>Tлин</t>
  </si>
  <si>
    <t>Дебит газа</t>
  </si>
  <si>
    <t>Pсб</t>
  </si>
  <si>
    <t>Ro_c</t>
  </si>
  <si>
    <t>Тна шлейфе</t>
  </si>
  <si>
    <t xml:space="preserve">Удельная плотность газа </t>
  </si>
  <si>
    <t>G_total</t>
  </si>
  <si>
    <t>КГФ</t>
  </si>
  <si>
    <t>Дебит ст. конд.</t>
  </si>
  <si>
    <t>а</t>
  </si>
  <si>
    <t>Дебит смеси</t>
  </si>
  <si>
    <t>Дебит гааз</t>
  </si>
  <si>
    <t>Дебит кон нестабильный</t>
  </si>
  <si>
    <t>Дебит воды</t>
  </si>
  <si>
    <t>Нэф</t>
  </si>
  <si>
    <t>Рпл. Тек (послед точка на КВД)</t>
  </si>
  <si>
    <t>Рпл. Тек (Расчет по КВД)</t>
  </si>
  <si>
    <t>Рпл. Тек (Карноухов)</t>
  </si>
  <si>
    <t>Ro_g</t>
  </si>
  <si>
    <t>Ro_w</t>
  </si>
  <si>
    <t>тут дисперсия 0</t>
  </si>
  <si>
    <t>осредненные знач</t>
  </si>
  <si>
    <t>на конец режима</t>
  </si>
  <si>
    <t>Стандартные условия</t>
  </si>
  <si>
    <t>Линейные условия</t>
  </si>
  <si>
    <t>Дебит нест. конд.</t>
  </si>
  <si>
    <t>№</t>
  </si>
  <si>
    <t>дд.мм.гггг</t>
  </si>
  <si>
    <t>м</t>
  </si>
  <si>
    <t>мм</t>
  </si>
  <si>
    <t>бар</t>
  </si>
  <si>
    <t xml:space="preserve"> С</t>
  </si>
  <si>
    <t>1000 м3/сут</t>
  </si>
  <si>
    <t>м3/сут</t>
  </si>
  <si>
    <t>МПа</t>
  </si>
  <si>
    <t xml:space="preserve"> атм</t>
  </si>
  <si>
    <t xml:space="preserve"> бар</t>
  </si>
  <si>
    <t>кг/м3</t>
  </si>
  <si>
    <t>б/р</t>
  </si>
  <si>
    <t>кг/с</t>
  </si>
  <si>
    <t>г/м3</t>
  </si>
  <si>
    <t>т/тыс.ст.м3</t>
  </si>
  <si>
    <t>-</t>
  </si>
  <si>
    <t>0.3.</t>
  </si>
  <si>
    <t/>
  </si>
  <si>
    <t>берем по ABS</t>
  </si>
  <si>
    <t>Осредненные</t>
  </si>
  <si>
    <t>На конец режима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</si>
</sst>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"/>
    <numFmt numFmtId="165" formatCode="0.0000"/>
    <numFmt numFmtId="166" formatCode="#,##0.00&quot;р.&quot;"/>
    <numFmt numFmtId="167" formatCode="dd/mm/yy"/>
    <numFmt numFmtId="168" formatCode="0.000"/>
  </numFmts>
  <fonts count="16">
    <font>
      <sz val="11.0"/>
      <color theme="1"/>
      <name val="Arial"/>
    </font>
    <font>
      <sz val="10.0"/>
      <color theme="1"/>
      <name val="Times New Roman"/>
    </font>
    <font>
      <sz val="11.0"/>
      <color theme="1"/>
      <name val="Calibri"/>
    </font>
    <font>
      <sz val="10.0"/>
      <color theme="1"/>
      <name val="Arial"/>
    </font>
    <font>
      <color theme="1"/>
      <name val="Calibri"/>
    </font>
    <font>
      <color theme="1"/>
      <name val="Arial"/>
    </font>
    <font/>
    <font>
      <sz val="11.0"/>
      <color rgb="FF000000"/>
      <name val="Inconsolata"/>
    </font>
    <font>
      <name val="Arial"/>
    </font>
    <font>
      <sz val="11.0"/>
      <name val="Calibri"/>
    </font>
    <font>
      <b/>
      <sz val="12.0"/>
      <color theme="1"/>
      <name val="Times New Roman"/>
    </font>
    <font>
      <sz val="10.0"/>
      <color rgb="FFFF0000"/>
      <name val="Times New Roman"/>
    </font>
    <font>
      <sz val="11.0"/>
      <color rgb="FF000000"/>
      <name val="Calibri"/>
    </font>
    <font>
      <color rgb="FF000000"/>
      <name val="Arial"/>
    </font>
    <font>
      <color rgb="FF000000"/>
      <name val="-apple-system"/>
    </font>
    <font>
      <color rgb="FF00FF00"/>
      <name val="Calibri"/>
    </font>
  </fonts>
  <fills count="12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theme="0"/>
        <bgColor theme="0"/>
      </patternFill>
    </fill>
    <fill>
      <patternFill patternType="solid">
        <fgColor rgb="FFF2DBDB"/>
        <bgColor rgb="FFF2DBDB"/>
      </patternFill>
    </fill>
    <fill>
      <patternFill patternType="solid">
        <fgColor rgb="FFFF0000"/>
        <bgColor rgb="FFFF0000"/>
      </patternFill>
    </fill>
    <fill>
      <patternFill patternType="solid">
        <fgColor rgb="FFCC0000"/>
        <bgColor rgb="FFCC0000"/>
      </patternFill>
    </fill>
    <fill>
      <patternFill patternType="solid">
        <fgColor rgb="FFF1C232"/>
        <bgColor rgb="FFF1C232"/>
      </patternFill>
    </fill>
    <fill>
      <patternFill patternType="solid">
        <fgColor rgb="FF6AA84F"/>
        <bgColor rgb="FF6AA84F"/>
      </patternFill>
    </fill>
    <fill>
      <patternFill patternType="solid">
        <fgColor rgb="FF00FF00"/>
        <bgColor rgb="FF00FF00"/>
      </patternFill>
    </fill>
  </fills>
  <borders count="3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right style="hair">
        <color rgb="FF000000"/>
      </right>
      <bottom style="hair">
        <color rgb="FF000000"/>
      </bottom>
    </border>
    <border>
      <left style="hair">
        <color rgb="FF000000"/>
      </left>
    </border>
    <border>
      <top style="hair">
        <color rgb="FF000000"/>
      </top>
      <bottom style="hair">
        <color rgb="FF000000"/>
      </bottom>
    </border>
    <border>
      <bottom style="hair">
        <color rgb="FF000000"/>
      </bottom>
    </border>
    <border>
      <left style="thin">
        <color rgb="FF000000"/>
      </left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bottom style="hair">
        <color rgb="FF000000"/>
      </bottom>
    </border>
    <border>
      <top style="hair">
        <color rgb="FF000000"/>
      </top>
    </border>
    <border>
      <left style="hair">
        <color rgb="FF000000"/>
      </lef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</border>
    <border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02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center" shrinkToFit="0" vertical="center" wrapText="1"/>
    </xf>
    <xf borderId="1" fillId="0" fontId="1" numFmtId="0" xfId="0" applyAlignment="1" applyBorder="1" applyFont="1">
      <alignment horizontal="center" vertical="center"/>
    </xf>
    <xf borderId="1" fillId="2" fontId="1" numFmtId="0" xfId="0" applyAlignment="1" applyBorder="1" applyFill="1" applyFon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1" fillId="0" fontId="1" numFmtId="2" xfId="0" applyAlignment="1" applyBorder="1" applyFont="1" applyNumberFormat="1">
      <alignment horizontal="center" vertical="center"/>
    </xf>
    <xf borderId="2" fillId="0" fontId="2" numFmtId="2" xfId="0" applyBorder="1" applyFont="1" applyNumberFormat="1"/>
    <xf borderId="1" fillId="0" fontId="3" numFmtId="164" xfId="0" applyAlignment="1" applyBorder="1" applyFont="1" applyNumberFormat="1">
      <alignment horizontal="right"/>
    </xf>
    <xf borderId="1" fillId="0" fontId="3" numFmtId="165" xfId="0" applyAlignment="1" applyBorder="1" applyFont="1" applyNumberFormat="1">
      <alignment horizontal="right" shrinkToFit="0" vertical="center" wrapText="1"/>
    </xf>
    <xf borderId="0" fillId="0" fontId="4" numFmtId="0" xfId="0" applyFont="1"/>
    <xf borderId="1" fillId="0" fontId="1" numFmtId="2" xfId="0" applyAlignment="1" applyBorder="1" applyFont="1" applyNumberFormat="1">
      <alignment horizontal="right"/>
    </xf>
    <xf borderId="1" fillId="0" fontId="2" numFmtId="2" xfId="0" applyBorder="1" applyFont="1" applyNumberFormat="1"/>
    <xf borderId="1" fillId="0" fontId="5" numFmtId="2" xfId="0" applyAlignment="1" applyBorder="1" applyFont="1" applyNumberFormat="1">
      <alignment horizontal="right" vertical="bottom"/>
    </xf>
    <xf borderId="3" fillId="0" fontId="1" numFmtId="166" xfId="0" applyAlignment="1" applyBorder="1" applyFont="1" applyNumberFormat="1">
      <alignment horizontal="center" vertical="center"/>
    </xf>
    <xf borderId="4" fillId="0" fontId="1" numFmtId="49" xfId="0" applyAlignment="1" applyBorder="1" applyFont="1" applyNumberFormat="1">
      <alignment horizontal="center" vertical="center"/>
    </xf>
    <xf borderId="5" fillId="0" fontId="1" numFmtId="167" xfId="0" applyAlignment="1" applyBorder="1" applyFont="1" applyNumberFormat="1">
      <alignment horizontal="center" shrinkToFit="0" vertical="center" wrapText="1"/>
    </xf>
    <xf borderId="0" fillId="0" fontId="1" numFmtId="0" xfId="0" applyAlignment="1" applyFont="1">
      <alignment horizontal="center" vertical="center"/>
    </xf>
    <xf borderId="6" fillId="0" fontId="1" numFmtId="0" xfId="0" applyAlignment="1" applyBorder="1" applyFont="1">
      <alignment horizontal="center" vertical="center"/>
    </xf>
    <xf borderId="6" fillId="0" fontId="6" numFmtId="0" xfId="0" applyBorder="1" applyFont="1"/>
    <xf borderId="1" fillId="0" fontId="1" numFmtId="2" xfId="0" applyAlignment="1" applyBorder="1" applyFont="1" applyNumberFormat="1">
      <alignment horizontal="center"/>
    </xf>
    <xf borderId="1" fillId="0" fontId="4" numFmtId="164" xfId="0" applyBorder="1" applyFont="1" applyNumberFormat="1"/>
    <xf borderId="7" fillId="0" fontId="1" numFmtId="0" xfId="0" applyAlignment="1" applyBorder="1" applyFont="1">
      <alignment horizontal="center" vertical="center"/>
    </xf>
    <xf borderId="1" fillId="0" fontId="1" numFmtId="164" xfId="0" applyAlignment="1" applyBorder="1" applyFont="1" applyNumberFormat="1">
      <alignment horizontal="right"/>
    </xf>
    <xf borderId="8" fillId="0" fontId="1" numFmtId="0" xfId="0" applyAlignment="1" applyBorder="1" applyFont="1">
      <alignment horizontal="center" vertical="center"/>
    </xf>
    <xf borderId="1" fillId="0" fontId="1" numFmtId="165" xfId="0" applyAlignment="1" applyBorder="1" applyFont="1" applyNumberFormat="1">
      <alignment horizontal="right"/>
    </xf>
    <xf borderId="0" fillId="3" fontId="7" numFmtId="0" xfId="0" applyFill="1" applyFont="1"/>
    <xf borderId="9" fillId="0" fontId="1" numFmtId="0" xfId="0" applyAlignment="1" applyBorder="1" applyFont="1">
      <alignment horizontal="center" vertical="center"/>
    </xf>
    <xf borderId="0" fillId="0" fontId="1" numFmtId="2" xfId="0" applyFont="1" applyNumberFormat="1"/>
    <xf borderId="10" fillId="0" fontId="1" numFmtId="166" xfId="0" applyAlignment="1" applyBorder="1" applyFont="1" applyNumberFormat="1">
      <alignment horizontal="center" vertical="center"/>
    </xf>
    <xf borderId="0" fillId="0" fontId="8" numFmtId="2" xfId="0" applyAlignment="1" applyFont="1" applyNumberFormat="1">
      <alignment horizontal="right" readingOrder="0" vertical="bottom"/>
    </xf>
    <xf borderId="11" fillId="0" fontId="1" numFmtId="49" xfId="0" applyAlignment="1" applyBorder="1" applyFont="1" applyNumberFormat="1">
      <alignment horizontal="center" vertical="center"/>
    </xf>
    <xf borderId="12" fillId="0" fontId="1" numFmtId="167" xfId="0" applyAlignment="1" applyBorder="1" applyFont="1" applyNumberFormat="1">
      <alignment horizontal="center" shrinkToFit="0" vertical="center" wrapText="1"/>
    </xf>
    <xf borderId="13" fillId="0" fontId="1" numFmtId="0" xfId="0" applyAlignment="1" applyBorder="1" applyFont="1">
      <alignment horizontal="center" shrinkToFit="0" vertical="center" wrapText="1"/>
    </xf>
    <xf borderId="0" fillId="0" fontId="8" numFmtId="2" xfId="0" applyAlignment="1" applyFont="1" applyNumberFormat="1">
      <alignment horizontal="center" readingOrder="0" vertical="bottom"/>
    </xf>
    <xf borderId="14" fillId="0" fontId="1" numFmtId="0" xfId="0" applyAlignment="1" applyBorder="1" applyFont="1">
      <alignment horizontal="center" vertical="center"/>
    </xf>
    <xf borderId="13" fillId="0" fontId="1" numFmtId="0" xfId="0" applyAlignment="1" applyBorder="1" applyFont="1">
      <alignment horizontal="center" vertical="center"/>
    </xf>
    <xf borderId="13" fillId="0" fontId="1" numFmtId="0" xfId="0" applyAlignment="1" applyBorder="1" applyFont="1">
      <alignment vertical="center"/>
    </xf>
    <xf borderId="15" fillId="0" fontId="1" numFmtId="0" xfId="0" applyAlignment="1" applyBorder="1" applyFont="1">
      <alignment horizontal="center" vertical="center"/>
    </xf>
    <xf borderId="16" fillId="0" fontId="1" numFmtId="0" xfId="0" applyAlignment="1" applyBorder="1" applyFont="1">
      <alignment horizontal="center" vertical="center"/>
    </xf>
    <xf borderId="10" fillId="0" fontId="1" numFmtId="0" xfId="0" applyAlignment="1" applyBorder="1" applyFont="1">
      <alignment horizontal="center" shrinkToFit="0" vertical="center" wrapText="1"/>
    </xf>
    <xf borderId="15" fillId="0" fontId="1" numFmtId="0" xfId="0" applyAlignment="1" applyBorder="1" applyFont="1">
      <alignment horizontal="center" shrinkToFit="0" vertical="center" wrapText="1"/>
    </xf>
    <xf borderId="17" fillId="0" fontId="1" numFmtId="0" xfId="0" applyAlignment="1" applyBorder="1" applyFont="1">
      <alignment horizontal="center" shrinkToFit="0" vertical="center" wrapText="1"/>
    </xf>
    <xf borderId="1" fillId="0" fontId="8" numFmtId="2" xfId="0" applyAlignment="1" applyBorder="1" applyFont="1" applyNumberFormat="1">
      <alignment horizontal="center" readingOrder="0" vertical="bottom"/>
    </xf>
    <xf borderId="18" fillId="0" fontId="1" numFmtId="166" xfId="0" applyAlignment="1" applyBorder="1" applyFont="1" applyNumberFormat="1">
      <alignment horizontal="center" vertical="center"/>
    </xf>
    <xf borderId="19" fillId="0" fontId="1" numFmtId="49" xfId="0" applyAlignment="1" applyBorder="1" applyFont="1" applyNumberFormat="1">
      <alignment horizontal="center" vertical="center"/>
    </xf>
    <xf borderId="20" fillId="0" fontId="1" numFmtId="167" xfId="0" applyAlignment="1" applyBorder="1" applyFont="1" applyNumberFormat="1">
      <alignment horizontal="center" vertical="center"/>
    </xf>
    <xf borderId="1" fillId="0" fontId="2" numFmtId="164" xfId="0" applyBorder="1" applyFont="1" applyNumberFormat="1"/>
    <xf borderId="20" fillId="0" fontId="1" numFmtId="0" xfId="0" applyAlignment="1" applyBorder="1" applyFont="1">
      <alignment horizontal="center" vertical="center"/>
    </xf>
    <xf borderId="1" fillId="0" fontId="2" numFmtId="165" xfId="0" applyBorder="1" applyFont="1" applyNumberFormat="1"/>
    <xf borderId="18" fillId="0" fontId="1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/>
    </xf>
    <xf borderId="21" fillId="0" fontId="1" numFmtId="0" xfId="0" applyAlignment="1" applyBorder="1" applyFont="1">
      <alignment horizontal="center" vertical="center"/>
    </xf>
    <xf borderId="1" fillId="0" fontId="1" numFmtId="49" xfId="0" applyAlignment="1" applyBorder="1" applyFont="1" applyNumberFormat="1">
      <alignment horizontal="center" vertical="center"/>
    </xf>
    <xf borderId="1" fillId="0" fontId="1" numFmtId="14" xfId="0" applyAlignment="1" applyBorder="1" applyFont="1" applyNumberFormat="1">
      <alignment horizontal="center" vertical="center"/>
    </xf>
    <xf borderId="1" fillId="0" fontId="1" numFmtId="164" xfId="0" applyAlignment="1" applyBorder="1" applyFont="1" applyNumberFormat="1">
      <alignment horizontal="center" vertical="center"/>
    </xf>
    <xf borderId="21" fillId="0" fontId="1" numFmtId="164" xfId="0" applyAlignment="1" applyBorder="1" applyFont="1" applyNumberFormat="1">
      <alignment horizontal="center" vertical="center"/>
    </xf>
    <xf borderId="1" fillId="0" fontId="2" numFmtId="1" xfId="0" applyBorder="1" applyFont="1" applyNumberFormat="1"/>
    <xf borderId="0" fillId="0" fontId="1" numFmtId="2" xfId="0" applyAlignment="1" applyFont="1" applyNumberFormat="1">
      <alignment horizontal="center" vertical="center"/>
    </xf>
    <xf borderId="1" fillId="0" fontId="1" numFmtId="2" xfId="0" applyAlignment="1" applyBorder="1" applyFont="1" applyNumberFormat="1">
      <alignment horizontal="center" readingOrder="0" vertical="center"/>
    </xf>
    <xf borderId="22" fillId="0" fontId="1" numFmtId="0" xfId="0" applyAlignment="1" applyBorder="1" applyFont="1">
      <alignment horizontal="center" vertical="center"/>
    </xf>
    <xf borderId="1" fillId="0" fontId="4" numFmtId="0" xfId="0" applyBorder="1" applyFont="1"/>
    <xf borderId="1" fillId="0" fontId="9" numFmtId="165" xfId="0" applyAlignment="1" applyBorder="1" applyFont="1" applyNumberFormat="1">
      <alignment horizontal="center" readingOrder="0" vertical="bottom"/>
    </xf>
    <xf borderId="2" fillId="0" fontId="1" numFmtId="0" xfId="0" applyAlignment="1" applyBorder="1" applyFont="1">
      <alignment horizontal="center" vertical="center"/>
    </xf>
    <xf borderId="1" fillId="0" fontId="1" numFmtId="1" xfId="0" applyAlignment="1" applyBorder="1" applyFont="1" applyNumberFormat="1">
      <alignment horizontal="center" vertical="center"/>
    </xf>
    <xf borderId="0" fillId="0" fontId="1" numFmtId="0" xfId="0" applyFont="1"/>
    <xf borderId="23" fillId="4" fontId="1" numFmtId="0" xfId="0" applyAlignment="1" applyBorder="1" applyFill="1" applyFont="1">
      <alignment horizontal="center" vertical="center"/>
    </xf>
    <xf borderId="1" fillId="4" fontId="1" numFmtId="49" xfId="0" applyAlignment="1" applyBorder="1" applyFont="1" applyNumberFormat="1">
      <alignment horizontal="center" vertical="center"/>
    </xf>
    <xf borderId="1" fillId="4" fontId="1" numFmtId="167" xfId="0" applyAlignment="1" applyBorder="1" applyFont="1" applyNumberFormat="1">
      <alignment horizontal="center" vertical="center"/>
    </xf>
    <xf borderId="24" fillId="4" fontId="1" numFmtId="0" xfId="0" applyAlignment="1" applyBorder="1" applyFont="1">
      <alignment horizontal="center" vertical="center"/>
    </xf>
    <xf borderId="25" fillId="4" fontId="1" numFmtId="0" xfId="0" applyAlignment="1" applyBorder="1" applyFont="1">
      <alignment horizontal="center" vertical="center"/>
    </xf>
    <xf borderId="1" fillId="0" fontId="1" numFmtId="167" xfId="0" applyAlignment="1" applyBorder="1" applyFont="1" applyNumberFormat="1">
      <alignment horizontal="center" vertical="center"/>
    </xf>
    <xf borderId="26" fillId="5" fontId="3" numFmtId="164" xfId="0" applyAlignment="1" applyBorder="1" applyFill="1" applyFont="1" applyNumberFormat="1">
      <alignment horizontal="center"/>
    </xf>
    <xf borderId="27" fillId="5" fontId="3" numFmtId="168" xfId="0" applyAlignment="1" applyBorder="1" applyFont="1" applyNumberFormat="1">
      <alignment horizontal="center"/>
    </xf>
    <xf borderId="26" fillId="5" fontId="3" numFmtId="0" xfId="0" applyAlignment="1" applyBorder="1" applyFont="1">
      <alignment horizontal="center" vertical="center"/>
    </xf>
    <xf borderId="27" fillId="5" fontId="3" numFmtId="168" xfId="0" applyAlignment="1" applyBorder="1" applyFont="1" applyNumberFormat="1">
      <alignment horizontal="center" vertical="center"/>
    </xf>
    <xf borderId="15" fillId="6" fontId="10" numFmtId="164" xfId="0" applyAlignment="1" applyBorder="1" applyFill="1" applyFont="1" applyNumberFormat="1">
      <alignment horizontal="center" vertical="center"/>
    </xf>
    <xf borderId="21" fillId="0" fontId="1" numFmtId="1" xfId="0" applyAlignment="1" applyBorder="1" applyFont="1" applyNumberFormat="1">
      <alignment horizontal="center" vertical="center"/>
    </xf>
    <xf borderId="2" fillId="0" fontId="1" numFmtId="1" xfId="0" applyAlignment="1" applyBorder="1" applyFont="1" applyNumberFormat="1">
      <alignment horizontal="center" vertical="center"/>
    </xf>
    <xf borderId="1" fillId="5" fontId="1" numFmtId="167" xfId="0" applyAlignment="1" applyBorder="1" applyFont="1" applyNumberFormat="1">
      <alignment horizontal="center" vertical="center"/>
    </xf>
    <xf borderId="1" fillId="0" fontId="1" numFmtId="164" xfId="0" applyAlignment="1" applyBorder="1" applyFont="1" applyNumberFormat="1">
      <alignment horizontal="center"/>
    </xf>
    <xf borderId="1" fillId="0" fontId="11" numFmtId="164" xfId="0" applyAlignment="1" applyBorder="1" applyFont="1" applyNumberFormat="1">
      <alignment horizontal="center" vertical="center"/>
    </xf>
    <xf borderId="22" fillId="0" fontId="1" numFmtId="1" xfId="0" applyAlignment="1" applyBorder="1" applyFont="1" applyNumberFormat="1">
      <alignment horizontal="center" vertical="center"/>
    </xf>
    <xf borderId="1" fillId="0" fontId="11" numFmtId="2" xfId="0" applyAlignment="1" applyBorder="1" applyFont="1" applyNumberFormat="1">
      <alignment horizontal="center" vertical="center"/>
    </xf>
    <xf borderId="28" fillId="5" fontId="3" numFmtId="0" xfId="0" applyAlignment="1" applyBorder="1" applyFont="1">
      <alignment horizontal="center"/>
    </xf>
    <xf borderId="29" fillId="5" fontId="3" numFmtId="168" xfId="0" applyAlignment="1" applyBorder="1" applyFont="1" applyNumberFormat="1">
      <alignment horizontal="center"/>
    </xf>
    <xf borderId="1" fillId="3" fontId="1" numFmtId="164" xfId="0" applyAlignment="1" applyBorder="1" applyFont="1" applyNumberFormat="1">
      <alignment horizontal="center"/>
    </xf>
    <xf borderId="30" fillId="6" fontId="10" numFmtId="168" xfId="0" applyAlignment="1" applyBorder="1" applyFont="1" applyNumberFormat="1">
      <alignment horizontal="center" vertical="center"/>
    </xf>
    <xf borderId="0" fillId="0" fontId="1" numFmtId="49" xfId="0" applyAlignment="1" applyFont="1" applyNumberFormat="1">
      <alignment horizontal="center" vertical="center"/>
    </xf>
    <xf borderId="0" fillId="0" fontId="1" numFmtId="167" xfId="0" applyAlignment="1" applyFont="1" applyNumberFormat="1">
      <alignment horizontal="center" vertical="center"/>
    </xf>
    <xf borderId="0" fillId="7" fontId="4" numFmtId="0" xfId="0" applyFill="1" applyFont="1"/>
    <xf borderId="0" fillId="8" fontId="4" numFmtId="0" xfId="0" applyFill="1" applyFont="1"/>
    <xf borderId="0" fillId="9" fontId="4" numFmtId="0" xfId="0" applyFill="1" applyFont="1"/>
    <xf borderId="0" fillId="10" fontId="4" numFmtId="0" xfId="0" applyFill="1" applyFont="1"/>
    <xf borderId="0" fillId="11" fontId="4" numFmtId="0" xfId="0" applyFill="1" applyFont="1"/>
    <xf borderId="0" fillId="3" fontId="12" numFmtId="0" xfId="0" applyAlignment="1" applyFont="1">
      <alignment horizontal="left"/>
    </xf>
    <xf borderId="0" fillId="3" fontId="13" numFmtId="0" xfId="0" applyAlignment="1" applyFont="1">
      <alignment horizontal="left"/>
    </xf>
    <xf borderId="0" fillId="3" fontId="14" numFmtId="0" xfId="0" applyAlignment="1" applyFont="1">
      <alignment horizontal="left"/>
    </xf>
    <xf borderId="0" fillId="3" fontId="4" numFmtId="0" xfId="0" applyFont="1"/>
    <xf borderId="0" fillId="0" fontId="4" numFmtId="0" xfId="0" applyAlignment="1" applyFont="1">
      <alignment horizontal="center"/>
    </xf>
    <xf borderId="0" fillId="3" fontId="4" numFmtId="0" xfId="0" applyAlignment="1" applyFont="1">
      <alignment horizontal="center"/>
    </xf>
    <xf borderId="31" fillId="2" fontId="2" numFmtId="0" xfId="0" applyBorder="1" applyFont="1"/>
    <xf borderId="0" fillId="3" fontId="15" numFmtId="0" xfId="0" applyFont="1"/>
  </cellXfs>
  <cellStyles count="1">
    <cellStyle xfId="0" name="Normal" builtinId="0"/>
  </cellStyles>
  <dxfs count="12">
    <dxf>
      <font/>
      <fill>
        <patternFill patternType="solid">
          <fgColor rgb="FF92D050"/>
          <bgColor rgb="FF92D050"/>
        </patternFill>
      </fill>
      <border/>
    </dxf>
    <dxf>
      <font>
        <color rgb="FF000000"/>
      </font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F1C232"/>
          <bgColor rgb="FFF1C232"/>
        </patternFill>
      </fill>
      <border/>
    </dxf>
    <dxf>
      <font/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>
        <color rgb="FF000000"/>
      </font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FFD966"/>
          <bgColor rgb="FFFFD966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NU!$C$135:$C$148</c:f>
            </c:numRef>
          </c:xVal>
          <c:yVal>
            <c:numRef>
              <c:f>NU!$X$135:$X$148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428537"/>
        <c:axId val="1031242962"/>
      </c:scatterChart>
      <c:valAx>
        <c:axId val="5334285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031242962"/>
      </c:valAx>
      <c:valAx>
        <c:axId val="1031242962"/>
        <c:scaling>
          <c:orientation val="minMax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533428537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1"/>
            <c:dispEq val="0"/>
          </c:trendline>
          <c:xVal>
            <c:numRef>
              <c:f>NU!$C$135:$C$148</c:f>
            </c:numRef>
          </c:xVal>
          <c:yVal>
            <c:numRef>
              <c:f>NU!$O$135:$O$148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253797"/>
        <c:axId val="1164869460"/>
      </c:scatterChart>
      <c:valAx>
        <c:axId val="171825379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64869460"/>
      </c:valAx>
      <c:valAx>
        <c:axId val="11648694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718253797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'Пропущенные значения'!$C$3:$AE$3</c:f>
            </c:strRef>
          </c:cat>
          <c:val>
            <c:numRef>
              <c:f>'Пропущенные значения'!$C$4:$AE$4</c:f>
            </c:numRef>
          </c:val>
        </c:ser>
        <c:axId val="1375175637"/>
        <c:axId val="1312274307"/>
      </c:barChart>
      <c:catAx>
        <c:axId val="13751756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12274307"/>
      </c:catAx>
      <c:valAx>
        <c:axId val="13122743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75175637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t>Gain Ratio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'Рейтинги'!$E$3:$AG$3</c:f>
            </c:strRef>
          </c:cat>
          <c:val>
            <c:numRef>
              <c:f>'Рейтинги'!$E$4:$AG$4</c:f>
            </c:numRef>
          </c:val>
        </c:ser>
        <c:axId val="830565754"/>
        <c:axId val="1409682616"/>
      </c:barChart>
      <c:catAx>
        <c:axId val="8305657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409682616"/>
      </c:catAx>
      <c:valAx>
        <c:axId val="14096826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830565754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t>МАСШТАБИРОВАННАЯ ВЕРСИЯ (от 0.8)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'Рейтинги'!$E$3:$AG$3</c:f>
            </c:strRef>
          </c:cat>
          <c:val>
            <c:numRef>
              <c:f>'Рейтинги'!$E$5:$AG$5</c:f>
            </c:numRef>
          </c:val>
        </c:ser>
        <c:axId val="255543369"/>
        <c:axId val="1099182345"/>
      </c:barChart>
      <c:catAx>
        <c:axId val="2555433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099182345"/>
      </c:catAx>
      <c:valAx>
        <c:axId val="10991823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55543369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'Уникальные значения'!$C$3:$AE$3</c:f>
            </c:strRef>
          </c:cat>
          <c:val>
            <c:numRef>
              <c:f>'Уникальные значения'!$C$4:$AE$4</c:f>
            </c:numRef>
          </c:val>
        </c:ser>
        <c:axId val="317644212"/>
        <c:axId val="419771404"/>
      </c:barChart>
      <c:catAx>
        <c:axId val="3176442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419771404"/>
      </c:catAx>
      <c:valAx>
        <c:axId val="4197714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317644212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333375</xdr:colOff>
      <xdr:row>149</xdr:row>
      <xdr:rowOff>19050</xdr:rowOff>
    </xdr:from>
    <xdr:ext cx="8667750" cy="5991225"/>
    <xdr:graphicFrame>
      <xdr:nvGraphicFramePr>
        <xdr:cNvPr id="114185324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27</xdr:col>
      <xdr:colOff>552450</xdr:colOff>
      <xdr:row>152</xdr:row>
      <xdr:rowOff>133350</xdr:rowOff>
    </xdr:from>
    <xdr:ext cx="4457700" cy="2657475"/>
    <xdr:graphicFrame>
      <xdr:nvGraphicFramePr>
        <xdr:cNvPr id="15666748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34</xdr:row>
      <xdr:rowOff>123825</xdr:rowOff>
    </xdr:from>
    <xdr:ext cx="4733925" cy="1190625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6</xdr:row>
      <xdr:rowOff>161925</xdr:rowOff>
    </xdr:from>
    <xdr:ext cx="8220075" cy="3533775"/>
    <xdr:graphicFrame>
      <xdr:nvGraphicFramePr>
        <xdr:cNvPr id="903002189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7</xdr:row>
      <xdr:rowOff>66675</xdr:rowOff>
    </xdr:from>
    <xdr:ext cx="9810750" cy="3781425"/>
    <xdr:graphicFrame>
      <xdr:nvGraphicFramePr>
        <xdr:cNvPr id="2063785900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381000</xdr:colOff>
      <xdr:row>7</xdr:row>
      <xdr:rowOff>76200</xdr:rowOff>
    </xdr:from>
    <xdr:ext cx="8105775" cy="3781425"/>
    <xdr:graphicFrame>
      <xdr:nvGraphicFramePr>
        <xdr:cNvPr id="535678530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647700</xdr:colOff>
      <xdr:row>5</xdr:row>
      <xdr:rowOff>114300</xdr:rowOff>
    </xdr:from>
    <xdr:ext cx="3295650" cy="4124325"/>
    <xdr:pic>
      <xdr:nvPicPr>
        <xdr:cNvPr id="0" name="image2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781050</xdr:colOff>
      <xdr:row>6</xdr:row>
      <xdr:rowOff>95250</xdr:rowOff>
    </xdr:from>
    <xdr:ext cx="8934450" cy="3533775"/>
    <xdr:graphicFrame>
      <xdr:nvGraphicFramePr>
        <xdr:cNvPr id="1660728670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0"/>
  <cols>
    <col customWidth="1" min="1" max="1" width="4.38"/>
    <col customWidth="1" min="2" max="2" width="6.75"/>
    <col customWidth="1" min="3" max="3" width="8.63"/>
    <col customWidth="1" min="4" max="4" width="8.0"/>
    <col customWidth="1" min="5" max="5" width="5.25"/>
    <col customWidth="1" min="6" max="6" width="5.5"/>
    <col customWidth="1" min="7" max="7" width="5.63"/>
    <col customWidth="1" min="8" max="11" width="4.75"/>
    <col customWidth="1" min="12" max="12" width="4.25"/>
    <col customWidth="1" min="13" max="13" width="4.75"/>
    <col customWidth="1" min="14" max="14" width="6.5"/>
    <col customWidth="1" min="15" max="15" width="4.75"/>
    <col customWidth="1" min="16" max="16" width="9.38"/>
    <col customWidth="1" min="17" max="17" width="10.0"/>
    <col customWidth="1" min="18" max="18" width="8.13"/>
    <col customWidth="1" min="19" max="19" width="7.38"/>
    <col customWidth="1" min="20" max="20" width="11.63"/>
    <col customWidth="1" min="21" max="21" width="7.88"/>
    <col customWidth="1" min="22" max="22" width="4.25"/>
    <col customWidth="1" min="23" max="23" width="14.25"/>
    <col customWidth="1" min="24" max="24" width="13.25"/>
    <col customWidth="1" min="25" max="25" width="10.63"/>
    <col customWidth="1" min="26" max="26" width="7.75"/>
    <col customWidth="1" min="27" max="27" width="8.63"/>
    <col customWidth="1" min="28" max="36" width="7.75"/>
  </cols>
  <sheetData>
    <row r="1" ht="26.25" customHeight="1">
      <c r="A1" s="13"/>
      <c r="B1" s="14"/>
      <c r="C1" s="15"/>
      <c r="D1" s="16"/>
      <c r="E1" s="16"/>
      <c r="F1" s="17" t="s">
        <v>29</v>
      </c>
      <c r="G1" s="18"/>
      <c r="H1" s="18"/>
      <c r="I1" s="17" t="s">
        <v>30</v>
      </c>
      <c r="J1" s="18"/>
      <c r="K1" s="18"/>
      <c r="L1" s="16"/>
      <c r="M1" s="16"/>
      <c r="N1" s="16"/>
      <c r="O1" s="16"/>
      <c r="P1" s="17" t="s">
        <v>31</v>
      </c>
      <c r="Q1" s="18"/>
      <c r="R1" s="18"/>
      <c r="S1" s="17" t="s">
        <v>32</v>
      </c>
      <c r="T1" s="18"/>
      <c r="U1" s="18"/>
      <c r="V1" s="21"/>
      <c r="W1" s="23"/>
      <c r="X1" s="21"/>
      <c r="Y1" s="2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</row>
    <row r="2" ht="33.0" customHeight="1">
      <c r="A2" s="28"/>
      <c r="B2" s="30"/>
      <c r="C2" s="31"/>
      <c r="D2" s="32" t="s">
        <v>0</v>
      </c>
      <c r="E2" s="34" t="s">
        <v>1</v>
      </c>
      <c r="F2" s="35" t="s">
        <v>2</v>
      </c>
      <c r="G2" s="35" t="s">
        <v>5</v>
      </c>
      <c r="H2" s="35" t="s">
        <v>3</v>
      </c>
      <c r="I2" s="35" t="s">
        <v>2</v>
      </c>
      <c r="J2" s="36" t="s">
        <v>5</v>
      </c>
      <c r="K2" s="36" t="s">
        <v>3</v>
      </c>
      <c r="L2" s="35" t="s">
        <v>6</v>
      </c>
      <c r="M2" s="35" t="s">
        <v>8</v>
      </c>
      <c r="N2" s="32" t="s">
        <v>12</v>
      </c>
      <c r="O2" s="35" t="s">
        <v>7</v>
      </c>
      <c r="P2" s="37" t="s">
        <v>9</v>
      </c>
      <c r="Q2" s="37" t="s">
        <v>16</v>
      </c>
      <c r="R2" s="37" t="s">
        <v>21</v>
      </c>
      <c r="S2" s="37" t="s">
        <v>9</v>
      </c>
      <c r="T2" s="37" t="s">
        <v>33</v>
      </c>
      <c r="U2" s="37" t="s">
        <v>21</v>
      </c>
      <c r="V2" s="38" t="s">
        <v>22</v>
      </c>
      <c r="W2" s="39" t="s">
        <v>23</v>
      </c>
      <c r="X2" s="40" t="s">
        <v>24</v>
      </c>
      <c r="Y2" s="41" t="s">
        <v>25</v>
      </c>
      <c r="Z2" s="16" t="s">
        <v>10</v>
      </c>
      <c r="AA2" s="16" t="s">
        <v>10</v>
      </c>
      <c r="AB2" s="4" t="s">
        <v>26</v>
      </c>
      <c r="AC2" s="3" t="s">
        <v>11</v>
      </c>
      <c r="AD2" s="4" t="s">
        <v>27</v>
      </c>
      <c r="AE2" s="3" t="s">
        <v>13</v>
      </c>
      <c r="AF2" s="4" t="s">
        <v>14</v>
      </c>
      <c r="AG2" s="4" t="s">
        <v>15</v>
      </c>
      <c r="AH2" s="3" t="s">
        <v>15</v>
      </c>
      <c r="AI2" s="16"/>
      <c r="AJ2" s="16"/>
    </row>
    <row r="3" ht="11.25" customHeight="1">
      <c r="A3" s="43"/>
      <c r="B3" s="44" t="s">
        <v>34</v>
      </c>
      <c r="C3" s="45" t="s">
        <v>35</v>
      </c>
      <c r="D3" s="47" t="s">
        <v>36</v>
      </c>
      <c r="E3" s="47" t="s">
        <v>37</v>
      </c>
      <c r="F3" s="47" t="s">
        <v>38</v>
      </c>
      <c r="G3" s="47" t="s">
        <v>38</v>
      </c>
      <c r="H3" s="47" t="s">
        <v>38</v>
      </c>
      <c r="I3" s="47" t="s">
        <v>38</v>
      </c>
      <c r="J3" s="47" t="s">
        <v>38</v>
      </c>
      <c r="K3" s="47" t="s">
        <v>38</v>
      </c>
      <c r="L3" s="47" t="s">
        <v>39</v>
      </c>
      <c r="M3" s="47" t="s">
        <v>39</v>
      </c>
      <c r="N3" s="47" t="s">
        <v>39</v>
      </c>
      <c r="O3" s="47" t="s">
        <v>39</v>
      </c>
      <c r="P3" s="47" t="s">
        <v>40</v>
      </c>
      <c r="Q3" s="47" t="s">
        <v>41</v>
      </c>
      <c r="R3" s="47" t="s">
        <v>41</v>
      </c>
      <c r="S3" s="47" t="s">
        <v>41</v>
      </c>
      <c r="T3" s="47" t="s">
        <v>41</v>
      </c>
      <c r="U3" s="47" t="s">
        <v>41</v>
      </c>
      <c r="V3" s="34" t="s">
        <v>36</v>
      </c>
      <c r="W3" s="49" t="s">
        <v>42</v>
      </c>
      <c r="X3" s="47" t="s">
        <v>42</v>
      </c>
      <c r="Y3" s="47" t="s">
        <v>42</v>
      </c>
      <c r="Z3" s="47" t="s">
        <v>43</v>
      </c>
      <c r="AA3" s="47" t="s">
        <v>44</v>
      </c>
      <c r="AB3" s="50" t="s">
        <v>45</v>
      </c>
      <c r="AC3" s="50" t="s">
        <v>45</v>
      </c>
      <c r="AD3" s="50" t="s">
        <v>45</v>
      </c>
      <c r="AE3" s="50" t="s">
        <v>46</v>
      </c>
      <c r="AF3" s="50" t="s">
        <v>47</v>
      </c>
      <c r="AG3" s="50" t="s">
        <v>48</v>
      </c>
      <c r="AH3" s="16" t="s">
        <v>49</v>
      </c>
      <c r="AI3" s="16"/>
      <c r="AJ3" s="16"/>
    </row>
    <row r="4" ht="12.75" customHeight="1">
      <c r="A4" s="51">
        <v>12.0</v>
      </c>
      <c r="B4" s="52">
        <v>11201.0</v>
      </c>
      <c r="C4" s="53">
        <v>40163.0</v>
      </c>
      <c r="D4" s="54">
        <v>3551.5</v>
      </c>
      <c r="E4" s="5">
        <v>7.94</v>
      </c>
      <c r="F4" s="54">
        <v>311.988</v>
      </c>
      <c r="G4" s="54">
        <v>229.52083333333334</v>
      </c>
      <c r="H4" s="54">
        <v>94.4</v>
      </c>
      <c r="I4" s="54">
        <v>312.0</v>
      </c>
      <c r="J4" s="54">
        <v>230.0</v>
      </c>
      <c r="K4" s="54">
        <v>96.5</v>
      </c>
      <c r="L4" s="54">
        <v>51.0</v>
      </c>
      <c r="M4" s="54">
        <v>24.2</v>
      </c>
      <c r="N4" s="54">
        <v>25.2</v>
      </c>
      <c r="O4" s="54">
        <v>108.64</v>
      </c>
      <c r="P4" s="54">
        <v>213.393</v>
      </c>
      <c r="Q4" s="54">
        <v>44.2</v>
      </c>
      <c r="R4" s="5">
        <v>4.6</v>
      </c>
      <c r="S4" s="54">
        <v>1717.0</v>
      </c>
      <c r="T4" s="54">
        <v>69.7</v>
      </c>
      <c r="U4" s="54">
        <v>4.54</v>
      </c>
      <c r="V4" s="54">
        <v>23.60031</v>
      </c>
      <c r="W4" s="55">
        <v>32.9921</v>
      </c>
      <c r="X4" s="55">
        <v>31.0</v>
      </c>
      <c r="Y4" s="55">
        <v>40.8</v>
      </c>
      <c r="Z4" s="56">
        <v>93.4</v>
      </c>
      <c r="AA4" s="57">
        <f t="shared" ref="AA4:AA148" si="1">Z4/1.01325</f>
        <v>92.17863311</v>
      </c>
      <c r="AB4" s="16"/>
      <c r="AC4" s="16"/>
      <c r="AD4" s="16"/>
      <c r="AE4" s="16"/>
      <c r="AF4" s="16"/>
      <c r="AG4" s="16"/>
      <c r="AH4" s="16"/>
      <c r="AI4" s="16"/>
      <c r="AJ4" s="16"/>
    </row>
    <row r="5" ht="15.0" customHeight="1">
      <c r="A5" s="59"/>
      <c r="B5" s="52">
        <v>11201.0</v>
      </c>
      <c r="C5" s="53">
        <v>40165.0</v>
      </c>
      <c r="D5" s="54">
        <v>3551.5</v>
      </c>
      <c r="E5" s="5">
        <v>9.53</v>
      </c>
      <c r="F5" s="54">
        <v>307.32</v>
      </c>
      <c r="G5" s="54">
        <v>224.91549295774647</v>
      </c>
      <c r="H5" s="54">
        <v>94.2</v>
      </c>
      <c r="I5" s="54">
        <v>307.4</v>
      </c>
      <c r="J5" s="54">
        <v>225.0</v>
      </c>
      <c r="K5" s="54">
        <v>94.3</v>
      </c>
      <c r="L5" s="54">
        <v>59.0</v>
      </c>
      <c r="M5" s="54">
        <v>34.6</v>
      </c>
      <c r="N5" s="54">
        <v>33.4</v>
      </c>
      <c r="O5" s="54">
        <v>108.63</v>
      </c>
      <c r="P5" s="54">
        <v>299.892</v>
      </c>
      <c r="Q5" s="54">
        <v>58.2</v>
      </c>
      <c r="R5" s="5">
        <v>2.0</v>
      </c>
      <c r="S5" s="54">
        <v>2580.86</v>
      </c>
      <c r="T5" s="54">
        <v>93.1</v>
      </c>
      <c r="U5" s="54">
        <v>2.1</v>
      </c>
      <c r="V5" s="54">
        <v>23.60031</v>
      </c>
      <c r="W5" s="55">
        <v>32.9921</v>
      </c>
      <c r="X5" s="55">
        <v>31.0</v>
      </c>
      <c r="Y5" s="55">
        <v>40.8</v>
      </c>
      <c r="Z5" s="56">
        <v>90.6</v>
      </c>
      <c r="AA5" s="57">
        <f t="shared" si="1"/>
        <v>89.41524796</v>
      </c>
      <c r="AB5" s="16"/>
      <c r="AC5" s="16"/>
      <c r="AD5" s="16"/>
      <c r="AE5" s="16"/>
      <c r="AF5" s="16"/>
      <c r="AG5" s="16"/>
      <c r="AH5" s="16"/>
      <c r="AI5" s="16"/>
      <c r="AJ5" s="16"/>
    </row>
    <row r="6" ht="15.0" customHeight="1">
      <c r="A6" s="59"/>
      <c r="B6" s="52">
        <v>11201.0</v>
      </c>
      <c r="C6" s="53">
        <v>40168.0</v>
      </c>
      <c r="D6" s="54">
        <v>3551.5</v>
      </c>
      <c r="E6" s="5">
        <v>11.11</v>
      </c>
      <c r="F6" s="54">
        <v>300.026</v>
      </c>
      <c r="G6" s="54">
        <v>216.77894736842106</v>
      </c>
      <c r="H6" s="54">
        <v>91.0</v>
      </c>
      <c r="I6" s="54">
        <v>300.1</v>
      </c>
      <c r="J6" s="54">
        <v>215.0</v>
      </c>
      <c r="K6" s="54">
        <v>90.9</v>
      </c>
      <c r="L6" s="54">
        <v>64.0</v>
      </c>
      <c r="M6" s="54">
        <v>40.3</v>
      </c>
      <c r="N6" s="54">
        <v>41.0</v>
      </c>
      <c r="O6" s="54">
        <v>108.58</v>
      </c>
      <c r="P6" s="54">
        <v>384.668</v>
      </c>
      <c r="Q6" s="54">
        <v>67.8</v>
      </c>
      <c r="R6" s="5">
        <v>4.9</v>
      </c>
      <c r="S6" s="54">
        <v>3381.4</v>
      </c>
      <c r="T6" s="54">
        <v>108.0</v>
      </c>
      <c r="U6" s="54">
        <v>5.1</v>
      </c>
      <c r="V6" s="54">
        <v>23.60031</v>
      </c>
      <c r="W6" s="55">
        <v>32.9921</v>
      </c>
      <c r="X6" s="55">
        <v>31.0</v>
      </c>
      <c r="Y6" s="55">
        <v>40.8</v>
      </c>
      <c r="Z6" s="56">
        <v>95.2</v>
      </c>
      <c r="AA6" s="57">
        <f t="shared" si="1"/>
        <v>93.95509499</v>
      </c>
      <c r="AB6" s="16"/>
      <c r="AC6" s="16"/>
      <c r="AD6" s="16"/>
      <c r="AE6" s="16"/>
      <c r="AF6" s="16"/>
      <c r="AG6" s="16"/>
      <c r="AH6" s="16"/>
      <c r="AI6" s="16"/>
      <c r="AJ6" s="16"/>
    </row>
    <row r="7" ht="15.0" customHeight="1">
      <c r="A7" s="62"/>
      <c r="B7" s="52">
        <v>11201.0</v>
      </c>
      <c r="C7" s="53">
        <v>40172.0</v>
      </c>
      <c r="D7" s="54">
        <v>3551.5</v>
      </c>
      <c r="E7" s="5">
        <v>14.29</v>
      </c>
      <c r="F7" s="54">
        <v>288.207</v>
      </c>
      <c r="G7" s="54">
        <v>196.48936170212767</v>
      </c>
      <c r="H7" s="54">
        <v>91.2</v>
      </c>
      <c r="I7" s="54">
        <v>288.3</v>
      </c>
      <c r="J7" s="54">
        <v>194.0</v>
      </c>
      <c r="K7" s="54">
        <v>91.2</v>
      </c>
      <c r="L7" s="54">
        <v>68.0</v>
      </c>
      <c r="M7" s="54">
        <v>47.8</v>
      </c>
      <c r="N7" s="54">
        <v>47.4</v>
      </c>
      <c r="O7" s="54">
        <v>108.45</v>
      </c>
      <c r="P7" s="54">
        <v>561.885</v>
      </c>
      <c r="Q7" s="54">
        <v>81.4</v>
      </c>
      <c r="R7" s="5">
        <v>10.3</v>
      </c>
      <c r="S7" s="54">
        <v>5523.44</v>
      </c>
      <c r="T7" s="54">
        <v>125.9</v>
      </c>
      <c r="U7" s="54">
        <v>10.5</v>
      </c>
      <c r="V7" s="54">
        <v>23.60031</v>
      </c>
      <c r="W7" s="55">
        <v>32.9921</v>
      </c>
      <c r="X7" s="55">
        <v>31.0</v>
      </c>
      <c r="Y7" s="55">
        <v>40.8</v>
      </c>
      <c r="Z7" s="56">
        <v>87.3</v>
      </c>
      <c r="AA7" s="57">
        <f t="shared" si="1"/>
        <v>86.15840118</v>
      </c>
      <c r="AB7" s="16"/>
      <c r="AC7" s="16"/>
      <c r="AD7" s="16"/>
      <c r="AE7" s="16"/>
      <c r="AF7" s="16"/>
      <c r="AG7" s="16"/>
      <c r="AH7" s="16"/>
      <c r="AI7" s="16"/>
      <c r="AJ7" s="16"/>
    </row>
    <row r="8" ht="12.75" customHeight="1">
      <c r="A8" s="51">
        <v>13.0</v>
      </c>
      <c r="B8" s="52">
        <v>11201.0</v>
      </c>
      <c r="C8" s="53">
        <v>40316.65694444445</v>
      </c>
      <c r="D8" s="54">
        <v>3551.5</v>
      </c>
      <c r="E8" s="2">
        <v>9.53</v>
      </c>
      <c r="F8" s="54">
        <v>296.0</v>
      </c>
      <c r="G8" s="54">
        <v>215.0</v>
      </c>
      <c r="H8" s="54">
        <v>96.0</v>
      </c>
      <c r="I8" s="54">
        <v>295.1</v>
      </c>
      <c r="J8" s="54">
        <v>215.0</v>
      </c>
      <c r="K8" s="54">
        <v>94.4</v>
      </c>
      <c r="L8" s="54">
        <v>57.0</v>
      </c>
      <c r="M8" s="54">
        <v>36.8</v>
      </c>
      <c r="N8" s="54">
        <v>36.3</v>
      </c>
      <c r="O8" s="54">
        <v>107.9</v>
      </c>
      <c r="P8" s="54">
        <v>294.042</v>
      </c>
      <c r="Q8" s="54">
        <v>50.1</v>
      </c>
      <c r="R8" s="5">
        <v>2.9</v>
      </c>
      <c r="S8" s="54">
        <v>2525.93</v>
      </c>
      <c r="T8" s="54">
        <v>79.9</v>
      </c>
      <c r="U8" s="54">
        <v>2.98</v>
      </c>
      <c r="V8" s="54">
        <v>23.6</v>
      </c>
      <c r="W8" s="55">
        <v>32.09</v>
      </c>
      <c r="X8" s="55">
        <v>34.5</v>
      </c>
      <c r="Y8" s="55">
        <v>34.5</v>
      </c>
      <c r="Z8" s="56">
        <v>94.7</v>
      </c>
      <c r="AA8" s="57">
        <f t="shared" si="1"/>
        <v>93.46163336</v>
      </c>
      <c r="AB8" s="16"/>
      <c r="AC8" s="16"/>
      <c r="AD8" s="16"/>
      <c r="AE8" s="16"/>
      <c r="AF8" s="16"/>
      <c r="AG8" s="16"/>
      <c r="AH8" s="16"/>
      <c r="AI8" s="16"/>
      <c r="AJ8" s="16"/>
    </row>
    <row r="9" ht="15.0" customHeight="1">
      <c r="A9" s="59"/>
      <c r="B9" s="52">
        <v>11201.0</v>
      </c>
      <c r="C9" s="53">
        <v>40320.67847222222</v>
      </c>
      <c r="D9" s="54">
        <v>3551.5</v>
      </c>
      <c r="E9" s="54">
        <v>11.11</v>
      </c>
      <c r="F9" s="54">
        <v>291.0</v>
      </c>
      <c r="G9" s="54">
        <v>207.47368421052636</v>
      </c>
      <c r="H9" s="54">
        <v>99.0</v>
      </c>
      <c r="I9" s="54">
        <v>288.9</v>
      </c>
      <c r="J9" s="54">
        <v>206.0</v>
      </c>
      <c r="K9" s="54">
        <v>99.3</v>
      </c>
      <c r="L9" s="54">
        <v>61.0</v>
      </c>
      <c r="M9" s="54">
        <v>43.1</v>
      </c>
      <c r="N9" s="54">
        <v>42.6</v>
      </c>
      <c r="O9" s="54">
        <v>107.9</v>
      </c>
      <c r="P9" s="54">
        <v>376.638</v>
      </c>
      <c r="Q9" s="54">
        <v>60.5</v>
      </c>
      <c r="R9" s="5">
        <v>3.1</v>
      </c>
      <c r="S9" s="54">
        <v>3327.68</v>
      </c>
      <c r="T9" s="54">
        <v>94.7</v>
      </c>
      <c r="U9" s="54">
        <v>3.13</v>
      </c>
      <c r="V9" s="54">
        <v>23.6</v>
      </c>
      <c r="W9" s="55">
        <v>32.09</v>
      </c>
      <c r="X9" s="55">
        <v>34.5</v>
      </c>
      <c r="Y9" s="55">
        <v>34.5</v>
      </c>
      <c r="Z9" s="56">
        <v>94.3</v>
      </c>
      <c r="AA9" s="57">
        <f t="shared" si="1"/>
        <v>93.06686405</v>
      </c>
      <c r="AB9" s="16"/>
      <c r="AC9" s="16"/>
      <c r="AD9" s="16"/>
      <c r="AE9" s="16"/>
      <c r="AF9" s="16"/>
      <c r="AG9" s="16"/>
      <c r="AH9" s="16"/>
      <c r="AI9" s="16"/>
      <c r="AJ9" s="16"/>
    </row>
    <row r="10" ht="15.0" customHeight="1">
      <c r="A10" s="59"/>
      <c r="B10" s="52">
        <v>11201.0</v>
      </c>
      <c r="C10" s="53">
        <v>40324.66527777778</v>
      </c>
      <c r="D10" s="54">
        <v>3551.5</v>
      </c>
      <c r="E10" s="54">
        <v>12.7</v>
      </c>
      <c r="F10" s="54">
        <v>283.5</v>
      </c>
      <c r="G10" s="54">
        <v>197.34736842105264</v>
      </c>
      <c r="H10" s="54">
        <v>99.5</v>
      </c>
      <c r="I10" s="54">
        <v>280.0</v>
      </c>
      <c r="J10" s="54">
        <v>196.0</v>
      </c>
      <c r="K10" s="54">
        <v>103.0</v>
      </c>
      <c r="L10" s="54">
        <v>63.0</v>
      </c>
      <c r="M10" s="54">
        <v>47.1</v>
      </c>
      <c r="N10" s="54">
        <v>47.0</v>
      </c>
      <c r="O10" s="54">
        <v>107.8</v>
      </c>
      <c r="P10" s="54">
        <v>449.806</v>
      </c>
      <c r="Q10" s="54">
        <v>68.7</v>
      </c>
      <c r="R10" s="5">
        <v>3.5</v>
      </c>
      <c r="S10" s="54">
        <v>4022.55</v>
      </c>
      <c r="T10" s="54">
        <v>107.4</v>
      </c>
      <c r="U10" s="54">
        <v>3.55</v>
      </c>
      <c r="V10" s="54">
        <v>23.6</v>
      </c>
      <c r="W10" s="55">
        <v>32.09</v>
      </c>
      <c r="X10" s="55">
        <v>34.5</v>
      </c>
      <c r="Y10" s="55">
        <v>34.5</v>
      </c>
      <c r="Z10" s="56">
        <v>95.3</v>
      </c>
      <c r="AA10" s="57">
        <f t="shared" si="1"/>
        <v>94.05378732</v>
      </c>
      <c r="AB10" s="16"/>
      <c r="AC10" s="16"/>
      <c r="AD10" s="16"/>
      <c r="AE10" s="16"/>
      <c r="AF10" s="16"/>
      <c r="AG10" s="16"/>
      <c r="AH10" s="16"/>
      <c r="AI10" s="16"/>
      <c r="AJ10" s="16"/>
    </row>
    <row r="11" ht="15.0" customHeight="1">
      <c r="A11" s="62"/>
      <c r="B11" s="52">
        <v>11201.0</v>
      </c>
      <c r="C11" s="53">
        <v>40328.66805555556</v>
      </c>
      <c r="D11" s="54">
        <v>3551.5</v>
      </c>
      <c r="E11" s="2">
        <v>14.29</v>
      </c>
      <c r="F11" s="54">
        <v>276.3</v>
      </c>
      <c r="G11" s="54">
        <v>184.2421052631579</v>
      </c>
      <c r="H11" s="54">
        <v>101.5</v>
      </c>
      <c r="I11" s="54">
        <v>272.7</v>
      </c>
      <c r="J11" s="54">
        <v>183.0</v>
      </c>
      <c r="K11" s="54">
        <v>100.9</v>
      </c>
      <c r="L11" s="54">
        <v>66.0</v>
      </c>
      <c r="M11" s="54">
        <v>52.1</v>
      </c>
      <c r="N11" s="54">
        <v>52.3</v>
      </c>
      <c r="O11" s="54">
        <v>107.7</v>
      </c>
      <c r="P11" s="54">
        <v>530.97</v>
      </c>
      <c r="Q11" s="54">
        <v>80.5</v>
      </c>
      <c r="R11" s="5">
        <v>4.3</v>
      </c>
      <c r="S11" s="54">
        <v>4721.84</v>
      </c>
      <c r="T11" s="54">
        <v>123.7</v>
      </c>
      <c r="U11" s="54">
        <v>4.35</v>
      </c>
      <c r="V11" s="54">
        <v>23.6</v>
      </c>
      <c r="W11" s="55">
        <v>32.09</v>
      </c>
      <c r="X11" s="55">
        <v>34.5</v>
      </c>
      <c r="Y11" s="55">
        <v>34.5</v>
      </c>
      <c r="Z11" s="56">
        <v>97.0</v>
      </c>
      <c r="AA11" s="57">
        <f t="shared" si="1"/>
        <v>95.73155687</v>
      </c>
      <c r="AB11" s="16"/>
      <c r="AC11" s="16"/>
      <c r="AD11" s="16"/>
      <c r="AE11" s="16"/>
      <c r="AF11" s="16"/>
      <c r="AG11" s="16"/>
      <c r="AH11" s="16"/>
      <c r="AI11" s="16"/>
      <c r="AJ11" s="16"/>
    </row>
    <row r="12" ht="12.75" customHeight="1">
      <c r="A12" s="63">
        <v>14.0</v>
      </c>
      <c r="B12" s="52">
        <v>11201.0</v>
      </c>
      <c r="C12" s="53">
        <v>40773.836805555555</v>
      </c>
      <c r="D12" s="54">
        <v>3551.5</v>
      </c>
      <c r="E12" s="54">
        <v>9.53</v>
      </c>
      <c r="F12" s="54" t="s">
        <v>50</v>
      </c>
      <c r="G12" s="54">
        <v>201.0</v>
      </c>
      <c r="H12" s="54">
        <v>97.12670239774322</v>
      </c>
      <c r="I12" s="54" t="s">
        <v>50</v>
      </c>
      <c r="J12" s="54">
        <v>201.0</v>
      </c>
      <c r="K12" s="54">
        <v>94.8</v>
      </c>
      <c r="L12" s="54">
        <v>56.0</v>
      </c>
      <c r="M12" s="54">
        <v>37.553341325811</v>
      </c>
      <c r="N12" s="54" t="s">
        <v>50</v>
      </c>
      <c r="O12" s="54" t="s">
        <v>50</v>
      </c>
      <c r="P12" s="54">
        <v>272.3</v>
      </c>
      <c r="Q12" s="54">
        <v>45.7</v>
      </c>
      <c r="R12" s="54">
        <v>0.4</v>
      </c>
      <c r="S12" s="54">
        <v>2331.0</v>
      </c>
      <c r="T12" s="54">
        <v>72.9</v>
      </c>
      <c r="U12" s="54">
        <v>0.4</v>
      </c>
      <c r="V12" s="54">
        <v>23.6</v>
      </c>
      <c r="W12" s="54" t="s">
        <v>50</v>
      </c>
      <c r="X12" s="54" t="s">
        <v>50</v>
      </c>
      <c r="Y12" s="54" t="s">
        <v>50</v>
      </c>
      <c r="Z12" s="56">
        <v>92.6</v>
      </c>
      <c r="AA12" s="57">
        <f t="shared" si="1"/>
        <v>91.3890945</v>
      </c>
      <c r="AB12" s="16"/>
      <c r="AC12" s="16"/>
      <c r="AD12" s="16"/>
      <c r="AE12" s="16"/>
      <c r="AF12" s="16"/>
      <c r="AG12" s="16"/>
      <c r="AH12" s="16"/>
      <c r="AI12" s="16"/>
      <c r="AJ12" s="16"/>
    </row>
    <row r="13" ht="12.75" customHeight="1">
      <c r="A13" s="51">
        <v>15.0</v>
      </c>
      <c r="B13" s="52">
        <v>11203.0</v>
      </c>
      <c r="C13" s="53">
        <v>39303.0</v>
      </c>
      <c r="D13" s="54">
        <v>3512.5</v>
      </c>
      <c r="E13" s="5">
        <v>9.0</v>
      </c>
      <c r="F13" s="54">
        <v>334.5</v>
      </c>
      <c r="G13" s="54">
        <v>245.0</v>
      </c>
      <c r="H13" s="54">
        <v>92.11439102564104</v>
      </c>
      <c r="I13" s="54">
        <v>334.6</v>
      </c>
      <c r="J13" s="54">
        <v>245.0</v>
      </c>
      <c r="K13" s="54">
        <v>91.9</v>
      </c>
      <c r="L13" s="54">
        <v>42.0</v>
      </c>
      <c r="M13" s="54">
        <v>25.69296153846154</v>
      </c>
      <c r="N13" s="54">
        <v>21.5</v>
      </c>
      <c r="O13" s="54">
        <v>107.36</v>
      </c>
      <c r="P13" s="54">
        <v>323.573141025641</v>
      </c>
      <c r="Q13" s="54">
        <v>54.97491025641026</v>
      </c>
      <c r="R13" s="5">
        <v>1.5461153846153848</v>
      </c>
      <c r="S13" s="54">
        <v>2693.2</v>
      </c>
      <c r="T13" s="54">
        <v>89.3</v>
      </c>
      <c r="U13" s="54">
        <v>1.5</v>
      </c>
      <c r="V13" s="1">
        <v>20.9</v>
      </c>
      <c r="W13" s="1">
        <v>35.41</v>
      </c>
      <c r="X13" s="1">
        <v>38.4</v>
      </c>
      <c r="Y13" s="1">
        <v>39.5</v>
      </c>
      <c r="Z13" s="56">
        <v>86.8</v>
      </c>
      <c r="AA13" s="57">
        <f t="shared" si="1"/>
        <v>85.66493955</v>
      </c>
      <c r="AB13" s="16"/>
      <c r="AC13" s="16">
        <v>772.0</v>
      </c>
      <c r="AD13" s="16"/>
      <c r="AE13" s="16">
        <v>0.656</v>
      </c>
      <c r="AF13" s="16"/>
      <c r="AG13" s="16"/>
      <c r="AH13" s="16">
        <v>0.131</v>
      </c>
      <c r="AI13" s="16"/>
      <c r="AJ13" s="16"/>
    </row>
    <row r="14" ht="12.75" customHeight="1">
      <c r="A14" s="59"/>
      <c r="B14" s="52">
        <v>11203.0</v>
      </c>
      <c r="C14" s="53">
        <v>39303.0</v>
      </c>
      <c r="D14" s="54">
        <v>3512.5</v>
      </c>
      <c r="E14" s="5">
        <v>7.94</v>
      </c>
      <c r="F14" s="54">
        <v>335.0</v>
      </c>
      <c r="G14" s="54">
        <v>249.0</v>
      </c>
      <c r="H14" s="54">
        <v>96.20049635036492</v>
      </c>
      <c r="I14" s="54">
        <v>334.4</v>
      </c>
      <c r="J14" s="54">
        <v>249.0</v>
      </c>
      <c r="K14" s="54">
        <v>95.3</v>
      </c>
      <c r="L14" s="54">
        <v>44.0</v>
      </c>
      <c r="M14" s="54">
        <v>20.97301703163019</v>
      </c>
      <c r="N14" s="54">
        <v>20.6</v>
      </c>
      <c r="O14" s="54">
        <v>107.27</v>
      </c>
      <c r="P14" s="54">
        <v>244.97209245742093</v>
      </c>
      <c r="Q14" s="54">
        <v>42.8186690997567</v>
      </c>
      <c r="R14" s="5">
        <v>1.8165987834549877</v>
      </c>
      <c r="S14" s="54">
        <v>1911.4</v>
      </c>
      <c r="T14" s="54">
        <v>70.8</v>
      </c>
      <c r="U14" s="54">
        <v>1.8</v>
      </c>
      <c r="V14" s="1">
        <v>20.9</v>
      </c>
      <c r="W14" s="1">
        <v>35.41</v>
      </c>
      <c r="X14" s="1">
        <v>38.4</v>
      </c>
      <c r="Y14" s="1">
        <v>39.5</v>
      </c>
      <c r="Z14" s="56">
        <v>86.8</v>
      </c>
      <c r="AA14" s="57">
        <f t="shared" si="1"/>
        <v>85.66493955</v>
      </c>
      <c r="AB14" s="16"/>
      <c r="AC14" s="16">
        <v>770.0</v>
      </c>
      <c r="AD14" s="16"/>
      <c r="AE14" s="16">
        <v>0.656</v>
      </c>
      <c r="AF14" s="16"/>
      <c r="AG14" s="16"/>
      <c r="AH14" s="16">
        <v>0.135</v>
      </c>
      <c r="AI14" s="16"/>
      <c r="AJ14" s="16"/>
    </row>
    <row r="15" ht="12.75" customHeight="1">
      <c r="A15" s="59"/>
      <c r="B15" s="52">
        <v>11203.0</v>
      </c>
      <c r="C15" s="53">
        <v>39304.0</v>
      </c>
      <c r="D15" s="54">
        <v>3512.5</v>
      </c>
      <c r="E15" s="5">
        <v>9.53</v>
      </c>
      <c r="F15" s="54">
        <v>327.4</v>
      </c>
      <c r="G15" s="54">
        <v>242.0</v>
      </c>
      <c r="H15" s="54">
        <v>92.10330117647057</v>
      </c>
      <c r="I15" s="54">
        <v>326.0</v>
      </c>
      <c r="J15" s="54">
        <v>242.0</v>
      </c>
      <c r="K15" s="54">
        <v>95.4</v>
      </c>
      <c r="L15" s="54">
        <v>52.0</v>
      </c>
      <c r="M15" s="54">
        <v>29.792917647058776</v>
      </c>
      <c r="N15" s="54">
        <v>28.9</v>
      </c>
      <c r="O15" s="54">
        <v>107.43</v>
      </c>
      <c r="P15" s="54">
        <v>338.9715294117647</v>
      </c>
      <c r="Q15" s="54">
        <v>58.71845176470585</v>
      </c>
      <c r="R15" s="5">
        <v>3.232347529411764</v>
      </c>
      <c r="S15" s="54">
        <v>2918.6</v>
      </c>
      <c r="T15" s="54">
        <v>95.4</v>
      </c>
      <c r="U15" s="54">
        <v>3.3</v>
      </c>
      <c r="V15" s="1">
        <v>20.9</v>
      </c>
      <c r="W15" s="1">
        <v>35.41</v>
      </c>
      <c r="X15" s="1">
        <v>38.4</v>
      </c>
      <c r="Y15" s="1">
        <v>39.5</v>
      </c>
      <c r="Z15" s="56">
        <v>88.7</v>
      </c>
      <c r="AA15" s="57">
        <f t="shared" si="1"/>
        <v>87.54009376</v>
      </c>
      <c r="AB15" s="16"/>
      <c r="AC15" s="16">
        <v>770.0</v>
      </c>
      <c r="AD15" s="16"/>
      <c r="AE15" s="16">
        <v>0.656</v>
      </c>
      <c r="AF15" s="16"/>
      <c r="AG15" s="16"/>
      <c r="AH15" s="16">
        <v>0.133</v>
      </c>
      <c r="AI15" s="16"/>
      <c r="AJ15" s="16"/>
    </row>
    <row r="16" ht="12.75" customHeight="1">
      <c r="A16" s="59"/>
      <c r="B16" s="52">
        <v>11203.0</v>
      </c>
      <c r="C16" s="53">
        <v>39305.0</v>
      </c>
      <c r="D16" s="54">
        <v>3512.5</v>
      </c>
      <c r="E16" s="5">
        <v>12.7</v>
      </c>
      <c r="F16" s="54">
        <v>315.9</v>
      </c>
      <c r="G16" s="54">
        <v>221.0</v>
      </c>
      <c r="H16" s="54">
        <v>98.72816242038219</v>
      </c>
      <c r="I16" s="54">
        <v>316.2</v>
      </c>
      <c r="J16" s="54">
        <v>221.0</v>
      </c>
      <c r="K16" s="54">
        <v>90.5</v>
      </c>
      <c r="L16" s="54">
        <v>62.0</v>
      </c>
      <c r="M16" s="54">
        <v>44.132850318471334</v>
      </c>
      <c r="N16" s="54">
        <v>42.9</v>
      </c>
      <c r="O16" s="54">
        <v>107.44</v>
      </c>
      <c r="P16" s="54">
        <v>529.8325159235669</v>
      </c>
      <c r="Q16" s="54">
        <v>88.62315605095534</v>
      </c>
      <c r="R16" s="5">
        <v>1.855428980891721</v>
      </c>
      <c r="S16" s="54">
        <v>4705.6</v>
      </c>
      <c r="T16" s="54">
        <v>145.4</v>
      </c>
      <c r="U16" s="54">
        <v>1.9</v>
      </c>
      <c r="V16" s="1">
        <v>20.9</v>
      </c>
      <c r="W16" s="1">
        <v>35.41</v>
      </c>
      <c r="X16" s="1">
        <v>38.4</v>
      </c>
      <c r="Y16" s="1">
        <v>39.5</v>
      </c>
      <c r="Z16" s="56">
        <v>94.7</v>
      </c>
      <c r="AA16" s="57">
        <f t="shared" si="1"/>
        <v>93.46163336</v>
      </c>
      <c r="AB16" s="16"/>
      <c r="AC16" s="16">
        <v>772.0</v>
      </c>
      <c r="AD16" s="16"/>
      <c r="AE16" s="16">
        <v>0.656</v>
      </c>
      <c r="AF16" s="16"/>
      <c r="AG16" s="16"/>
      <c r="AH16" s="16">
        <v>0.129</v>
      </c>
      <c r="AI16" s="16"/>
      <c r="AJ16" s="16"/>
    </row>
    <row r="17" ht="12.75" customHeight="1">
      <c r="A17" s="62"/>
      <c r="B17" s="52">
        <v>11203.0</v>
      </c>
      <c r="C17" s="53">
        <v>39306.0</v>
      </c>
      <c r="D17" s="54">
        <v>3512.5</v>
      </c>
      <c r="E17" s="5">
        <v>14.29</v>
      </c>
      <c r="F17" s="54">
        <v>306.5</v>
      </c>
      <c r="G17" s="54">
        <v>206.0</v>
      </c>
      <c r="H17" s="54">
        <v>94.542131498471</v>
      </c>
      <c r="I17" s="54">
        <v>311.7</v>
      </c>
      <c r="J17" s="54">
        <v>206.0</v>
      </c>
      <c r="K17" s="54">
        <v>94.2</v>
      </c>
      <c r="L17" s="54">
        <v>59.0</v>
      </c>
      <c r="M17" s="54">
        <v>47.12815290519878</v>
      </c>
      <c r="N17" s="54">
        <v>46.7</v>
      </c>
      <c r="O17" s="54">
        <v>107.36</v>
      </c>
      <c r="P17" s="54">
        <v>603.305382262997</v>
      </c>
      <c r="Q17" s="54">
        <v>104.9398042813456</v>
      </c>
      <c r="R17" s="5">
        <v>2.336556880733943</v>
      </c>
      <c r="S17" s="54">
        <v>5652.1</v>
      </c>
      <c r="T17" s="54">
        <v>164.6</v>
      </c>
      <c r="U17" s="54">
        <v>2.3</v>
      </c>
      <c r="V17" s="1">
        <v>20.9</v>
      </c>
      <c r="W17" s="1">
        <v>35.41</v>
      </c>
      <c r="X17" s="1">
        <v>38.4</v>
      </c>
      <c r="Y17" s="1">
        <v>39.5</v>
      </c>
      <c r="Z17" s="56">
        <v>90.4</v>
      </c>
      <c r="AA17" s="57">
        <f t="shared" si="1"/>
        <v>89.21786331</v>
      </c>
      <c r="AB17" s="16"/>
      <c r="AC17" s="16">
        <v>766.0</v>
      </c>
      <c r="AD17" s="16"/>
      <c r="AE17" s="16">
        <v>0.656</v>
      </c>
      <c r="AF17" s="16"/>
      <c r="AG17" s="16"/>
      <c r="AH17" s="16">
        <v>0.133</v>
      </c>
      <c r="AI17" s="16"/>
      <c r="AJ17" s="16"/>
    </row>
    <row r="18" ht="12.75" customHeight="1">
      <c r="A18" s="51">
        <v>16.0</v>
      </c>
      <c r="B18" s="52">
        <v>11203.0</v>
      </c>
      <c r="C18" s="53">
        <v>39971.0</v>
      </c>
      <c r="D18" s="54">
        <v>3518.5</v>
      </c>
      <c r="E18" s="5">
        <v>7.94</v>
      </c>
      <c r="F18" s="54">
        <v>283.3</v>
      </c>
      <c r="G18" s="54">
        <v>210.0</v>
      </c>
      <c r="H18" s="54">
        <v>89.00414400535938</v>
      </c>
      <c r="I18" s="54">
        <v>282.6</v>
      </c>
      <c r="J18" s="54">
        <v>210.0</v>
      </c>
      <c r="K18" s="54">
        <v>89.2</v>
      </c>
      <c r="L18" s="54">
        <v>47.0</v>
      </c>
      <c r="M18" s="54">
        <v>24.666629604822504</v>
      </c>
      <c r="N18" s="54">
        <v>25.3</v>
      </c>
      <c r="O18" s="54">
        <v>107.344</v>
      </c>
      <c r="P18" s="54">
        <v>201.91158740790354</v>
      </c>
      <c r="Q18" s="54">
        <v>38.152809109176154</v>
      </c>
      <c r="R18" s="5">
        <v>1.455085264567984</v>
      </c>
      <c r="S18" s="54">
        <v>1695.3</v>
      </c>
      <c r="T18" s="54">
        <v>62.0</v>
      </c>
      <c r="U18" s="54">
        <v>1.5</v>
      </c>
      <c r="V18" s="54">
        <v>30.07105</v>
      </c>
      <c r="W18" s="54">
        <v>30.1069</v>
      </c>
      <c r="X18" s="54">
        <v>37.5</v>
      </c>
      <c r="Y18" s="54">
        <v>37.5</v>
      </c>
      <c r="Z18" s="56">
        <v>91.7</v>
      </c>
      <c r="AA18" s="57">
        <f t="shared" si="1"/>
        <v>90.50086356</v>
      </c>
      <c r="AB18" s="16"/>
      <c r="AC18" s="16">
        <v>776.9</v>
      </c>
      <c r="AD18" s="16"/>
      <c r="AE18" s="16">
        <v>0.65</v>
      </c>
      <c r="AF18" s="16"/>
      <c r="AG18" s="16"/>
      <c r="AH18" s="16">
        <v>0.147</v>
      </c>
      <c r="AI18" s="16"/>
      <c r="AJ18" s="16"/>
    </row>
    <row r="19" ht="15.0" customHeight="1">
      <c r="A19" s="59"/>
      <c r="B19" s="52">
        <v>11203.0</v>
      </c>
      <c r="C19" s="53">
        <v>39975.0</v>
      </c>
      <c r="D19" s="54">
        <v>3518.5</v>
      </c>
      <c r="E19" s="5">
        <v>9.53</v>
      </c>
      <c r="F19" s="54">
        <v>278.6</v>
      </c>
      <c r="G19" s="54">
        <v>205.0</v>
      </c>
      <c r="H19" s="54">
        <v>91.92404306722696</v>
      </c>
      <c r="I19" s="54">
        <v>276.2</v>
      </c>
      <c r="J19" s="54">
        <v>205.0</v>
      </c>
      <c r="K19" s="54">
        <v>91.5</v>
      </c>
      <c r="L19" s="54">
        <v>55.0</v>
      </c>
      <c r="M19" s="54">
        <v>34.183835084033554</v>
      </c>
      <c r="N19" s="54">
        <v>34.0</v>
      </c>
      <c r="O19" s="54">
        <v>107.475</v>
      </c>
      <c r="P19" s="54">
        <v>281.8082983193277</v>
      </c>
      <c r="Q19" s="54">
        <v>42.75600157563025</v>
      </c>
      <c r="R19" s="5">
        <v>4.055285451680671</v>
      </c>
      <c r="S19" s="54">
        <v>2513.1</v>
      </c>
      <c r="T19" s="54">
        <v>69.5</v>
      </c>
      <c r="U19" s="54">
        <v>4.1</v>
      </c>
      <c r="V19" s="54">
        <v>30.07105</v>
      </c>
      <c r="W19" s="54">
        <v>30.1069</v>
      </c>
      <c r="X19" s="54">
        <v>37.5</v>
      </c>
      <c r="Y19" s="54">
        <v>37.5</v>
      </c>
      <c r="Z19" s="56">
        <v>89.5</v>
      </c>
      <c r="AA19" s="57">
        <f t="shared" si="1"/>
        <v>88.32963237</v>
      </c>
      <c r="AB19" s="16"/>
      <c r="AC19" s="16">
        <v>776.9</v>
      </c>
      <c r="AD19" s="16"/>
      <c r="AE19" s="16">
        <v>0.65</v>
      </c>
      <c r="AF19" s="16"/>
      <c r="AG19" s="16"/>
      <c r="AH19" s="16">
        <v>0.118</v>
      </c>
      <c r="AI19" s="16"/>
      <c r="AJ19" s="16"/>
    </row>
    <row r="20" ht="15.0" customHeight="1">
      <c r="A20" s="59"/>
      <c r="B20" s="52">
        <v>11203.0</v>
      </c>
      <c r="C20" s="53">
        <v>39979.0</v>
      </c>
      <c r="D20" s="54">
        <v>3518.5</v>
      </c>
      <c r="E20" s="5">
        <v>11.11</v>
      </c>
      <c r="F20" s="54">
        <v>275.6</v>
      </c>
      <c r="G20" s="54">
        <v>196.0</v>
      </c>
      <c r="H20" s="54">
        <v>92.21499170437349</v>
      </c>
      <c r="I20" s="54">
        <v>267.8</v>
      </c>
      <c r="J20" s="54">
        <v>196.0</v>
      </c>
      <c r="K20" s="54">
        <v>91.5</v>
      </c>
      <c r="L20" s="54">
        <v>64.0</v>
      </c>
      <c r="M20" s="54">
        <v>41.00587556561088</v>
      </c>
      <c r="N20" s="54">
        <v>40.5</v>
      </c>
      <c r="O20" s="54">
        <v>107.469</v>
      </c>
      <c r="P20" s="54">
        <v>358.7232277526395</v>
      </c>
      <c r="Q20" s="54">
        <v>47.996854449472096</v>
      </c>
      <c r="R20" s="5">
        <v>5.5299293363499205</v>
      </c>
      <c r="S20" s="54">
        <v>3325.8</v>
      </c>
      <c r="T20" s="54">
        <v>77.7</v>
      </c>
      <c r="U20" s="54">
        <v>5.7</v>
      </c>
      <c r="V20" s="54">
        <v>30.07105</v>
      </c>
      <c r="W20" s="54">
        <v>30.1069</v>
      </c>
      <c r="X20" s="54">
        <v>37.5</v>
      </c>
      <c r="Y20" s="54">
        <v>37.5</v>
      </c>
      <c r="Z20" s="56">
        <v>89.4</v>
      </c>
      <c r="AA20" s="57">
        <f t="shared" si="1"/>
        <v>88.23094004</v>
      </c>
      <c r="AB20" s="16"/>
      <c r="AC20" s="16">
        <v>776.9</v>
      </c>
      <c r="AD20" s="16"/>
      <c r="AE20" s="16">
        <v>0.65</v>
      </c>
      <c r="AF20" s="16"/>
      <c r="AG20" s="16"/>
      <c r="AH20" s="16">
        <v>0.104</v>
      </c>
      <c r="AI20" s="16"/>
      <c r="AJ20" s="16"/>
    </row>
    <row r="21" ht="15.0" customHeight="1">
      <c r="A21" s="59"/>
      <c r="B21" s="52">
        <v>11203.0</v>
      </c>
      <c r="C21" s="53">
        <v>39983.0</v>
      </c>
      <c r="D21" s="54">
        <v>3518.5</v>
      </c>
      <c r="E21" s="5">
        <v>12.7</v>
      </c>
      <c r="F21" s="54">
        <v>262.2</v>
      </c>
      <c r="G21" s="54">
        <v>186.0</v>
      </c>
      <c r="H21" s="54">
        <v>93.05998040379929</v>
      </c>
      <c r="I21" s="54">
        <v>259.4</v>
      </c>
      <c r="J21" s="54">
        <v>186.0</v>
      </c>
      <c r="K21" s="54">
        <v>86.9</v>
      </c>
      <c r="L21" s="54">
        <v>67.0</v>
      </c>
      <c r="M21" s="54">
        <v>45.767776128266014</v>
      </c>
      <c r="N21" s="54">
        <v>45.3</v>
      </c>
      <c r="O21" s="54">
        <v>107.404</v>
      </c>
      <c r="P21" s="54">
        <v>418.47209026128263</v>
      </c>
      <c r="Q21" s="54">
        <v>51.102644893111645</v>
      </c>
      <c r="R21" s="5">
        <v>6.02988527315914</v>
      </c>
      <c r="S21" s="54">
        <v>3961.2</v>
      </c>
      <c r="T21" s="54">
        <v>82.0</v>
      </c>
      <c r="U21" s="54">
        <v>6.2</v>
      </c>
      <c r="V21" s="54">
        <v>30.07105</v>
      </c>
      <c r="W21" s="54">
        <v>30.1069</v>
      </c>
      <c r="X21" s="54">
        <v>37.5</v>
      </c>
      <c r="Y21" s="54">
        <v>37.5</v>
      </c>
      <c r="Z21" s="56">
        <v>92.5</v>
      </c>
      <c r="AA21" s="57">
        <f t="shared" si="1"/>
        <v>91.29040217</v>
      </c>
      <c r="AB21" s="16"/>
      <c r="AC21" s="16">
        <v>776.9</v>
      </c>
      <c r="AD21" s="16"/>
      <c r="AE21" s="16">
        <v>0.65</v>
      </c>
      <c r="AF21" s="16"/>
      <c r="AG21" s="16"/>
      <c r="AH21" s="16">
        <v>0.095</v>
      </c>
      <c r="AI21" s="16"/>
      <c r="AJ21" s="16"/>
    </row>
    <row r="22" ht="15.0" customHeight="1">
      <c r="A22" s="62"/>
      <c r="B22" s="52">
        <v>11203.0</v>
      </c>
      <c r="C22" s="53">
        <v>39987.0</v>
      </c>
      <c r="D22" s="54">
        <v>3518.5</v>
      </c>
      <c r="E22" s="5">
        <v>14.29</v>
      </c>
      <c r="F22" s="54">
        <v>252.89999999999998</v>
      </c>
      <c r="G22" s="54">
        <v>170.2</v>
      </c>
      <c r="H22" s="54">
        <v>89.22870452961686</v>
      </c>
      <c r="I22" s="54">
        <v>248.2</v>
      </c>
      <c r="J22" s="54">
        <v>170.0</v>
      </c>
      <c r="K22" s="54">
        <v>90.2</v>
      </c>
      <c r="L22" s="54">
        <v>68.0</v>
      </c>
      <c r="M22" s="54">
        <v>48.657988153310114</v>
      </c>
      <c r="N22" s="54">
        <v>48.5</v>
      </c>
      <c r="O22" s="54">
        <v>107.285</v>
      </c>
      <c r="P22" s="54">
        <v>502.78327526132404</v>
      </c>
      <c r="Q22" s="54">
        <v>54.72675121951213</v>
      </c>
      <c r="R22" s="5">
        <v>8.378722299651587</v>
      </c>
      <c r="S22" s="54">
        <v>5080.0</v>
      </c>
      <c r="T22" s="54">
        <v>86.2</v>
      </c>
      <c r="U22" s="54">
        <v>8.5</v>
      </c>
      <c r="V22" s="54">
        <v>30.07105</v>
      </c>
      <c r="W22" s="54">
        <v>30.1069</v>
      </c>
      <c r="X22" s="54">
        <v>37.5</v>
      </c>
      <c r="Y22" s="54">
        <v>37.5</v>
      </c>
      <c r="Z22" s="56">
        <v>85.2</v>
      </c>
      <c r="AA22" s="57">
        <f t="shared" si="1"/>
        <v>84.08586232</v>
      </c>
      <c r="AB22" s="16"/>
      <c r="AC22" s="16">
        <v>776.9</v>
      </c>
      <c r="AD22" s="16"/>
      <c r="AE22" s="16">
        <v>0.65</v>
      </c>
      <c r="AF22" s="16"/>
      <c r="AG22" s="16"/>
      <c r="AH22" s="16">
        <v>0.085</v>
      </c>
      <c r="AI22" s="16"/>
      <c r="AJ22" s="16"/>
    </row>
    <row r="23" ht="12.75" customHeight="1">
      <c r="A23" s="51">
        <v>17.0</v>
      </c>
      <c r="B23" s="52">
        <v>11203.0</v>
      </c>
      <c r="C23" s="53">
        <v>40336.0</v>
      </c>
      <c r="D23" s="54">
        <v>3520.6</v>
      </c>
      <c r="E23" s="2">
        <v>9.53</v>
      </c>
      <c r="F23" s="54">
        <v>251.0</v>
      </c>
      <c r="G23" s="54">
        <v>183.0</v>
      </c>
      <c r="H23" s="54">
        <v>96.4103314917129</v>
      </c>
      <c r="I23" s="54">
        <v>251.1</v>
      </c>
      <c r="J23" s="54">
        <v>183.0</v>
      </c>
      <c r="K23" s="54">
        <v>96.4</v>
      </c>
      <c r="L23" s="54">
        <v>54.0</v>
      </c>
      <c r="M23" s="54">
        <v>36.228604577742715</v>
      </c>
      <c r="N23" s="54">
        <v>36.2</v>
      </c>
      <c r="O23" s="54">
        <v>106.5</v>
      </c>
      <c r="P23" s="54">
        <v>250.51617995264405</v>
      </c>
      <c r="Q23" s="54">
        <v>38.00664956590381</v>
      </c>
      <c r="R23" s="5">
        <v>0.6166484767166533</v>
      </c>
      <c r="S23" s="54">
        <v>2102.4</v>
      </c>
      <c r="T23" s="54">
        <v>62.0</v>
      </c>
      <c r="U23" s="54">
        <v>0.6</v>
      </c>
      <c r="V23" s="54">
        <v>30.07105</v>
      </c>
      <c r="W23" s="54">
        <v>27.41</v>
      </c>
      <c r="X23" s="54">
        <v>35.8</v>
      </c>
      <c r="Y23" s="54">
        <v>35.8</v>
      </c>
      <c r="Z23" s="56">
        <v>96.0</v>
      </c>
      <c r="AA23" s="57">
        <f t="shared" si="1"/>
        <v>94.7446336</v>
      </c>
      <c r="AB23" s="16"/>
      <c r="AC23" s="16">
        <v>769.8</v>
      </c>
      <c r="AD23" s="16"/>
      <c r="AE23" s="16">
        <v>0.666</v>
      </c>
      <c r="AF23" s="16"/>
      <c r="AG23" s="16"/>
      <c r="AH23" s="16">
        <v>0.117</v>
      </c>
      <c r="AI23" s="16"/>
      <c r="AJ23" s="16"/>
    </row>
    <row r="24" ht="15.0" customHeight="1">
      <c r="A24" s="59"/>
      <c r="B24" s="52">
        <v>11203.0</v>
      </c>
      <c r="C24" s="53">
        <v>40339.0</v>
      </c>
      <c r="D24" s="54">
        <v>3520.6</v>
      </c>
      <c r="E24" s="54">
        <v>11.11</v>
      </c>
      <c r="F24" s="54">
        <v>247.59999999999997</v>
      </c>
      <c r="G24" s="54">
        <v>175.55555555555554</v>
      </c>
      <c r="H24" s="54">
        <v>99.33529558541275</v>
      </c>
      <c r="I24" s="54">
        <v>246.0</v>
      </c>
      <c r="J24" s="54">
        <v>175.0</v>
      </c>
      <c r="K24" s="54">
        <v>99.3</v>
      </c>
      <c r="L24" s="54">
        <v>56.0</v>
      </c>
      <c r="M24" s="54">
        <v>42.54286276391554</v>
      </c>
      <c r="N24" s="54">
        <v>42.5</v>
      </c>
      <c r="O24" s="54">
        <v>106.5</v>
      </c>
      <c r="P24" s="54">
        <v>320.5748560460653</v>
      </c>
      <c r="Q24" s="54">
        <v>43.03659117082531</v>
      </c>
      <c r="R24" s="5">
        <v>0.6938556909788853</v>
      </c>
      <c r="S24" s="54">
        <v>2784.7</v>
      </c>
      <c r="T24" s="54">
        <v>70.7</v>
      </c>
      <c r="U24" s="54">
        <v>0.7</v>
      </c>
      <c r="V24" s="54">
        <v>30.07105</v>
      </c>
      <c r="W24" s="54">
        <v>27.41</v>
      </c>
      <c r="X24" s="54">
        <v>35.8</v>
      </c>
      <c r="Y24" s="54">
        <v>35.8</v>
      </c>
      <c r="Z24" s="56">
        <v>95.5</v>
      </c>
      <c r="AA24" s="57">
        <f t="shared" si="1"/>
        <v>94.25117197</v>
      </c>
      <c r="AB24" s="16"/>
      <c r="AC24" s="16">
        <v>769.8</v>
      </c>
      <c r="AD24" s="16"/>
      <c r="AE24" s="16">
        <v>0.666</v>
      </c>
      <c r="AF24" s="16"/>
      <c r="AG24" s="16"/>
      <c r="AH24" s="16">
        <v>0.103</v>
      </c>
      <c r="AI24" s="16"/>
      <c r="AJ24" s="16"/>
    </row>
    <row r="25" ht="15.0" customHeight="1">
      <c r="A25" s="59"/>
      <c r="B25" s="52">
        <v>11203.0</v>
      </c>
      <c r="C25" s="53">
        <v>40342.0</v>
      </c>
      <c r="D25" s="54">
        <v>3520.6</v>
      </c>
      <c r="E25" s="54">
        <v>12.7</v>
      </c>
      <c r="F25" s="54">
        <v>241.7</v>
      </c>
      <c r="G25" s="54">
        <v>168.1304347826087</v>
      </c>
      <c r="H25" s="54">
        <v>101.14261654135308</v>
      </c>
      <c r="I25" s="54">
        <v>240.0</v>
      </c>
      <c r="J25" s="54">
        <v>167.0</v>
      </c>
      <c r="K25" s="54">
        <v>101.3</v>
      </c>
      <c r="L25" s="54">
        <v>59.0</v>
      </c>
      <c r="M25" s="54">
        <v>47.391160902255656</v>
      </c>
      <c r="N25" s="54">
        <v>47.1</v>
      </c>
      <c r="O25" s="54">
        <v>106.5</v>
      </c>
      <c r="P25" s="54">
        <v>379.8541353383459</v>
      </c>
      <c r="Q25" s="54">
        <v>45.418040601503805</v>
      </c>
      <c r="R25" s="5">
        <v>4.357801203007519</v>
      </c>
      <c r="S25" s="54">
        <v>3320.0</v>
      </c>
      <c r="T25" s="54">
        <v>73.6</v>
      </c>
      <c r="U25" s="54">
        <v>4.2</v>
      </c>
      <c r="V25" s="54">
        <v>30.07105</v>
      </c>
      <c r="W25" s="54">
        <v>27.41</v>
      </c>
      <c r="X25" s="54">
        <v>35.8</v>
      </c>
      <c r="Y25" s="54">
        <v>35.8</v>
      </c>
      <c r="Z25" s="56">
        <v>97.2</v>
      </c>
      <c r="AA25" s="57">
        <f t="shared" si="1"/>
        <v>95.92894152</v>
      </c>
      <c r="AB25" s="16"/>
      <c r="AC25" s="16">
        <v>769.8</v>
      </c>
      <c r="AD25" s="16"/>
      <c r="AE25" s="16">
        <v>0.666</v>
      </c>
      <c r="AF25" s="16"/>
      <c r="AG25" s="16"/>
      <c r="AH25" s="16">
        <v>0.092</v>
      </c>
      <c r="AI25" s="16"/>
      <c r="AJ25" s="16"/>
    </row>
    <row r="26" ht="15.0" customHeight="1">
      <c r="A26" s="62"/>
      <c r="B26" s="52">
        <v>11203.0</v>
      </c>
      <c r="C26" s="53">
        <v>40345.0</v>
      </c>
      <c r="D26" s="54">
        <v>3520.6</v>
      </c>
      <c r="E26" s="2">
        <v>14.29</v>
      </c>
      <c r="F26" s="54">
        <v>235.7</v>
      </c>
      <c r="G26" s="54">
        <v>157.0</v>
      </c>
      <c r="H26" s="54">
        <v>105.41317685589532</v>
      </c>
      <c r="I26" s="54">
        <v>232.4</v>
      </c>
      <c r="J26" s="54">
        <v>157.0</v>
      </c>
      <c r="K26" s="54">
        <v>105.4</v>
      </c>
      <c r="L26" s="54">
        <v>59.0</v>
      </c>
      <c r="M26" s="54">
        <v>52.515657205240224</v>
      </c>
      <c r="N26" s="54">
        <v>52.2</v>
      </c>
      <c r="O26" s="54">
        <v>106.4</v>
      </c>
      <c r="P26" s="54">
        <v>441.99235807860265</v>
      </c>
      <c r="Q26" s="54">
        <v>50.43297598253265</v>
      </c>
      <c r="R26" s="5">
        <v>5.014108406113546</v>
      </c>
      <c r="S26" s="54">
        <v>3893.3</v>
      </c>
      <c r="T26" s="54">
        <v>82.9</v>
      </c>
      <c r="U26" s="54">
        <v>7.2</v>
      </c>
      <c r="V26" s="54">
        <v>30.07105</v>
      </c>
      <c r="W26" s="54">
        <v>27.41</v>
      </c>
      <c r="X26" s="54">
        <v>35.8</v>
      </c>
      <c r="Y26" s="54">
        <v>35.8</v>
      </c>
      <c r="Z26" s="56">
        <v>97.0</v>
      </c>
      <c r="AA26" s="57">
        <f t="shared" si="1"/>
        <v>95.73155687</v>
      </c>
      <c r="AB26" s="16"/>
      <c r="AC26" s="16">
        <v>769.8</v>
      </c>
      <c r="AD26" s="16"/>
      <c r="AE26" s="16">
        <v>0.666</v>
      </c>
      <c r="AF26" s="16"/>
      <c r="AG26" s="16"/>
      <c r="AH26" s="16">
        <v>0.088</v>
      </c>
      <c r="AI26" s="16"/>
      <c r="AJ26" s="16"/>
    </row>
    <row r="27" ht="12.75" customHeight="1">
      <c r="A27" s="63">
        <v>5.0</v>
      </c>
      <c r="B27" s="52">
        <v>11203.0</v>
      </c>
      <c r="C27" s="53">
        <v>40757.75208333333</v>
      </c>
      <c r="D27" s="54" t="s">
        <v>50</v>
      </c>
      <c r="E27" s="54">
        <v>9.53</v>
      </c>
      <c r="F27" s="54" t="s">
        <v>50</v>
      </c>
      <c r="G27" s="54">
        <v>173.0</v>
      </c>
      <c r="H27" s="54">
        <v>93.42514041095875</v>
      </c>
      <c r="I27" s="54" t="s">
        <v>50</v>
      </c>
      <c r="J27" s="54">
        <v>173.0</v>
      </c>
      <c r="K27" s="54">
        <v>92.4</v>
      </c>
      <c r="L27" s="54">
        <v>53.0</v>
      </c>
      <c r="M27" s="54">
        <v>35.83757191780824</v>
      </c>
      <c r="N27" s="54" t="s">
        <v>50</v>
      </c>
      <c r="O27" s="54" t="s">
        <v>50</v>
      </c>
      <c r="P27" s="54">
        <v>235.7</v>
      </c>
      <c r="Q27" s="54">
        <v>31.0</v>
      </c>
      <c r="R27" s="54">
        <v>0.5</v>
      </c>
      <c r="S27" s="54">
        <v>2081.0</v>
      </c>
      <c r="T27" s="54">
        <v>51.5</v>
      </c>
      <c r="U27" s="54" t="s">
        <v>51</v>
      </c>
      <c r="V27" s="54">
        <v>30.1</v>
      </c>
      <c r="W27" s="54" t="s">
        <v>50</v>
      </c>
      <c r="X27" s="54" t="s">
        <v>50</v>
      </c>
      <c r="Y27" s="54" t="s">
        <v>50</v>
      </c>
      <c r="Z27" s="56">
        <v>90.3</v>
      </c>
      <c r="AA27" s="57">
        <f t="shared" si="1"/>
        <v>89.11917098</v>
      </c>
      <c r="AB27" s="16"/>
      <c r="AC27" s="16">
        <v>765.3</v>
      </c>
      <c r="AD27" s="16"/>
      <c r="AE27" s="16">
        <v>0.665</v>
      </c>
      <c r="AF27" s="16"/>
      <c r="AG27" s="16"/>
      <c r="AH27" s="16">
        <v>0.101</v>
      </c>
      <c r="AI27" s="16"/>
      <c r="AJ27" s="16"/>
    </row>
    <row r="28" ht="12.75" customHeight="1">
      <c r="A28" s="65">
        <v>1.0</v>
      </c>
      <c r="B28" s="66">
        <v>11206.0</v>
      </c>
      <c r="C28" s="67">
        <v>38217.0</v>
      </c>
      <c r="D28" s="54">
        <v>3608.5</v>
      </c>
      <c r="E28" s="2">
        <v>7.93</v>
      </c>
      <c r="F28" s="54">
        <v>363.258231</v>
      </c>
      <c r="G28" s="54">
        <v>262.1784375</v>
      </c>
      <c r="H28" s="2" t="s">
        <v>50</v>
      </c>
      <c r="I28" s="54"/>
      <c r="J28" s="54"/>
      <c r="K28" s="2"/>
      <c r="L28" s="54">
        <v>27.66</v>
      </c>
      <c r="M28" s="2" t="s">
        <v>50</v>
      </c>
      <c r="N28" s="54" t="s">
        <v>50</v>
      </c>
      <c r="O28" s="2">
        <v>108.9</v>
      </c>
      <c r="P28" s="54">
        <v>192.5</v>
      </c>
      <c r="Q28" s="54">
        <v>54.0</v>
      </c>
      <c r="R28" s="5">
        <v>1.1</v>
      </c>
      <c r="S28" s="54"/>
      <c r="T28" s="54"/>
      <c r="U28" s="54"/>
      <c r="V28" s="54">
        <v>18.0</v>
      </c>
      <c r="W28" s="54">
        <v>39.092</v>
      </c>
      <c r="X28" s="54">
        <v>49.3</v>
      </c>
      <c r="Y28" s="54">
        <v>49.3</v>
      </c>
      <c r="Z28" s="56" t="s">
        <v>52</v>
      </c>
      <c r="AA28" s="57">
        <f t="shared" si="1"/>
        <v>0</v>
      </c>
      <c r="AB28" s="16"/>
      <c r="AC28" s="16"/>
      <c r="AD28" s="16"/>
      <c r="AE28" s="16"/>
      <c r="AF28" s="16"/>
      <c r="AG28" s="16"/>
      <c r="AH28" s="16"/>
      <c r="AI28" s="16"/>
      <c r="AJ28" s="16"/>
    </row>
    <row r="29" ht="12.75" customHeight="1">
      <c r="A29" s="68"/>
      <c r="B29" s="66">
        <v>11206.0</v>
      </c>
      <c r="C29" s="67">
        <v>38218.0</v>
      </c>
      <c r="D29" s="54">
        <v>3608.5</v>
      </c>
      <c r="E29" s="2">
        <v>11.1</v>
      </c>
      <c r="F29" s="54">
        <v>352.7710935</v>
      </c>
      <c r="G29" s="54">
        <v>248.7022125</v>
      </c>
      <c r="H29" s="2" t="s">
        <v>50</v>
      </c>
      <c r="I29" s="54"/>
      <c r="J29" s="54"/>
      <c r="K29" s="2"/>
      <c r="L29" s="54">
        <v>37.17</v>
      </c>
      <c r="M29" s="2" t="s">
        <v>50</v>
      </c>
      <c r="N29" s="54" t="s">
        <v>50</v>
      </c>
      <c r="O29" s="2">
        <v>108.9</v>
      </c>
      <c r="P29" s="54">
        <v>351.4</v>
      </c>
      <c r="Q29" s="54">
        <v>84.1</v>
      </c>
      <c r="R29" s="5">
        <v>3.5</v>
      </c>
      <c r="S29" s="54"/>
      <c r="T29" s="54"/>
      <c r="U29" s="54"/>
      <c r="V29" s="54">
        <v>18.0</v>
      </c>
      <c r="W29" s="54">
        <v>39.092</v>
      </c>
      <c r="X29" s="54">
        <v>49.3</v>
      </c>
      <c r="Y29" s="54">
        <v>49.3</v>
      </c>
      <c r="Z29" s="56" t="s">
        <v>52</v>
      </c>
      <c r="AA29" s="57">
        <f t="shared" si="1"/>
        <v>0</v>
      </c>
      <c r="AB29" s="16"/>
      <c r="AC29" s="16"/>
      <c r="AD29" s="16"/>
      <c r="AE29" s="16"/>
      <c r="AF29" s="16"/>
      <c r="AG29" s="16"/>
      <c r="AH29" s="16"/>
      <c r="AI29" s="16"/>
      <c r="AJ29" s="16"/>
    </row>
    <row r="30" ht="12.75" customHeight="1">
      <c r="A30" s="68"/>
      <c r="B30" s="66">
        <v>11206.0</v>
      </c>
      <c r="C30" s="67">
        <v>38218.0</v>
      </c>
      <c r="D30" s="54">
        <v>3608.5</v>
      </c>
      <c r="E30" s="2">
        <v>14.29</v>
      </c>
      <c r="F30" s="54">
        <v>340.8866842499999</v>
      </c>
      <c r="G30" s="54">
        <v>226.1067375</v>
      </c>
      <c r="H30" s="2" t="s">
        <v>50</v>
      </c>
      <c r="I30" s="54"/>
      <c r="J30" s="54"/>
      <c r="K30" s="2"/>
      <c r="L30" s="54">
        <v>40.25</v>
      </c>
      <c r="M30" s="2" t="s">
        <v>50</v>
      </c>
      <c r="N30" s="54" t="s">
        <v>50</v>
      </c>
      <c r="O30" s="2">
        <v>108.8</v>
      </c>
      <c r="P30" s="54">
        <v>563.0</v>
      </c>
      <c r="Q30" s="54">
        <v>117.1</v>
      </c>
      <c r="R30" s="5">
        <v>10.1</v>
      </c>
      <c r="S30" s="54"/>
      <c r="T30" s="54"/>
      <c r="U30" s="54"/>
      <c r="V30" s="54">
        <v>18.0</v>
      </c>
      <c r="W30" s="54">
        <v>39.092</v>
      </c>
      <c r="X30" s="54">
        <v>49.3</v>
      </c>
      <c r="Y30" s="54">
        <v>49.3</v>
      </c>
      <c r="Z30" s="56" t="s">
        <v>52</v>
      </c>
      <c r="AA30" s="57">
        <f t="shared" si="1"/>
        <v>0</v>
      </c>
      <c r="AB30" s="16"/>
      <c r="AC30" s="16"/>
      <c r="AD30" s="16"/>
      <c r="AE30" s="16"/>
      <c r="AF30" s="16"/>
      <c r="AG30" s="16"/>
      <c r="AH30" s="16"/>
      <c r="AI30" s="16"/>
      <c r="AJ30" s="16"/>
    </row>
    <row r="31" ht="12.75" customHeight="1">
      <c r="A31" s="69"/>
      <c r="B31" s="66">
        <v>11206.0</v>
      </c>
      <c r="C31" s="67">
        <v>38219.16753472222</v>
      </c>
      <c r="D31" s="54">
        <v>3608.5</v>
      </c>
      <c r="E31" s="2">
        <v>17.4</v>
      </c>
      <c r="F31" s="54">
        <v>327.150054</v>
      </c>
      <c r="G31" s="54">
        <v>197.24937749999998</v>
      </c>
      <c r="H31" s="2" t="s">
        <v>50</v>
      </c>
      <c r="I31" s="54"/>
      <c r="J31" s="54"/>
      <c r="K31" s="2"/>
      <c r="L31" s="54">
        <v>46.23</v>
      </c>
      <c r="M31" s="2" t="s">
        <v>50</v>
      </c>
      <c r="N31" s="54" t="s">
        <v>50</v>
      </c>
      <c r="O31" s="2">
        <v>108.6</v>
      </c>
      <c r="P31" s="54">
        <v>693.0</v>
      </c>
      <c r="Q31" s="54">
        <v>132.4</v>
      </c>
      <c r="R31" s="5">
        <v>14.7</v>
      </c>
      <c r="S31" s="54"/>
      <c r="T31" s="54"/>
      <c r="U31" s="54"/>
      <c r="V31" s="54">
        <v>18.0</v>
      </c>
      <c r="W31" s="54">
        <v>39.092</v>
      </c>
      <c r="X31" s="54">
        <v>49.3</v>
      </c>
      <c r="Y31" s="54">
        <v>49.3</v>
      </c>
      <c r="Z31" s="56" t="s">
        <v>52</v>
      </c>
      <c r="AA31" s="57">
        <f t="shared" si="1"/>
        <v>0</v>
      </c>
      <c r="AB31" s="16"/>
      <c r="AC31" s="16"/>
      <c r="AD31" s="16"/>
      <c r="AE31" s="16"/>
      <c r="AF31" s="16"/>
      <c r="AG31" s="16"/>
      <c r="AH31" s="16"/>
      <c r="AI31" s="16"/>
      <c r="AJ31" s="16"/>
    </row>
    <row r="32" ht="12.75" customHeight="1">
      <c r="A32" s="65"/>
      <c r="B32" s="66">
        <v>11206.0</v>
      </c>
      <c r="C32" s="67">
        <v>39017.0</v>
      </c>
      <c r="D32" s="54">
        <v>3608.5</v>
      </c>
      <c r="E32" s="2">
        <v>7.94</v>
      </c>
      <c r="F32" s="54" t="s">
        <v>50</v>
      </c>
      <c r="G32" s="54" t="s">
        <v>50</v>
      </c>
      <c r="H32" s="2">
        <v>71.6602510646388</v>
      </c>
      <c r="I32" s="54"/>
      <c r="J32" s="54"/>
      <c r="K32" s="2"/>
      <c r="L32" s="54"/>
      <c r="M32" s="2">
        <v>42.31392178707225</v>
      </c>
      <c r="N32" s="54"/>
      <c r="O32" s="2"/>
      <c r="P32" s="54"/>
      <c r="Q32" s="54"/>
      <c r="R32" s="5"/>
      <c r="S32" s="54"/>
      <c r="T32" s="54"/>
      <c r="U32" s="54"/>
      <c r="V32" s="54">
        <v>18.0</v>
      </c>
      <c r="W32" s="54">
        <v>37.8</v>
      </c>
      <c r="X32" s="54"/>
      <c r="Y32" s="54"/>
      <c r="Z32" s="56">
        <v>79.03846153846153</v>
      </c>
      <c r="AA32" s="57">
        <f t="shared" si="1"/>
        <v>78.00489666</v>
      </c>
      <c r="AB32" s="16"/>
      <c r="AC32" s="16"/>
      <c r="AD32" s="16"/>
      <c r="AE32" s="16"/>
      <c r="AF32" s="16"/>
      <c r="AG32" s="16"/>
      <c r="AH32" s="16"/>
      <c r="AI32" s="16"/>
      <c r="AJ32" s="16"/>
    </row>
    <row r="33" ht="12.75" customHeight="1">
      <c r="A33" s="68"/>
      <c r="B33" s="66">
        <v>11206.0</v>
      </c>
      <c r="C33" s="67">
        <v>39019.0</v>
      </c>
      <c r="D33" s="54">
        <v>3608.5</v>
      </c>
      <c r="E33" s="2">
        <v>9.53</v>
      </c>
      <c r="F33" s="54" t="s">
        <v>50</v>
      </c>
      <c r="G33" s="54" t="s">
        <v>50</v>
      </c>
      <c r="H33" s="2">
        <v>71.56384405594403</v>
      </c>
      <c r="I33" s="54"/>
      <c r="J33" s="54"/>
      <c r="K33" s="2"/>
      <c r="L33" s="54"/>
      <c r="M33" s="2">
        <v>42.89807685314688</v>
      </c>
      <c r="N33" s="54"/>
      <c r="O33" s="2"/>
      <c r="P33" s="54"/>
      <c r="Q33" s="54"/>
      <c r="R33" s="5"/>
      <c r="S33" s="54"/>
      <c r="T33" s="54"/>
      <c r="U33" s="54"/>
      <c r="V33" s="54">
        <v>18.0</v>
      </c>
      <c r="W33" s="54">
        <v>37.8</v>
      </c>
      <c r="X33" s="54"/>
      <c r="Y33" s="54"/>
      <c r="Z33" s="56">
        <v>79.63846153846154</v>
      </c>
      <c r="AA33" s="57">
        <f t="shared" si="1"/>
        <v>78.59705062</v>
      </c>
      <c r="AB33" s="16"/>
      <c r="AC33" s="16"/>
      <c r="AD33" s="16"/>
      <c r="AE33" s="16"/>
      <c r="AF33" s="16"/>
      <c r="AG33" s="16"/>
      <c r="AH33" s="16"/>
      <c r="AI33" s="16"/>
      <c r="AJ33" s="16"/>
    </row>
    <row r="34" ht="12.75" customHeight="1">
      <c r="A34" s="68"/>
      <c r="B34" s="66">
        <v>11206.0</v>
      </c>
      <c r="C34" s="67">
        <v>39020.0</v>
      </c>
      <c r="D34" s="54">
        <v>3608.5</v>
      </c>
      <c r="E34" s="2">
        <v>11.11</v>
      </c>
      <c r="F34" s="54" t="s">
        <v>50</v>
      </c>
      <c r="G34" s="54" t="s">
        <v>50</v>
      </c>
      <c r="H34" s="2">
        <v>71.76293283236991</v>
      </c>
      <c r="I34" s="54"/>
      <c r="J34" s="54"/>
      <c r="K34" s="2"/>
      <c r="L34" s="54"/>
      <c r="M34" s="2">
        <v>44.556231705202315</v>
      </c>
      <c r="N34" s="54"/>
      <c r="O34" s="2"/>
      <c r="P34" s="54"/>
      <c r="Q34" s="54"/>
      <c r="R34" s="5"/>
      <c r="S34" s="54"/>
      <c r="T34" s="54"/>
      <c r="U34" s="54"/>
      <c r="V34" s="54">
        <v>18.0</v>
      </c>
      <c r="W34" s="54">
        <v>37.8</v>
      </c>
      <c r="X34" s="54"/>
      <c r="Y34" s="54"/>
      <c r="Z34" s="56">
        <v>80.5076923076923</v>
      </c>
      <c r="AA34" s="57">
        <f t="shared" si="1"/>
        <v>79.45491469</v>
      </c>
      <c r="AB34" s="16"/>
      <c r="AC34" s="16"/>
      <c r="AD34" s="16"/>
      <c r="AE34" s="16"/>
      <c r="AF34" s="16"/>
      <c r="AG34" s="16"/>
      <c r="AH34" s="16"/>
      <c r="AI34" s="16"/>
      <c r="AJ34" s="16"/>
    </row>
    <row r="35" ht="12.75" customHeight="1">
      <c r="A35" s="69"/>
      <c r="B35" s="66">
        <v>11206.0</v>
      </c>
      <c r="C35" s="67">
        <v>39021.0</v>
      </c>
      <c r="D35" s="54">
        <v>3608.5</v>
      </c>
      <c r="E35" s="2">
        <v>14.29</v>
      </c>
      <c r="F35" s="54" t="s">
        <v>50</v>
      </c>
      <c r="G35" s="54" t="s">
        <v>50</v>
      </c>
      <c r="H35" s="2">
        <v>71.4485334931507</v>
      </c>
      <c r="I35" s="54"/>
      <c r="J35" s="54"/>
      <c r="K35" s="2"/>
      <c r="L35" s="54"/>
      <c r="M35" s="2">
        <v>41.55329020547945</v>
      </c>
      <c r="N35" s="54"/>
      <c r="O35" s="2"/>
      <c r="P35" s="54"/>
      <c r="Q35" s="54"/>
      <c r="R35" s="5"/>
      <c r="S35" s="54"/>
      <c r="T35" s="54"/>
      <c r="U35" s="54"/>
      <c r="V35" s="54">
        <v>18.0</v>
      </c>
      <c r="W35" s="54">
        <v>37.8</v>
      </c>
      <c r="X35" s="54"/>
      <c r="Y35" s="54"/>
      <c r="Z35" s="56">
        <v>78.6</v>
      </c>
      <c r="AA35" s="57">
        <f t="shared" si="1"/>
        <v>77.57216876</v>
      </c>
      <c r="AB35" s="16"/>
      <c r="AC35" s="16"/>
      <c r="AD35" s="16"/>
      <c r="AE35" s="16"/>
      <c r="AF35" s="16"/>
      <c r="AG35" s="16"/>
      <c r="AH35" s="16"/>
      <c r="AI35" s="16"/>
      <c r="AJ35" s="16"/>
    </row>
    <row r="36" ht="15.0" customHeight="1">
      <c r="A36" s="51">
        <v>1.0</v>
      </c>
      <c r="B36" s="52">
        <v>11206.0</v>
      </c>
      <c r="C36" s="70">
        <v>39311.0</v>
      </c>
      <c r="D36" s="54">
        <v>3608.5</v>
      </c>
      <c r="E36" s="2">
        <v>8.0</v>
      </c>
      <c r="F36" s="54">
        <v>328.5</v>
      </c>
      <c r="G36" s="54">
        <v>247.88</v>
      </c>
      <c r="H36" s="54">
        <v>89.88574603174605</v>
      </c>
      <c r="I36" s="54">
        <v>329.0</v>
      </c>
      <c r="J36" s="54">
        <v>246.0</v>
      </c>
      <c r="K36" s="54">
        <v>89.9</v>
      </c>
      <c r="L36" s="54">
        <v>33.0</v>
      </c>
      <c r="M36" s="54">
        <v>21.67915079365079</v>
      </c>
      <c r="N36" s="54" t="s">
        <v>50</v>
      </c>
      <c r="O36" s="54">
        <v>108.22</v>
      </c>
      <c r="P36" s="54">
        <v>237.79238095238094</v>
      </c>
      <c r="Q36" s="54">
        <v>45.0654126984127</v>
      </c>
      <c r="R36" s="5">
        <v>3.0747857142857136</v>
      </c>
      <c r="S36" s="54">
        <v>1988.8</v>
      </c>
      <c r="T36" s="54">
        <v>72.2</v>
      </c>
      <c r="U36" s="54">
        <v>3.1</v>
      </c>
      <c r="V36" s="54">
        <v>18.0</v>
      </c>
      <c r="W36" s="54">
        <v>36.51</v>
      </c>
      <c r="X36" s="54">
        <v>44.5</v>
      </c>
      <c r="Y36" s="54">
        <v>44.5</v>
      </c>
      <c r="Z36" s="56">
        <v>88.4</v>
      </c>
      <c r="AA36" s="57">
        <f t="shared" si="1"/>
        <v>87.24401678</v>
      </c>
      <c r="AB36" s="16">
        <f t="shared" ref="AB36:AB45" si="2">AE36*1.204</f>
        <v>0.801864</v>
      </c>
      <c r="AC36" s="71">
        <v>777.682</v>
      </c>
      <c r="AD36" s="16">
        <v>1000.0</v>
      </c>
      <c r="AE36" s="16">
        <v>0.666</v>
      </c>
      <c r="AF36" s="16">
        <f t="shared" ref="AF36:AF45" si="3">(AB36*P36*1000+AC36*Q36+R36*AD36)/24/3600</f>
        <v>2.648130738</v>
      </c>
      <c r="AG36" s="16">
        <f t="shared" ref="AG36:AG45" si="4">AH36*1000</f>
        <v>147.4961277</v>
      </c>
      <c r="AH36" s="72">
        <v>0.14749612771476295</v>
      </c>
      <c r="AI36" s="16"/>
      <c r="AJ36" s="16"/>
    </row>
    <row r="37" ht="15.0" customHeight="1">
      <c r="A37" s="59"/>
      <c r="B37" s="52">
        <v>11206.0</v>
      </c>
      <c r="C37" s="70">
        <v>39311.0</v>
      </c>
      <c r="D37" s="54">
        <v>3608.5</v>
      </c>
      <c r="E37" s="2">
        <v>9.53</v>
      </c>
      <c r="F37" s="54">
        <v>316.0</v>
      </c>
      <c r="G37" s="54">
        <v>230.0</v>
      </c>
      <c r="H37" s="54">
        <v>91.36069408740357</v>
      </c>
      <c r="I37" s="54">
        <v>316.5</v>
      </c>
      <c r="J37" s="54">
        <v>230.0</v>
      </c>
      <c r="K37" s="54">
        <v>91.5</v>
      </c>
      <c r="L37" s="54">
        <v>52.0</v>
      </c>
      <c r="M37" s="54">
        <v>29.98575835475576</v>
      </c>
      <c r="N37" s="54" t="s">
        <v>50</v>
      </c>
      <c r="O37" s="54">
        <v>108.05</v>
      </c>
      <c r="P37" s="54">
        <v>319.55511568123393</v>
      </c>
      <c r="Q37" s="54">
        <v>57.92352699228791</v>
      </c>
      <c r="R37" s="5">
        <v>3.3073915167095116</v>
      </c>
      <c r="S37" s="54">
        <v>2793.53857024106</v>
      </c>
      <c r="T37" s="54">
        <v>95.7</v>
      </c>
      <c r="U37" s="54">
        <v>3.5</v>
      </c>
      <c r="V37" s="54">
        <v>18.0</v>
      </c>
      <c r="W37" s="54">
        <v>36.51</v>
      </c>
      <c r="X37" s="54">
        <v>44.5</v>
      </c>
      <c r="Y37" s="54">
        <v>44.5</v>
      </c>
      <c r="Z37" s="56">
        <v>88.4</v>
      </c>
      <c r="AA37" s="57">
        <f t="shared" si="1"/>
        <v>87.24401678</v>
      </c>
      <c r="AB37" s="16">
        <f t="shared" si="2"/>
        <v>0.801864</v>
      </c>
      <c r="AC37" s="71">
        <v>771.0</v>
      </c>
      <c r="AD37" s="16">
        <v>1000.0</v>
      </c>
      <c r="AE37" s="16">
        <v>0.666</v>
      </c>
      <c r="AF37" s="16">
        <f t="shared" si="3"/>
        <v>3.520904793</v>
      </c>
      <c r="AG37" s="16">
        <f t="shared" si="4"/>
        <v>139.697035</v>
      </c>
      <c r="AH37" s="16">
        <v>0.13969703503402076</v>
      </c>
      <c r="AI37" s="16"/>
      <c r="AJ37" s="16"/>
    </row>
    <row r="38" ht="15.0" customHeight="1">
      <c r="A38" s="59"/>
      <c r="B38" s="52">
        <v>11206.0</v>
      </c>
      <c r="C38" s="70">
        <v>39312.0</v>
      </c>
      <c r="D38" s="54">
        <v>3608.5</v>
      </c>
      <c r="E38" s="2">
        <v>11.11</v>
      </c>
      <c r="F38" s="54">
        <v>300.8</v>
      </c>
      <c r="G38" s="54">
        <v>214.0</v>
      </c>
      <c r="H38" s="54">
        <v>94.12640412979356</v>
      </c>
      <c r="I38" s="54">
        <v>301.3</v>
      </c>
      <c r="J38" s="54">
        <v>214.0</v>
      </c>
      <c r="K38" s="54">
        <v>94.0</v>
      </c>
      <c r="L38" s="54">
        <v>58.0</v>
      </c>
      <c r="M38" s="54">
        <v>37.9861179941003</v>
      </c>
      <c r="N38" s="54" t="s">
        <v>50</v>
      </c>
      <c r="O38" s="54">
        <v>107.72</v>
      </c>
      <c r="P38" s="54">
        <v>393.39988200589966</v>
      </c>
      <c r="Q38" s="54">
        <v>72.86625663716809</v>
      </c>
      <c r="R38" s="5">
        <v>2.0811197640117993</v>
      </c>
      <c r="S38" s="54">
        <v>3543.7322033898336</v>
      </c>
      <c r="T38" s="54">
        <v>114.1</v>
      </c>
      <c r="U38" s="54">
        <v>2.1</v>
      </c>
      <c r="V38" s="54">
        <v>18.0</v>
      </c>
      <c r="W38" s="54">
        <v>36.51</v>
      </c>
      <c r="X38" s="54">
        <v>44.5</v>
      </c>
      <c r="Y38" s="54">
        <v>44.5</v>
      </c>
      <c r="Z38" s="56">
        <v>92.9</v>
      </c>
      <c r="AA38" s="57">
        <f t="shared" si="1"/>
        <v>91.68517148</v>
      </c>
      <c r="AB38" s="16">
        <f t="shared" si="2"/>
        <v>0.801864</v>
      </c>
      <c r="AC38" s="71">
        <v>778.0</v>
      </c>
      <c r="AD38" s="16">
        <v>1000.0</v>
      </c>
      <c r="AE38" s="16">
        <v>0.666</v>
      </c>
      <c r="AF38" s="16">
        <f t="shared" si="3"/>
        <v>4.331299426</v>
      </c>
      <c r="AG38" s="16">
        <f t="shared" si="4"/>
        <v>144.16933</v>
      </c>
      <c r="AH38" s="16">
        <v>0.14416932998711998</v>
      </c>
      <c r="AI38" s="16"/>
      <c r="AJ38" s="16"/>
    </row>
    <row r="39" ht="15.0" customHeight="1">
      <c r="A39" s="59"/>
      <c r="B39" s="52">
        <v>11206.0</v>
      </c>
      <c r="C39" s="70">
        <v>39313.0</v>
      </c>
      <c r="D39" s="54">
        <v>3608.5</v>
      </c>
      <c r="E39" s="2">
        <v>12.7</v>
      </c>
      <c r="F39" s="54">
        <v>284.5</v>
      </c>
      <c r="G39" s="54">
        <v>196.625</v>
      </c>
      <c r="H39" s="54">
        <v>93.79053117206988</v>
      </c>
      <c r="I39" s="54">
        <v>285.0</v>
      </c>
      <c r="J39" s="54">
        <v>196.0</v>
      </c>
      <c r="K39" s="54">
        <v>92.6</v>
      </c>
      <c r="L39" s="54">
        <v>57.0</v>
      </c>
      <c r="M39" s="54">
        <v>43.006763092269324</v>
      </c>
      <c r="N39" s="54" t="s">
        <v>50</v>
      </c>
      <c r="O39" s="54">
        <v>107.25</v>
      </c>
      <c r="P39" s="54">
        <v>470.22625935162097</v>
      </c>
      <c r="Q39" s="54">
        <v>78.74992768079797</v>
      </c>
      <c r="R39" s="5">
        <v>1.7247648379052367</v>
      </c>
      <c r="S39" s="54">
        <v>4308.30928270042</v>
      </c>
      <c r="T39" s="54">
        <v>129.2</v>
      </c>
      <c r="U39" s="54">
        <v>1.8</v>
      </c>
      <c r="V39" s="54">
        <v>18.0</v>
      </c>
      <c r="W39" s="54">
        <v>36.51</v>
      </c>
      <c r="X39" s="54">
        <v>44.5</v>
      </c>
      <c r="Y39" s="54">
        <v>44.5</v>
      </c>
      <c r="Z39" s="56">
        <v>92.2</v>
      </c>
      <c r="AA39" s="57">
        <f t="shared" si="1"/>
        <v>90.99432519</v>
      </c>
      <c r="AB39" s="16">
        <f t="shared" si="2"/>
        <v>0.801864</v>
      </c>
      <c r="AC39" s="71">
        <v>777.0</v>
      </c>
      <c r="AD39" s="16">
        <v>1000.0</v>
      </c>
      <c r="AE39" s="16">
        <v>0.666</v>
      </c>
      <c r="AF39" s="16">
        <f t="shared" si="3"/>
        <v>5.092256573</v>
      </c>
      <c r="AG39" s="16">
        <f t="shared" si="4"/>
        <v>130.0435556</v>
      </c>
      <c r="AH39" s="16">
        <v>0.130043555624175</v>
      </c>
      <c r="AI39" s="16"/>
      <c r="AJ39" s="16"/>
    </row>
    <row r="40" ht="15.0" customHeight="1">
      <c r="A40" s="62"/>
      <c r="B40" s="52">
        <v>11206.0</v>
      </c>
      <c r="C40" s="70">
        <v>39314.0</v>
      </c>
      <c r="D40" s="54">
        <v>3608.5</v>
      </c>
      <c r="E40" s="2">
        <v>14.29</v>
      </c>
      <c r="F40" s="54">
        <v>269.9</v>
      </c>
      <c r="G40" s="54">
        <v>179.0</v>
      </c>
      <c r="H40" s="54">
        <v>94.60154729729724</v>
      </c>
      <c r="I40" s="54">
        <v>288.0</v>
      </c>
      <c r="J40" s="54">
        <v>179.0</v>
      </c>
      <c r="K40" s="54">
        <v>94.5</v>
      </c>
      <c r="L40" s="54">
        <v>60.0</v>
      </c>
      <c r="M40" s="54">
        <v>47.267402027027025</v>
      </c>
      <c r="N40" s="54" t="s">
        <v>50</v>
      </c>
      <c r="O40" s="54">
        <v>106.73</v>
      </c>
      <c r="P40" s="54">
        <v>523.9865878378378</v>
      </c>
      <c r="Q40" s="54">
        <v>83.77706418918918</v>
      </c>
      <c r="R40" s="5">
        <v>1.95520472972973</v>
      </c>
      <c r="S40" s="54">
        <v>4932.464486638542</v>
      </c>
      <c r="T40" s="54">
        <v>135.0</v>
      </c>
      <c r="U40" s="54">
        <v>2.1</v>
      </c>
      <c r="V40" s="54">
        <v>18.0</v>
      </c>
      <c r="W40" s="54">
        <v>36.51</v>
      </c>
      <c r="X40" s="54">
        <v>44.5</v>
      </c>
      <c r="Y40" s="54">
        <v>44.5</v>
      </c>
      <c r="Z40" s="56">
        <v>93.1</v>
      </c>
      <c r="AA40" s="57">
        <f t="shared" si="1"/>
        <v>91.88255613</v>
      </c>
      <c r="AB40" s="16">
        <f t="shared" si="2"/>
        <v>0.801864</v>
      </c>
      <c r="AC40" s="71">
        <v>771.0</v>
      </c>
      <c r="AD40" s="16">
        <v>1000.0</v>
      </c>
      <c r="AE40" s="16">
        <v>0.666</v>
      </c>
      <c r="AF40" s="16">
        <f t="shared" si="3"/>
        <v>5.633255816</v>
      </c>
      <c r="AG40" s="16">
        <f t="shared" si="4"/>
        <v>123.3042982</v>
      </c>
      <c r="AH40" s="16">
        <v>0.12330429823968782</v>
      </c>
      <c r="AI40" s="16"/>
      <c r="AJ40" s="16"/>
    </row>
    <row r="41" ht="15.0" customHeight="1">
      <c r="A41" s="51">
        <v>1.0</v>
      </c>
      <c r="B41" s="52">
        <v>11206.0</v>
      </c>
      <c r="C41" s="70">
        <v>39582.0</v>
      </c>
      <c r="D41" s="2">
        <v>3612.5</v>
      </c>
      <c r="E41" s="2">
        <v>9.53</v>
      </c>
      <c r="F41" s="54">
        <v>288.8</v>
      </c>
      <c r="G41" s="54">
        <v>204.0</v>
      </c>
      <c r="H41" s="54">
        <v>90.1199432624119</v>
      </c>
      <c r="I41" s="54">
        <v>289.7</v>
      </c>
      <c r="J41" s="54">
        <v>204.0</v>
      </c>
      <c r="K41" s="54">
        <v>90.4</v>
      </c>
      <c r="L41" s="54">
        <v>59.0</v>
      </c>
      <c r="M41" s="54">
        <v>32.36484397163118</v>
      </c>
      <c r="N41" s="54">
        <v>32.6</v>
      </c>
      <c r="O41" s="54">
        <v>107.44</v>
      </c>
      <c r="P41" s="54">
        <v>286.4698108747045</v>
      </c>
      <c r="Q41" s="54">
        <v>48.49565130023644</v>
      </c>
      <c r="R41" s="5">
        <v>0.6886350472813234</v>
      </c>
      <c r="S41" s="54">
        <v>2579.4875117813312</v>
      </c>
      <c r="T41" s="54">
        <v>75.4</v>
      </c>
      <c r="U41" s="54">
        <v>0.7</v>
      </c>
      <c r="V41" s="54">
        <v>18.0</v>
      </c>
      <c r="W41" s="54">
        <v>34.34</v>
      </c>
      <c r="X41" s="54">
        <v>40.5</v>
      </c>
      <c r="Y41" s="54">
        <v>41.1</v>
      </c>
      <c r="Z41" s="56">
        <v>88.7</v>
      </c>
      <c r="AA41" s="57">
        <f t="shared" si="1"/>
        <v>87.54009376</v>
      </c>
      <c r="AB41" s="16">
        <f t="shared" si="2"/>
        <v>0.7904580734</v>
      </c>
      <c r="AC41" s="73">
        <v>775.0</v>
      </c>
      <c r="AD41" s="16">
        <v>1000.0</v>
      </c>
      <c r="AE41" s="16">
        <v>0.656526639061422</v>
      </c>
      <c r="AF41" s="16">
        <f t="shared" si="3"/>
        <v>3.063832634</v>
      </c>
      <c r="AG41" s="16">
        <f t="shared" si="4"/>
        <v>131.2092933</v>
      </c>
      <c r="AH41" s="74">
        <v>0.1312092932658172</v>
      </c>
      <c r="AI41" s="16"/>
      <c r="AJ41" s="16"/>
    </row>
    <row r="42" ht="15.0" customHeight="1">
      <c r="A42" s="59"/>
      <c r="B42" s="52">
        <v>11206.0</v>
      </c>
      <c r="C42" s="70">
        <v>39584.0</v>
      </c>
      <c r="D42" s="2">
        <v>3612.5</v>
      </c>
      <c r="E42" s="54">
        <v>11.11</v>
      </c>
      <c r="F42" s="54">
        <v>276.9</v>
      </c>
      <c r="G42" s="54">
        <v>192.72727272727275</v>
      </c>
      <c r="H42" s="54">
        <v>91.1491482084691</v>
      </c>
      <c r="I42" s="54">
        <v>276.9</v>
      </c>
      <c r="J42" s="54">
        <v>192.0</v>
      </c>
      <c r="K42" s="54">
        <v>91.4</v>
      </c>
      <c r="L42" s="54">
        <v>59.0</v>
      </c>
      <c r="M42" s="54">
        <v>38.757063517915356</v>
      </c>
      <c r="N42" s="54">
        <v>38.3</v>
      </c>
      <c r="O42" s="54">
        <v>107.1</v>
      </c>
      <c r="P42" s="54">
        <v>359.96838762214986</v>
      </c>
      <c r="Q42" s="54">
        <v>55.04104885993479</v>
      </c>
      <c r="R42" s="5">
        <v>3.9202114006514632</v>
      </c>
      <c r="S42" s="54">
        <v>3340.0302038880955</v>
      </c>
      <c r="T42" s="54">
        <v>86.1</v>
      </c>
      <c r="U42" s="54">
        <v>4.0</v>
      </c>
      <c r="V42" s="54">
        <v>18.0</v>
      </c>
      <c r="W42" s="54">
        <v>34.34</v>
      </c>
      <c r="X42" s="54">
        <v>40.5</v>
      </c>
      <c r="Y42" s="54">
        <v>41.1</v>
      </c>
      <c r="Z42" s="56">
        <v>89.0</v>
      </c>
      <c r="AA42" s="57">
        <f t="shared" si="1"/>
        <v>87.83617074</v>
      </c>
      <c r="AB42" s="16">
        <f t="shared" si="2"/>
        <v>0.7904580734</v>
      </c>
      <c r="AC42" s="73">
        <v>775.0</v>
      </c>
      <c r="AD42" s="16">
        <v>1000.0</v>
      </c>
      <c r="AE42" s="16">
        <v>0.656526639061422</v>
      </c>
      <c r="AF42" s="16">
        <f t="shared" si="3"/>
        <v>3.832372019</v>
      </c>
      <c r="AG42" s="16">
        <f t="shared" si="4"/>
        <v>118.4131718</v>
      </c>
      <c r="AH42" s="16">
        <v>0.11841317182286001</v>
      </c>
      <c r="AI42" s="16"/>
      <c r="AJ42" s="16"/>
    </row>
    <row r="43" ht="15.0" customHeight="1">
      <c r="A43" s="59"/>
      <c r="B43" s="52">
        <v>11206.0</v>
      </c>
      <c r="C43" s="70">
        <v>39585.0</v>
      </c>
      <c r="D43" s="2">
        <v>3612.5</v>
      </c>
      <c r="E43" s="54">
        <v>12.7</v>
      </c>
      <c r="F43" s="54">
        <v>267.6</v>
      </c>
      <c r="G43" s="54">
        <v>175.58333333333334</v>
      </c>
      <c r="H43" s="54">
        <v>91.78724961715153</v>
      </c>
      <c r="I43" s="54">
        <v>261.6</v>
      </c>
      <c r="J43" s="54">
        <v>175.0</v>
      </c>
      <c r="K43" s="54">
        <v>91.5</v>
      </c>
      <c r="L43" s="54">
        <v>63.0</v>
      </c>
      <c r="M43" s="54">
        <v>44.33612863705973</v>
      </c>
      <c r="N43" s="54">
        <v>44.1</v>
      </c>
      <c r="O43" s="54">
        <v>106.7</v>
      </c>
      <c r="P43" s="54">
        <v>437.075237366003</v>
      </c>
      <c r="Q43" s="54">
        <v>57.88411791730468</v>
      </c>
      <c r="R43" s="5">
        <v>5.164823277182231</v>
      </c>
      <c r="S43" s="54">
        <v>4180.81762198011</v>
      </c>
      <c r="T43" s="54">
        <v>93.5</v>
      </c>
      <c r="U43" s="54">
        <v>5.4</v>
      </c>
      <c r="V43" s="54">
        <v>18.0</v>
      </c>
      <c r="W43" s="54">
        <v>34.34</v>
      </c>
      <c r="X43" s="54">
        <v>40.5</v>
      </c>
      <c r="Y43" s="54">
        <v>41.1</v>
      </c>
      <c r="Z43" s="56">
        <v>89.5</v>
      </c>
      <c r="AA43" s="57">
        <f t="shared" si="1"/>
        <v>88.32963237</v>
      </c>
      <c r="AB43" s="16">
        <f t="shared" si="2"/>
        <v>0.7904580734</v>
      </c>
      <c r="AC43" s="73">
        <v>775.0</v>
      </c>
      <c r="AD43" s="16">
        <v>1000.0</v>
      </c>
      <c r="AE43" s="16">
        <v>0.656526639061422</v>
      </c>
      <c r="AF43" s="16">
        <f t="shared" si="3"/>
        <v>4.577716027</v>
      </c>
      <c r="AG43" s="16">
        <f t="shared" si="4"/>
        <v>102.6653995</v>
      </c>
      <c r="AH43" s="16">
        <v>0.10266539945528824</v>
      </c>
      <c r="AI43" s="16"/>
      <c r="AJ43" s="16"/>
    </row>
    <row r="44" ht="15.0" customHeight="1">
      <c r="A44" s="62"/>
      <c r="B44" s="52">
        <v>11206.0</v>
      </c>
      <c r="C44" s="70">
        <v>39587.0</v>
      </c>
      <c r="D44" s="2">
        <v>3612.5</v>
      </c>
      <c r="E44" s="2">
        <v>14.29</v>
      </c>
      <c r="F44" s="54">
        <v>248.4</v>
      </c>
      <c r="G44" s="54">
        <v>161.0</v>
      </c>
      <c r="H44" s="54">
        <v>91.93847777777778</v>
      </c>
      <c r="I44" s="54">
        <v>248.0</v>
      </c>
      <c r="J44" s="54">
        <v>161.0</v>
      </c>
      <c r="K44" s="54">
        <v>96.1</v>
      </c>
      <c r="L44" s="54">
        <v>63.0</v>
      </c>
      <c r="M44" s="54">
        <v>47.23539444444443</v>
      </c>
      <c r="N44" s="54">
        <v>47.2</v>
      </c>
      <c r="O44" s="54">
        <v>106.04</v>
      </c>
      <c r="P44" s="54">
        <v>490.72791666666666</v>
      </c>
      <c r="Q44" s="54">
        <v>58.62326944444449</v>
      </c>
      <c r="R44" s="5">
        <v>6.318325833333331</v>
      </c>
      <c r="S44" s="54">
        <v>4775.031044214487</v>
      </c>
      <c r="T44" s="54">
        <v>95.7</v>
      </c>
      <c r="U44" s="54">
        <v>6.8</v>
      </c>
      <c r="V44" s="54">
        <v>18.0</v>
      </c>
      <c r="W44" s="54">
        <v>34.34</v>
      </c>
      <c r="X44" s="54">
        <v>40.5</v>
      </c>
      <c r="Y44" s="54">
        <v>41.1</v>
      </c>
      <c r="Z44" s="56">
        <v>89.0</v>
      </c>
      <c r="AA44" s="57">
        <f t="shared" si="1"/>
        <v>87.83617074</v>
      </c>
      <c r="AB44" s="16">
        <f t="shared" si="2"/>
        <v>0.7904580734</v>
      </c>
      <c r="AC44" s="73">
        <v>775.0</v>
      </c>
      <c r="AD44" s="16">
        <v>1000.0</v>
      </c>
      <c r="AE44" s="16">
        <v>0.656526639061422</v>
      </c>
      <c r="AF44" s="16">
        <f t="shared" si="3"/>
        <v>5.088555593</v>
      </c>
      <c r="AG44" s="16">
        <f t="shared" si="4"/>
        <v>92.54619515</v>
      </c>
      <c r="AH44" s="16">
        <v>0.09254619515214033</v>
      </c>
      <c r="AI44" s="16"/>
      <c r="AJ44" s="16"/>
    </row>
    <row r="45" ht="15.0" customHeight="1">
      <c r="A45" s="63">
        <v>6.0</v>
      </c>
      <c r="B45" s="52">
        <v>11206.0</v>
      </c>
      <c r="C45" s="70">
        <v>40750.0</v>
      </c>
      <c r="D45" s="54">
        <v>3615.3</v>
      </c>
      <c r="E45" s="54">
        <v>11.11</v>
      </c>
      <c r="F45" s="54">
        <v>229.5</v>
      </c>
      <c r="G45" s="54">
        <v>165.0</v>
      </c>
      <c r="H45" s="54">
        <v>101.74476383265811</v>
      </c>
      <c r="I45" s="54">
        <v>229.5</v>
      </c>
      <c r="J45" s="54">
        <v>164.0</v>
      </c>
      <c r="K45" s="54">
        <v>101.8</v>
      </c>
      <c r="L45" s="54">
        <v>55.0</v>
      </c>
      <c r="M45" s="54">
        <v>42.247927125506095</v>
      </c>
      <c r="N45" s="54"/>
      <c r="O45" s="54">
        <v>105.5</v>
      </c>
      <c r="P45" s="54">
        <v>290.4</v>
      </c>
      <c r="Q45" s="54">
        <v>28.7</v>
      </c>
      <c r="R45" s="54">
        <v>9.5</v>
      </c>
      <c r="S45" s="54">
        <v>1449.78</v>
      </c>
      <c r="T45" s="54">
        <v>44.1</v>
      </c>
      <c r="U45" s="54">
        <v>9.3</v>
      </c>
      <c r="V45" s="54">
        <v>19.1</v>
      </c>
      <c r="W45" s="54">
        <v>28.32</v>
      </c>
      <c r="X45" s="54">
        <v>39.2</v>
      </c>
      <c r="Y45" s="54" t="s">
        <v>50</v>
      </c>
      <c r="Z45" s="56">
        <v>96.6</v>
      </c>
      <c r="AA45" s="57">
        <f t="shared" si="1"/>
        <v>95.33678756</v>
      </c>
      <c r="AB45" s="16">
        <f t="shared" si="2"/>
        <v>0.804272</v>
      </c>
      <c r="AC45" s="75">
        <v>769.5</v>
      </c>
      <c r="AD45" s="16">
        <v>1000.0</v>
      </c>
      <c r="AE45" s="16">
        <v>0.668</v>
      </c>
      <c r="AF45" s="16">
        <f t="shared" si="3"/>
        <v>3.068810634</v>
      </c>
      <c r="AG45" s="16">
        <f t="shared" si="4"/>
        <v>76.21477074</v>
      </c>
      <c r="AH45" s="16">
        <v>0.0762147707373946</v>
      </c>
      <c r="AI45" s="16"/>
      <c r="AJ45" s="16"/>
    </row>
    <row r="46" ht="15.0" customHeight="1">
      <c r="A46" s="51">
        <v>3.0</v>
      </c>
      <c r="B46" s="52">
        <v>11207.0</v>
      </c>
      <c r="C46" s="70">
        <v>39318.0</v>
      </c>
      <c r="D46" s="54">
        <v>3833.7</v>
      </c>
      <c r="E46" s="2">
        <v>7.94</v>
      </c>
      <c r="F46" s="54">
        <v>319.0</v>
      </c>
      <c r="G46" s="54">
        <v>228.0</v>
      </c>
      <c r="H46" s="54">
        <v>91.8</v>
      </c>
      <c r="I46" s="54">
        <v>319.0</v>
      </c>
      <c r="J46" s="54">
        <v>228.0</v>
      </c>
      <c r="K46" s="54">
        <v>91.8</v>
      </c>
      <c r="L46" s="54">
        <v>40.0</v>
      </c>
      <c r="M46" s="54">
        <v>21.1</v>
      </c>
      <c r="N46" s="54">
        <v>17.9</v>
      </c>
      <c r="O46" s="54">
        <v>107.54</v>
      </c>
      <c r="P46" s="54">
        <v>220.105</v>
      </c>
      <c r="Q46" s="54">
        <v>50.5</v>
      </c>
      <c r="R46" s="5">
        <v>1.6</v>
      </c>
      <c r="S46" s="54">
        <v>1740.0962962962963</v>
      </c>
      <c r="T46" s="54">
        <v>85.3</v>
      </c>
      <c r="U46" s="54">
        <v>1.56</v>
      </c>
      <c r="V46" s="54">
        <v>20.54</v>
      </c>
      <c r="W46" s="54">
        <v>33.83</v>
      </c>
      <c r="X46" s="54">
        <v>44.0</v>
      </c>
      <c r="Y46" s="54" t="s">
        <v>50</v>
      </c>
      <c r="Z46" s="56">
        <v>389.15</v>
      </c>
      <c r="AA46" s="57">
        <f t="shared" si="1"/>
        <v>384.0611892</v>
      </c>
      <c r="AB46" s="16"/>
      <c r="AC46" s="16"/>
      <c r="AD46" s="16"/>
      <c r="AE46" s="16"/>
      <c r="AF46" s="16"/>
      <c r="AG46" s="16"/>
      <c r="AH46" s="16"/>
      <c r="AI46" s="16"/>
      <c r="AJ46" s="16"/>
    </row>
    <row r="47" ht="15.75" customHeight="1">
      <c r="A47" s="59"/>
      <c r="B47" s="52">
        <v>11207.0</v>
      </c>
      <c r="C47" s="70">
        <v>39318.0</v>
      </c>
      <c r="D47" s="54">
        <v>3833.7</v>
      </c>
      <c r="E47" s="54">
        <v>9.53</v>
      </c>
      <c r="F47" s="54">
        <v>314.4</v>
      </c>
      <c r="G47" s="54">
        <v>222.0</v>
      </c>
      <c r="H47" s="54">
        <v>91.8</v>
      </c>
      <c r="I47" s="54">
        <v>313.0</v>
      </c>
      <c r="J47" s="54">
        <v>222.0</v>
      </c>
      <c r="K47" s="54">
        <v>92.1</v>
      </c>
      <c r="L47" s="54">
        <v>50.0</v>
      </c>
      <c r="M47" s="54">
        <v>29.8</v>
      </c>
      <c r="N47" s="54">
        <v>28.6</v>
      </c>
      <c r="O47" s="54">
        <v>107.58</v>
      </c>
      <c r="P47" s="54">
        <v>305.594</v>
      </c>
      <c r="Q47" s="54">
        <v>68.6</v>
      </c>
      <c r="R47" s="5">
        <v>1.7</v>
      </c>
      <c r="S47" s="54">
        <v>2583.46776504298</v>
      </c>
      <c r="T47" s="54">
        <v>114.0</v>
      </c>
      <c r="U47" s="54">
        <v>1.7</v>
      </c>
      <c r="V47" s="54">
        <v>20.54</v>
      </c>
      <c r="W47" s="54">
        <v>33.83</v>
      </c>
      <c r="X47" s="54">
        <v>44.0</v>
      </c>
      <c r="Y47" s="54" t="s">
        <v>50</v>
      </c>
      <c r="Z47" s="56">
        <v>389.15</v>
      </c>
      <c r="AA47" s="57">
        <f t="shared" si="1"/>
        <v>384.0611892</v>
      </c>
      <c r="AB47" s="16"/>
      <c r="AC47" s="16"/>
      <c r="AD47" s="16"/>
      <c r="AE47" s="16"/>
      <c r="AF47" s="16"/>
      <c r="AG47" s="16"/>
      <c r="AH47" s="16"/>
      <c r="AI47" s="16"/>
      <c r="AJ47" s="16"/>
    </row>
    <row r="48" ht="15.75" customHeight="1">
      <c r="A48" s="59"/>
      <c r="B48" s="52">
        <v>11207.0</v>
      </c>
      <c r="C48" s="70">
        <v>39319.0</v>
      </c>
      <c r="D48" s="54">
        <v>3833.7</v>
      </c>
      <c r="E48" s="54">
        <v>11.11</v>
      </c>
      <c r="F48" s="54">
        <v>308.4</v>
      </c>
      <c r="G48" s="54">
        <v>213.0</v>
      </c>
      <c r="H48" s="54">
        <v>92.0</v>
      </c>
      <c r="I48" s="54">
        <v>308.0</v>
      </c>
      <c r="J48" s="54">
        <v>213.0</v>
      </c>
      <c r="K48" s="54">
        <v>92.1</v>
      </c>
      <c r="L48" s="54">
        <v>52.0</v>
      </c>
      <c r="M48" s="54">
        <v>36.1</v>
      </c>
      <c r="N48" s="54">
        <v>35.5</v>
      </c>
      <c r="O48" s="54">
        <v>107.53</v>
      </c>
      <c r="P48" s="54">
        <v>388.06</v>
      </c>
      <c r="Q48" s="54">
        <v>86.1</v>
      </c>
      <c r="R48" s="5">
        <v>1.3</v>
      </c>
      <c r="S48" s="54">
        <v>3410.6448863636365</v>
      </c>
      <c r="T48" s="54">
        <v>142.0</v>
      </c>
      <c r="U48" s="54">
        <v>1.3</v>
      </c>
      <c r="V48" s="54">
        <v>20.54</v>
      </c>
      <c r="W48" s="54">
        <v>33.83</v>
      </c>
      <c r="X48" s="54">
        <v>44.0</v>
      </c>
      <c r="Y48" s="54" t="s">
        <v>50</v>
      </c>
      <c r="Z48" s="56">
        <v>389.15</v>
      </c>
      <c r="AA48" s="57">
        <f t="shared" si="1"/>
        <v>384.0611892</v>
      </c>
      <c r="AB48" s="16"/>
      <c r="AC48" s="16"/>
      <c r="AD48" s="16"/>
      <c r="AE48" s="16"/>
      <c r="AF48" s="16"/>
      <c r="AG48" s="16"/>
      <c r="AH48" s="16"/>
      <c r="AI48" s="16"/>
      <c r="AJ48" s="16"/>
    </row>
    <row r="49" ht="15.75" customHeight="1">
      <c r="A49" s="59"/>
      <c r="B49" s="52">
        <v>11207.0</v>
      </c>
      <c r="C49" s="70">
        <v>39320.0</v>
      </c>
      <c r="D49" s="54">
        <v>3833.7</v>
      </c>
      <c r="E49" s="2">
        <v>12.7</v>
      </c>
      <c r="F49" s="54">
        <v>300.9</v>
      </c>
      <c r="G49" s="54">
        <v>201.0</v>
      </c>
      <c r="H49" s="54">
        <v>94.4</v>
      </c>
      <c r="I49" s="54">
        <v>300.9</v>
      </c>
      <c r="J49" s="54">
        <v>201.0</v>
      </c>
      <c r="K49" s="54">
        <v>94.6</v>
      </c>
      <c r="L49" s="54">
        <v>58.0</v>
      </c>
      <c r="M49" s="54">
        <v>42.4</v>
      </c>
      <c r="N49" s="54">
        <v>41.9</v>
      </c>
      <c r="O49" s="54">
        <v>107.41</v>
      </c>
      <c r="P49" s="54">
        <v>474.025</v>
      </c>
      <c r="Q49" s="54">
        <v>102.7</v>
      </c>
      <c r="R49" s="5">
        <v>1.7</v>
      </c>
      <c r="S49" s="54">
        <v>4244.746926970354</v>
      </c>
      <c r="T49" s="54">
        <v>168.85835140997824</v>
      </c>
      <c r="U49" s="54">
        <v>1.7</v>
      </c>
      <c r="V49" s="54">
        <v>20.54</v>
      </c>
      <c r="W49" s="54">
        <v>33.83</v>
      </c>
      <c r="X49" s="54">
        <v>44.0</v>
      </c>
      <c r="Y49" s="54" t="s">
        <v>50</v>
      </c>
      <c r="Z49" s="56">
        <v>389.15</v>
      </c>
      <c r="AA49" s="57">
        <f t="shared" si="1"/>
        <v>384.0611892</v>
      </c>
      <c r="AB49" s="16"/>
      <c r="AC49" s="16"/>
      <c r="AD49" s="16"/>
      <c r="AE49" s="16"/>
      <c r="AF49" s="16"/>
      <c r="AG49" s="16"/>
      <c r="AH49" s="16"/>
      <c r="AI49" s="16"/>
      <c r="AJ49" s="16"/>
    </row>
    <row r="50" ht="14.25" customHeight="1">
      <c r="A50" s="62"/>
      <c r="B50" s="52">
        <v>11207.0</v>
      </c>
      <c r="C50" s="70">
        <v>39321.0</v>
      </c>
      <c r="D50" s="54">
        <v>3833.7</v>
      </c>
      <c r="E50" s="54">
        <v>14.29</v>
      </c>
      <c r="F50" s="54">
        <v>293.4</v>
      </c>
      <c r="G50" s="54">
        <v>206.0</v>
      </c>
      <c r="H50" s="54">
        <v>92.1</v>
      </c>
      <c r="I50" s="54">
        <v>293.4</v>
      </c>
      <c r="J50" s="54">
        <v>206.0</v>
      </c>
      <c r="K50" s="54">
        <v>92.0</v>
      </c>
      <c r="L50" s="54">
        <v>59.0</v>
      </c>
      <c r="M50" s="54">
        <v>46.3</v>
      </c>
      <c r="N50" s="54">
        <v>46.0</v>
      </c>
      <c r="O50" s="54">
        <v>107.25</v>
      </c>
      <c r="P50" s="54">
        <v>543.022</v>
      </c>
      <c r="Q50" s="54">
        <v>114.6</v>
      </c>
      <c r="R50" s="5">
        <v>2.0</v>
      </c>
      <c r="S50" s="54">
        <v>5046.0</v>
      </c>
      <c r="T50" s="54">
        <v>192.0</v>
      </c>
      <c r="U50" s="54">
        <v>2.1</v>
      </c>
      <c r="V50" s="54">
        <v>20.54</v>
      </c>
      <c r="W50" s="54">
        <v>33.83</v>
      </c>
      <c r="X50" s="54">
        <v>44.0</v>
      </c>
      <c r="Y50" s="54" t="s">
        <v>50</v>
      </c>
      <c r="Z50" s="56">
        <v>389.15</v>
      </c>
      <c r="AA50" s="57">
        <f t="shared" si="1"/>
        <v>384.0611892</v>
      </c>
      <c r="AB50" s="16"/>
      <c r="AC50" s="16"/>
      <c r="AD50" s="16"/>
      <c r="AE50" s="16"/>
      <c r="AF50" s="16"/>
      <c r="AG50" s="16"/>
      <c r="AH50" s="16"/>
      <c r="AI50" s="16"/>
      <c r="AJ50" s="16"/>
    </row>
    <row r="51" ht="15.0" customHeight="1">
      <c r="A51" s="51">
        <v>2.0</v>
      </c>
      <c r="B51" s="52">
        <v>11207.0</v>
      </c>
      <c r="C51" s="70">
        <v>39725.0</v>
      </c>
      <c r="D51" s="54">
        <v>3842.0</v>
      </c>
      <c r="E51" s="2">
        <v>7.94</v>
      </c>
      <c r="F51" s="54">
        <v>319.0</v>
      </c>
      <c r="G51" s="54">
        <v>228.0</v>
      </c>
      <c r="H51" s="54">
        <v>85.4</v>
      </c>
      <c r="I51" s="54">
        <v>292.5</v>
      </c>
      <c r="J51" s="54">
        <v>212.0</v>
      </c>
      <c r="K51" s="54">
        <v>85.9</v>
      </c>
      <c r="L51" s="54">
        <v>40.0</v>
      </c>
      <c r="M51" s="54">
        <v>22.4</v>
      </c>
      <c r="N51" s="54">
        <v>22.9</v>
      </c>
      <c r="O51" s="54">
        <v>107.54</v>
      </c>
      <c r="P51" s="54">
        <v>220.105</v>
      </c>
      <c r="Q51" s="54">
        <v>50.5</v>
      </c>
      <c r="R51" s="5">
        <v>1.6</v>
      </c>
      <c r="S51" s="54">
        <v>1791.4989384288747</v>
      </c>
      <c r="T51" s="54">
        <v>70.0</v>
      </c>
      <c r="U51" s="54">
        <v>0.6</v>
      </c>
      <c r="V51" s="54">
        <v>20.5</v>
      </c>
      <c r="W51" s="54">
        <v>33.83</v>
      </c>
      <c r="X51" s="54">
        <v>42.0</v>
      </c>
      <c r="Y51" s="54" t="s">
        <v>50</v>
      </c>
      <c r="Z51" s="56">
        <v>379.15</v>
      </c>
      <c r="AA51" s="57">
        <f t="shared" si="1"/>
        <v>374.1919566</v>
      </c>
      <c r="AB51" s="16"/>
      <c r="AC51" s="16"/>
      <c r="AD51" s="16"/>
      <c r="AE51" s="16"/>
      <c r="AF51" s="16"/>
      <c r="AG51" s="16"/>
      <c r="AH51" s="16"/>
      <c r="AI51" s="16"/>
      <c r="AJ51" s="16"/>
    </row>
    <row r="52" ht="15.75" customHeight="1">
      <c r="A52" s="59"/>
      <c r="B52" s="52">
        <v>11207.0</v>
      </c>
      <c r="C52" s="70">
        <v>39726.0</v>
      </c>
      <c r="D52" s="54">
        <v>3842.0</v>
      </c>
      <c r="E52" s="54">
        <v>9.53</v>
      </c>
      <c r="F52" s="54">
        <v>314.4</v>
      </c>
      <c r="G52" s="54">
        <v>222.0</v>
      </c>
      <c r="H52" s="54">
        <v>86.4</v>
      </c>
      <c r="I52" s="54">
        <v>288.0</v>
      </c>
      <c r="J52" s="54">
        <v>207.0</v>
      </c>
      <c r="K52" s="54">
        <v>86.8</v>
      </c>
      <c r="L52" s="54">
        <v>50.0</v>
      </c>
      <c r="M52" s="54">
        <v>30.3</v>
      </c>
      <c r="N52" s="54">
        <v>29.0</v>
      </c>
      <c r="O52" s="54">
        <v>107.58</v>
      </c>
      <c r="P52" s="54">
        <v>305.594</v>
      </c>
      <c r="Q52" s="54">
        <v>68.6</v>
      </c>
      <c r="R52" s="5">
        <v>1.7</v>
      </c>
      <c r="S52" s="54">
        <v>2568.7662921348315</v>
      </c>
      <c r="T52" s="54">
        <v>92.3</v>
      </c>
      <c r="U52" s="54">
        <v>1.5</v>
      </c>
      <c r="V52" s="54">
        <v>20.5</v>
      </c>
      <c r="W52" s="54">
        <v>33.83</v>
      </c>
      <c r="X52" s="54">
        <v>42.0</v>
      </c>
      <c r="Y52" s="54" t="s">
        <v>50</v>
      </c>
      <c r="Z52" s="56">
        <v>379.15</v>
      </c>
      <c r="AA52" s="57">
        <f t="shared" si="1"/>
        <v>374.1919566</v>
      </c>
      <c r="AB52" s="16"/>
      <c r="AC52" s="16"/>
      <c r="AD52" s="16"/>
      <c r="AE52" s="16"/>
      <c r="AF52" s="16"/>
      <c r="AG52" s="16"/>
      <c r="AH52" s="16"/>
      <c r="AI52" s="16"/>
      <c r="AJ52" s="16"/>
    </row>
    <row r="53" ht="15.75" customHeight="1">
      <c r="A53" s="59"/>
      <c r="B53" s="52">
        <v>11207.0</v>
      </c>
      <c r="C53" s="70">
        <v>39727.0</v>
      </c>
      <c r="D53" s="54">
        <v>3842.0</v>
      </c>
      <c r="E53" s="54">
        <v>11.11</v>
      </c>
      <c r="F53" s="54">
        <v>308.4</v>
      </c>
      <c r="G53" s="54">
        <v>213.0</v>
      </c>
      <c r="H53" s="54">
        <v>86.4</v>
      </c>
      <c r="I53" s="54">
        <v>281.8</v>
      </c>
      <c r="J53" s="54">
        <v>200.0</v>
      </c>
      <c r="K53" s="54">
        <v>97.5</v>
      </c>
      <c r="L53" s="54">
        <v>52.0</v>
      </c>
      <c r="M53" s="54">
        <v>36.0</v>
      </c>
      <c r="N53" s="54">
        <v>35.8</v>
      </c>
      <c r="O53" s="54">
        <v>107.53</v>
      </c>
      <c r="P53" s="54">
        <v>388.06</v>
      </c>
      <c r="Q53" s="54">
        <v>86.1</v>
      </c>
      <c r="R53" s="5">
        <v>1.3</v>
      </c>
      <c r="S53" s="54">
        <v>3478.2842785355347</v>
      </c>
      <c r="T53" s="54">
        <v>110.9</v>
      </c>
      <c r="U53" s="54">
        <v>2.4</v>
      </c>
      <c r="V53" s="54">
        <v>20.5</v>
      </c>
      <c r="W53" s="54">
        <v>33.83</v>
      </c>
      <c r="X53" s="54">
        <v>42.0</v>
      </c>
      <c r="Y53" s="54" t="s">
        <v>50</v>
      </c>
      <c r="Z53" s="56">
        <v>379.15</v>
      </c>
      <c r="AA53" s="57">
        <f t="shared" si="1"/>
        <v>374.1919566</v>
      </c>
      <c r="AB53" s="16"/>
      <c r="AC53" s="16"/>
      <c r="AD53" s="16"/>
      <c r="AE53" s="16"/>
      <c r="AF53" s="16"/>
      <c r="AG53" s="16"/>
      <c r="AH53" s="16"/>
      <c r="AI53" s="16"/>
      <c r="AJ53" s="16"/>
    </row>
    <row r="54" ht="15.75" customHeight="1">
      <c r="A54" s="59"/>
      <c r="B54" s="52">
        <v>11207.0</v>
      </c>
      <c r="C54" s="70">
        <v>39728.0</v>
      </c>
      <c r="D54" s="54">
        <v>3842.0</v>
      </c>
      <c r="E54" s="2">
        <v>12.7</v>
      </c>
      <c r="F54" s="54">
        <v>300.9</v>
      </c>
      <c r="G54" s="54">
        <v>201.0</v>
      </c>
      <c r="H54" s="54">
        <v>92.5</v>
      </c>
      <c r="I54" s="54">
        <v>275.0</v>
      </c>
      <c r="J54" s="54">
        <v>192.0</v>
      </c>
      <c r="K54" s="54">
        <v>93.0</v>
      </c>
      <c r="L54" s="54">
        <v>58.0</v>
      </c>
      <c r="M54" s="54">
        <v>42.8</v>
      </c>
      <c r="N54" s="54">
        <v>43.7</v>
      </c>
      <c r="O54" s="54">
        <v>107.41</v>
      </c>
      <c r="P54" s="54">
        <v>474.025</v>
      </c>
      <c r="Q54" s="54">
        <v>102.7</v>
      </c>
      <c r="R54" s="5">
        <v>1.7</v>
      </c>
      <c r="S54" s="54">
        <v>4012.029895366218</v>
      </c>
      <c r="T54" s="54">
        <v>134.2</v>
      </c>
      <c r="U54" s="54">
        <v>4.15</v>
      </c>
      <c r="V54" s="54">
        <v>20.5</v>
      </c>
      <c r="W54" s="54">
        <v>33.83</v>
      </c>
      <c r="X54" s="54">
        <v>42.0</v>
      </c>
      <c r="Y54" s="54" t="s">
        <v>50</v>
      </c>
      <c r="Z54" s="56">
        <v>379.15</v>
      </c>
      <c r="AA54" s="57">
        <f t="shared" si="1"/>
        <v>374.1919566</v>
      </c>
      <c r="AB54" s="16"/>
      <c r="AC54" s="16"/>
      <c r="AD54" s="16"/>
      <c r="AE54" s="16"/>
      <c r="AF54" s="16"/>
      <c r="AG54" s="16"/>
      <c r="AH54" s="16"/>
      <c r="AI54" s="16"/>
      <c r="AJ54" s="16"/>
    </row>
    <row r="55" ht="15.75" customHeight="1">
      <c r="A55" s="62"/>
      <c r="B55" s="52">
        <v>11207.0</v>
      </c>
      <c r="C55" s="70">
        <v>39729.0</v>
      </c>
      <c r="D55" s="54">
        <v>3842.0</v>
      </c>
      <c r="E55" s="2">
        <v>14.29</v>
      </c>
      <c r="F55" s="54">
        <v>293.4</v>
      </c>
      <c r="G55" s="54">
        <v>206.0</v>
      </c>
      <c r="H55" s="54">
        <v>94.0</v>
      </c>
      <c r="I55" s="54">
        <v>283.0</v>
      </c>
      <c r="J55" s="54">
        <v>182.0</v>
      </c>
      <c r="K55" s="54">
        <v>93.8</v>
      </c>
      <c r="L55" s="54">
        <v>59.0</v>
      </c>
      <c r="M55" s="54">
        <v>47.4</v>
      </c>
      <c r="N55" s="54">
        <v>47.0</v>
      </c>
      <c r="O55" s="54">
        <v>107.25</v>
      </c>
      <c r="P55" s="54">
        <v>543.022</v>
      </c>
      <c r="Q55" s="54">
        <v>114.6</v>
      </c>
      <c r="R55" s="5">
        <v>2.0</v>
      </c>
      <c r="S55" s="54">
        <v>4792.800584368152</v>
      </c>
      <c r="T55" s="54">
        <v>148.2</v>
      </c>
      <c r="U55" s="54">
        <v>4.7</v>
      </c>
      <c r="V55" s="54">
        <v>20.5</v>
      </c>
      <c r="W55" s="54">
        <v>33.83</v>
      </c>
      <c r="X55" s="54">
        <v>42.0</v>
      </c>
      <c r="Y55" s="54" t="s">
        <v>50</v>
      </c>
      <c r="Z55" s="56">
        <v>379.15</v>
      </c>
      <c r="AA55" s="57">
        <f t="shared" si="1"/>
        <v>374.1919566</v>
      </c>
      <c r="AB55" s="16"/>
      <c r="AC55" s="16"/>
      <c r="AD55" s="16"/>
      <c r="AE55" s="16"/>
      <c r="AF55" s="16"/>
      <c r="AG55" s="16"/>
      <c r="AH55" s="16"/>
      <c r="AI55" s="16"/>
      <c r="AJ55" s="16"/>
    </row>
    <row r="56" ht="15.0" customHeight="1">
      <c r="A56" s="76">
        <v>7.0</v>
      </c>
      <c r="B56" s="52">
        <v>11207.0</v>
      </c>
      <c r="C56" s="70">
        <v>40805.0</v>
      </c>
      <c r="D56" s="54">
        <v>3842.0</v>
      </c>
      <c r="E56" s="54">
        <v>11.11</v>
      </c>
      <c r="F56" s="54" t="s">
        <v>50</v>
      </c>
      <c r="G56" s="54">
        <v>124.87755102040816</v>
      </c>
      <c r="H56" s="54">
        <v>101.77914593639522</v>
      </c>
      <c r="I56" s="54"/>
      <c r="J56" s="54">
        <v>125.0</v>
      </c>
      <c r="K56" s="54">
        <v>101.8</v>
      </c>
      <c r="L56" s="54">
        <v>44.0</v>
      </c>
      <c r="M56" s="54">
        <v>37.199439575971745</v>
      </c>
      <c r="N56" s="54" t="s">
        <v>50</v>
      </c>
      <c r="O56" s="54" t="s">
        <v>50</v>
      </c>
      <c r="P56" s="54">
        <v>182.54939929328623</v>
      </c>
      <c r="Q56" s="54">
        <v>25.271801413427603</v>
      </c>
      <c r="R56" s="54">
        <v>2.0677809187279124</v>
      </c>
      <c r="S56" s="54">
        <v>1499.0</v>
      </c>
      <c r="T56" s="54">
        <v>43.0</v>
      </c>
      <c r="U56" s="54">
        <v>2.0</v>
      </c>
      <c r="V56" s="54">
        <v>20.5</v>
      </c>
      <c r="W56" s="54" t="s">
        <v>50</v>
      </c>
      <c r="X56" s="54" t="s">
        <v>50</v>
      </c>
      <c r="Y56" s="54" t="s">
        <v>50</v>
      </c>
      <c r="Z56" s="56" t="s">
        <v>52</v>
      </c>
      <c r="AA56" s="57">
        <f t="shared" si="1"/>
        <v>0</v>
      </c>
      <c r="AB56" s="16"/>
      <c r="AC56" s="16"/>
      <c r="AD56" s="16"/>
      <c r="AE56" s="16"/>
      <c r="AF56" s="16"/>
      <c r="AG56" s="16"/>
      <c r="AH56" s="16"/>
      <c r="AI56" s="16"/>
      <c r="AJ56" s="16"/>
    </row>
    <row r="57" ht="18.75" customHeight="1">
      <c r="A57" s="77"/>
      <c r="B57" s="52">
        <v>11207.0</v>
      </c>
      <c r="C57" s="70">
        <v>40811.0</v>
      </c>
      <c r="D57" s="54">
        <v>3842.0</v>
      </c>
      <c r="E57" s="54">
        <v>12.7</v>
      </c>
      <c r="F57" s="54" t="s">
        <v>50</v>
      </c>
      <c r="G57" s="54">
        <v>118.17567567567568</v>
      </c>
      <c r="H57" s="54">
        <v>100.56981073577163</v>
      </c>
      <c r="I57" s="54"/>
      <c r="J57" s="54">
        <v>118.0</v>
      </c>
      <c r="K57" s="54">
        <v>100.7</v>
      </c>
      <c r="L57" s="54">
        <v>45.0</v>
      </c>
      <c r="M57" s="54">
        <v>41.111291531698306</v>
      </c>
      <c r="N57" s="54" t="s">
        <v>50</v>
      </c>
      <c r="O57" s="54" t="s">
        <v>50</v>
      </c>
      <c r="P57" s="54">
        <v>207.16642295233686</v>
      </c>
      <c r="Q57" s="54">
        <v>26.686795002313744</v>
      </c>
      <c r="R57" s="54">
        <v>3.0920139750115645</v>
      </c>
      <c r="S57" s="54">
        <v>1704.3</v>
      </c>
      <c r="T57" s="54">
        <v>44.7</v>
      </c>
      <c r="U57" s="54">
        <v>3.2</v>
      </c>
      <c r="V57" s="54">
        <v>20.5</v>
      </c>
      <c r="W57" s="54" t="s">
        <v>50</v>
      </c>
      <c r="X57" s="54" t="s">
        <v>50</v>
      </c>
      <c r="Y57" s="54" t="s">
        <v>50</v>
      </c>
      <c r="Z57" s="56" t="s">
        <v>52</v>
      </c>
      <c r="AA57" s="57">
        <f t="shared" si="1"/>
        <v>0</v>
      </c>
      <c r="AB57" s="16"/>
      <c r="AC57" s="16"/>
      <c r="AD57" s="16"/>
      <c r="AE57" s="16"/>
      <c r="AF57" s="16"/>
      <c r="AG57" s="16"/>
      <c r="AH57" s="16"/>
      <c r="AI57" s="16"/>
      <c r="AJ57" s="16"/>
    </row>
    <row r="58" ht="15.0" customHeight="1">
      <c r="A58" s="51">
        <v>3.0</v>
      </c>
      <c r="B58" s="52">
        <v>11303.0</v>
      </c>
      <c r="C58" s="70">
        <v>39591.0</v>
      </c>
      <c r="D58" s="54">
        <v>3805.4</v>
      </c>
      <c r="E58" s="2">
        <v>9.53</v>
      </c>
      <c r="F58" s="54">
        <v>265.8</v>
      </c>
      <c r="G58" s="54">
        <v>180.0</v>
      </c>
      <c r="H58" s="54">
        <v>88.72638695652188</v>
      </c>
      <c r="I58" s="54">
        <v>265.2</v>
      </c>
      <c r="J58" s="54">
        <v>182.0</v>
      </c>
      <c r="K58" s="54">
        <v>88.9</v>
      </c>
      <c r="L58" s="54">
        <v>47.0</v>
      </c>
      <c r="M58" s="54">
        <v>26.393239130434768</v>
      </c>
      <c r="N58" s="54">
        <v>25.8</v>
      </c>
      <c r="O58" s="54">
        <v>104.88</v>
      </c>
      <c r="P58" s="54">
        <v>220.09065217391304</v>
      </c>
      <c r="Q58" s="54">
        <v>49.12118695652174</v>
      </c>
      <c r="R58" s="5">
        <v>0.7792329999999998</v>
      </c>
      <c r="S58" s="54">
        <v>1872.13019480519</v>
      </c>
      <c r="T58" s="54">
        <v>86.4</v>
      </c>
      <c r="U58" s="54">
        <v>0.8</v>
      </c>
      <c r="V58" s="54">
        <v>19.2</v>
      </c>
      <c r="W58" s="54">
        <v>34.25</v>
      </c>
      <c r="X58" s="54">
        <v>40.6</v>
      </c>
      <c r="Y58" s="54">
        <v>40.9</v>
      </c>
      <c r="Z58" s="56" t="s">
        <v>52</v>
      </c>
      <c r="AA58" s="57">
        <f t="shared" si="1"/>
        <v>0</v>
      </c>
      <c r="AB58" s="16"/>
      <c r="AC58" s="16"/>
      <c r="AD58" s="16"/>
      <c r="AE58" s="16"/>
      <c r="AF58" s="16"/>
      <c r="AG58" s="16"/>
      <c r="AH58" s="16"/>
      <c r="AI58" s="16"/>
      <c r="AJ58" s="16"/>
    </row>
    <row r="59" ht="17.25" customHeight="1">
      <c r="A59" s="59"/>
      <c r="B59" s="52">
        <v>11303.0</v>
      </c>
      <c r="C59" s="70">
        <v>39592.0</v>
      </c>
      <c r="D59" s="54">
        <v>3805.4</v>
      </c>
      <c r="E59" s="54">
        <v>11.11</v>
      </c>
      <c r="F59" s="54">
        <v>241.9</v>
      </c>
      <c r="G59" s="54">
        <v>160.23529411764707</v>
      </c>
      <c r="H59" s="54">
        <v>89.4848270440252</v>
      </c>
      <c r="I59" s="54">
        <v>241.5</v>
      </c>
      <c r="J59" s="54">
        <v>160.0</v>
      </c>
      <c r="K59" s="54">
        <v>89.8</v>
      </c>
      <c r="L59" s="54">
        <v>53.0</v>
      </c>
      <c r="M59" s="54">
        <v>36.1315324947589</v>
      </c>
      <c r="N59" s="54">
        <v>35.4</v>
      </c>
      <c r="O59" s="54">
        <v>104.4</v>
      </c>
      <c r="P59" s="54">
        <v>295.1096331236897</v>
      </c>
      <c r="Q59" s="54">
        <v>57.37215618448639</v>
      </c>
      <c r="R59" s="5">
        <v>3.677694654088052</v>
      </c>
      <c r="S59" s="54">
        <v>2723.4358470712004</v>
      </c>
      <c r="T59" s="54">
        <v>103.3</v>
      </c>
      <c r="U59" s="54">
        <v>3.9</v>
      </c>
      <c r="V59" s="54">
        <v>19.2</v>
      </c>
      <c r="W59" s="54">
        <v>34.25</v>
      </c>
      <c r="X59" s="54">
        <v>40.6</v>
      </c>
      <c r="Y59" s="54">
        <v>40.9</v>
      </c>
      <c r="Z59" s="56" t="s">
        <v>52</v>
      </c>
      <c r="AA59" s="57">
        <f t="shared" si="1"/>
        <v>0</v>
      </c>
      <c r="AB59" s="16"/>
      <c r="AC59" s="16"/>
      <c r="AD59" s="16"/>
      <c r="AE59" s="16"/>
      <c r="AF59" s="16"/>
      <c r="AG59" s="16"/>
      <c r="AH59" s="16"/>
      <c r="AI59" s="16"/>
      <c r="AJ59" s="16"/>
    </row>
    <row r="60" ht="17.25" customHeight="1">
      <c r="A60" s="59"/>
      <c r="B60" s="52">
        <v>11303.0</v>
      </c>
      <c r="C60" s="70">
        <v>39594.0</v>
      </c>
      <c r="D60" s="54">
        <v>3805.4</v>
      </c>
      <c r="E60" s="54">
        <v>12.7</v>
      </c>
      <c r="F60" s="54">
        <v>224.5</v>
      </c>
      <c r="G60" s="54">
        <v>144.23809523809524</v>
      </c>
      <c r="H60" s="54">
        <v>92.72306250000015</v>
      </c>
      <c r="I60" s="54">
        <v>224.0</v>
      </c>
      <c r="J60" s="54">
        <v>144.0</v>
      </c>
      <c r="K60" s="54">
        <v>93.1</v>
      </c>
      <c r="L60" s="54">
        <v>55.0</v>
      </c>
      <c r="M60" s="54">
        <v>42.028569901315755</v>
      </c>
      <c r="N60" s="54">
        <v>41.6</v>
      </c>
      <c r="O60" s="54">
        <v>103.9</v>
      </c>
      <c r="P60" s="54">
        <v>335.35909539473687</v>
      </c>
      <c r="Q60" s="54">
        <v>56.53034292763159</v>
      </c>
      <c r="R60" s="5">
        <v>4.129965789473689</v>
      </c>
      <c r="S60" s="54">
        <v>3135.8707170611137</v>
      </c>
      <c r="T60" s="54">
        <v>104.1</v>
      </c>
      <c r="U60" s="54">
        <v>4.5</v>
      </c>
      <c r="V60" s="54">
        <v>19.2</v>
      </c>
      <c r="W60" s="54">
        <v>34.25</v>
      </c>
      <c r="X60" s="54">
        <v>40.6</v>
      </c>
      <c r="Y60" s="54">
        <v>40.9</v>
      </c>
      <c r="Z60" s="56" t="s">
        <v>52</v>
      </c>
      <c r="AA60" s="57">
        <f t="shared" si="1"/>
        <v>0</v>
      </c>
      <c r="AB60" s="16"/>
      <c r="AC60" s="16"/>
      <c r="AD60" s="16"/>
      <c r="AE60" s="16"/>
      <c r="AF60" s="16"/>
      <c r="AG60" s="16"/>
      <c r="AH60" s="16"/>
      <c r="AI60" s="16"/>
      <c r="AJ60" s="16"/>
    </row>
    <row r="61" ht="17.25" customHeight="1">
      <c r="A61" s="62"/>
      <c r="B61" s="52">
        <v>11303.0</v>
      </c>
      <c r="C61" s="70">
        <v>39596.0</v>
      </c>
      <c r="D61" s="54">
        <v>3805.4</v>
      </c>
      <c r="E61" s="2">
        <v>14.29</v>
      </c>
      <c r="F61" s="54">
        <v>204.60000000000002</v>
      </c>
      <c r="G61" s="54">
        <v>129.63636363636363</v>
      </c>
      <c r="H61" s="54">
        <v>94.5263764258556</v>
      </c>
      <c r="I61" s="54">
        <v>204.9</v>
      </c>
      <c r="J61" s="54">
        <v>129.0</v>
      </c>
      <c r="K61" s="54">
        <v>87.6</v>
      </c>
      <c r="L61" s="54">
        <v>55.0</v>
      </c>
      <c r="M61" s="54">
        <v>46.203791634980995</v>
      </c>
      <c r="N61" s="54">
        <v>46.0</v>
      </c>
      <c r="O61" s="54">
        <v>103.2</v>
      </c>
      <c r="P61" s="54">
        <v>353.90295057034217</v>
      </c>
      <c r="Q61" s="54">
        <v>53.43814448669202</v>
      </c>
      <c r="R61" s="5">
        <v>5.497380760456269</v>
      </c>
      <c r="S61" s="54">
        <v>3356.064645085811</v>
      </c>
      <c r="T61" s="54">
        <v>95.2</v>
      </c>
      <c r="U61" s="54">
        <v>5.8</v>
      </c>
      <c r="V61" s="54">
        <v>19.2</v>
      </c>
      <c r="W61" s="54">
        <v>34.25</v>
      </c>
      <c r="X61" s="54">
        <v>40.6</v>
      </c>
      <c r="Y61" s="54">
        <v>40.9</v>
      </c>
      <c r="Z61" s="56" t="s">
        <v>52</v>
      </c>
      <c r="AA61" s="57">
        <f t="shared" si="1"/>
        <v>0</v>
      </c>
      <c r="AB61" s="16"/>
      <c r="AC61" s="16"/>
      <c r="AD61" s="16"/>
      <c r="AE61" s="16"/>
      <c r="AF61" s="16"/>
      <c r="AG61" s="16"/>
      <c r="AH61" s="16"/>
      <c r="AI61" s="16"/>
      <c r="AJ61" s="16"/>
    </row>
    <row r="62" ht="15.0" customHeight="1">
      <c r="A62" s="51">
        <v>3.0</v>
      </c>
      <c r="B62" s="52">
        <v>11303.0</v>
      </c>
      <c r="C62" s="70">
        <v>40260.0</v>
      </c>
      <c r="D62" s="54">
        <v>3805.5</v>
      </c>
      <c r="E62" s="2">
        <v>9.53</v>
      </c>
      <c r="F62" s="54">
        <v>192.0</v>
      </c>
      <c r="G62" s="54">
        <v>138.0</v>
      </c>
      <c r="H62" s="54">
        <v>91.67572865275132</v>
      </c>
      <c r="I62" s="54"/>
      <c r="J62" s="54">
        <v>138.0</v>
      </c>
      <c r="K62" s="54">
        <v>91.6</v>
      </c>
      <c r="L62" s="54">
        <v>41.0</v>
      </c>
      <c r="M62" s="54">
        <v>29.723398481973433</v>
      </c>
      <c r="N62" s="54">
        <v>28.7</v>
      </c>
      <c r="O62" s="54">
        <v>104.2</v>
      </c>
      <c r="P62" s="54">
        <v>176.00189753320683</v>
      </c>
      <c r="Q62" s="54">
        <v>23.534339658443994</v>
      </c>
      <c r="R62" s="5">
        <v>4.363709297912708</v>
      </c>
      <c r="S62" s="54">
        <v>1564.4937321258383</v>
      </c>
      <c r="T62" s="54">
        <v>41.1</v>
      </c>
      <c r="U62" s="54">
        <v>4.1</v>
      </c>
      <c r="V62" s="54">
        <v>19.2124</v>
      </c>
      <c r="W62" s="54">
        <v>25.57</v>
      </c>
      <c r="X62" s="54">
        <v>33.5</v>
      </c>
      <c r="Y62" s="54">
        <v>33.5</v>
      </c>
      <c r="Z62" s="56">
        <v>88.4</v>
      </c>
      <c r="AA62" s="57">
        <f t="shared" si="1"/>
        <v>87.24401678</v>
      </c>
      <c r="AB62" s="16"/>
      <c r="AC62" s="16"/>
      <c r="AD62" s="16"/>
      <c r="AE62" s="16"/>
      <c r="AF62" s="16"/>
      <c r="AG62" s="16"/>
      <c r="AH62" s="16"/>
      <c r="AI62" s="16"/>
      <c r="AJ62" s="16"/>
    </row>
    <row r="63" ht="13.5" customHeight="1">
      <c r="A63" s="62"/>
      <c r="B63" s="52">
        <v>11303.0</v>
      </c>
      <c r="C63" s="70">
        <v>40263.0</v>
      </c>
      <c r="D63" s="54">
        <v>3805.5</v>
      </c>
      <c r="E63" s="54">
        <v>11.11</v>
      </c>
      <c r="F63" s="54">
        <v>181.0</v>
      </c>
      <c r="G63" s="54">
        <v>128.0</v>
      </c>
      <c r="H63" s="54">
        <v>92.48977760000028</v>
      </c>
      <c r="I63" s="54"/>
      <c r="J63" s="54">
        <v>128.0</v>
      </c>
      <c r="K63" s="54">
        <v>92.6</v>
      </c>
      <c r="L63" s="54">
        <v>43.0</v>
      </c>
      <c r="M63" s="54">
        <v>35.58194479999997</v>
      </c>
      <c r="N63" s="54">
        <v>34.5</v>
      </c>
      <c r="O63" s="54">
        <v>104.0</v>
      </c>
      <c r="P63" s="54">
        <v>204.136</v>
      </c>
      <c r="Q63" s="54">
        <v>21.961502319999997</v>
      </c>
      <c r="R63" s="5">
        <v>7.777924160000002</v>
      </c>
      <c r="S63" s="54">
        <v>1865.2957739220074</v>
      </c>
      <c r="T63" s="54">
        <v>41.4</v>
      </c>
      <c r="U63" s="54">
        <v>7.4</v>
      </c>
      <c r="V63" s="54">
        <v>19.2124</v>
      </c>
      <c r="W63" s="54">
        <v>25.57</v>
      </c>
      <c r="X63" s="54">
        <v>33.5</v>
      </c>
      <c r="Y63" s="54">
        <v>33.5</v>
      </c>
      <c r="Z63" s="56">
        <v>90.0</v>
      </c>
      <c r="AA63" s="57">
        <f t="shared" si="1"/>
        <v>88.823094</v>
      </c>
      <c r="AB63" s="16"/>
      <c r="AC63" s="16"/>
      <c r="AD63" s="16"/>
      <c r="AE63" s="16"/>
      <c r="AF63" s="16"/>
      <c r="AG63" s="16"/>
      <c r="AH63" s="16"/>
      <c r="AI63" s="16"/>
      <c r="AJ63" s="16"/>
    </row>
    <row r="64" ht="12.75" customHeight="1">
      <c r="A64" s="63">
        <v>9.0</v>
      </c>
      <c r="B64" s="52">
        <v>11303.0</v>
      </c>
      <c r="C64" s="70">
        <v>40742.854166666664</v>
      </c>
      <c r="D64" s="54">
        <v>3805.5</v>
      </c>
      <c r="E64" s="54">
        <v>9.53</v>
      </c>
      <c r="F64" s="54" t="s">
        <v>50</v>
      </c>
      <c r="G64" s="54">
        <v>126.0</v>
      </c>
      <c r="H64" s="54">
        <v>97.90646702453981</v>
      </c>
      <c r="I64" s="54" t="s">
        <v>50</v>
      </c>
      <c r="J64" s="54">
        <v>126.0</v>
      </c>
      <c r="K64" s="54">
        <v>98.1</v>
      </c>
      <c r="L64" s="54">
        <v>40.0</v>
      </c>
      <c r="M64" s="54">
        <v>31.69352223926377</v>
      </c>
      <c r="N64" s="54" t="s">
        <v>50</v>
      </c>
      <c r="O64" s="54" t="s">
        <v>50</v>
      </c>
      <c r="P64" s="54">
        <v>142.4261426380368</v>
      </c>
      <c r="Q64" s="54">
        <v>18.823301993865037</v>
      </c>
      <c r="R64" s="54">
        <v>0.8838109095092034</v>
      </c>
      <c r="S64" s="54">
        <v>1161.5241121495335</v>
      </c>
      <c r="T64" s="54">
        <v>33.1</v>
      </c>
      <c r="U64" s="54">
        <v>0.3</v>
      </c>
      <c r="V64" s="54">
        <v>19.2</v>
      </c>
      <c r="W64" s="54" t="s">
        <v>50</v>
      </c>
      <c r="X64" s="54" t="s">
        <v>50</v>
      </c>
      <c r="Y64" s="54" t="s">
        <v>50</v>
      </c>
      <c r="Z64" s="56">
        <v>95.1</v>
      </c>
      <c r="AA64" s="57">
        <f t="shared" si="1"/>
        <v>93.85640266</v>
      </c>
      <c r="AB64" s="16"/>
      <c r="AC64" s="16"/>
      <c r="AD64" s="16"/>
      <c r="AE64" s="16"/>
      <c r="AF64" s="16"/>
      <c r="AG64" s="16"/>
      <c r="AH64" s="16"/>
      <c r="AI64" s="16"/>
      <c r="AJ64" s="16"/>
    </row>
    <row r="65" ht="15.0" customHeight="1">
      <c r="A65" s="51">
        <v>4.0</v>
      </c>
      <c r="B65" s="52">
        <v>11501.0</v>
      </c>
      <c r="C65" s="78">
        <v>39448.0</v>
      </c>
      <c r="D65" s="54">
        <v>3521.5</v>
      </c>
      <c r="E65" s="2">
        <v>9.53</v>
      </c>
      <c r="F65" s="54">
        <v>413.8</v>
      </c>
      <c r="G65" s="54">
        <v>316.9230769230769</v>
      </c>
      <c r="H65" s="54">
        <v>93.24245669291344</v>
      </c>
      <c r="I65" s="54">
        <v>414.2</v>
      </c>
      <c r="J65" s="54">
        <v>315.0</v>
      </c>
      <c r="K65" s="54">
        <v>95.6</v>
      </c>
      <c r="L65" s="54">
        <v>53.0</v>
      </c>
      <c r="M65" s="54">
        <v>25.198118110236233</v>
      </c>
      <c r="N65" s="54">
        <v>25.0</v>
      </c>
      <c r="O65" s="54">
        <v>109.21</v>
      </c>
      <c r="P65" s="54">
        <v>458.97787401574806</v>
      </c>
      <c r="Q65" s="54">
        <v>62.45661679790035</v>
      </c>
      <c r="R65" s="5">
        <v>2.6461896325459335</v>
      </c>
      <c r="S65" s="54">
        <v>3844.7</v>
      </c>
      <c r="T65" s="54">
        <v>99.3</v>
      </c>
      <c r="U65" s="54">
        <v>2.8</v>
      </c>
      <c r="V65" s="54">
        <v>20.2</v>
      </c>
      <c r="W65" s="54">
        <v>46.26</v>
      </c>
      <c r="X65" s="54">
        <v>53.0</v>
      </c>
      <c r="Y65" s="54">
        <v>54.7</v>
      </c>
      <c r="Z65" s="56" t="s">
        <v>52</v>
      </c>
      <c r="AA65" s="57">
        <f t="shared" si="1"/>
        <v>0</v>
      </c>
      <c r="AB65" s="16"/>
      <c r="AC65" s="16">
        <v>791.0</v>
      </c>
      <c r="AD65" s="16"/>
      <c r="AE65" s="16">
        <v>0.642</v>
      </c>
      <c r="AF65" s="16"/>
      <c r="AG65" s="16"/>
      <c r="AH65" s="16">
        <v>0.108</v>
      </c>
      <c r="AI65" s="16"/>
      <c r="AJ65" s="16"/>
    </row>
    <row r="66" ht="12.75" customHeight="1">
      <c r="A66" s="59"/>
      <c r="B66" s="52">
        <v>11501.0</v>
      </c>
      <c r="C66" s="78">
        <v>39451.0</v>
      </c>
      <c r="D66" s="54">
        <v>3521.5</v>
      </c>
      <c r="E66" s="54">
        <v>11.11</v>
      </c>
      <c r="F66" s="54">
        <v>380.19999999999993</v>
      </c>
      <c r="G66" s="54">
        <v>282.8181818181818</v>
      </c>
      <c r="H66" s="54">
        <v>86.12939842519685</v>
      </c>
      <c r="I66" s="54">
        <v>380.6</v>
      </c>
      <c r="J66" s="54">
        <v>280.0</v>
      </c>
      <c r="K66" s="54">
        <v>85.2</v>
      </c>
      <c r="L66" s="54">
        <v>57.0</v>
      </c>
      <c r="M66" s="54">
        <v>31.065143307086647</v>
      </c>
      <c r="N66" s="54">
        <v>30.0</v>
      </c>
      <c r="O66" s="54">
        <v>109.34</v>
      </c>
      <c r="P66" s="54">
        <v>538.181874015748</v>
      </c>
      <c r="Q66" s="54">
        <v>80.36089921259834</v>
      </c>
      <c r="R66" s="5">
        <v>3.5753962204724417</v>
      </c>
      <c r="S66" s="54">
        <v>5063.3</v>
      </c>
      <c r="T66" s="54">
        <v>122.4</v>
      </c>
      <c r="U66" s="54">
        <v>3.7</v>
      </c>
      <c r="V66" s="54">
        <v>20.2</v>
      </c>
      <c r="W66" s="54">
        <v>46.26</v>
      </c>
      <c r="X66" s="54">
        <v>53.0</v>
      </c>
      <c r="Y66" s="54">
        <v>54.7</v>
      </c>
      <c r="Z66" s="56" t="s">
        <v>52</v>
      </c>
      <c r="AA66" s="57">
        <f t="shared" si="1"/>
        <v>0</v>
      </c>
      <c r="AB66" s="16"/>
      <c r="AC66" s="16">
        <v>791.0</v>
      </c>
      <c r="AD66" s="16"/>
      <c r="AE66" s="16">
        <v>0.642</v>
      </c>
      <c r="AF66" s="16"/>
      <c r="AG66" s="16"/>
      <c r="AH66" s="16">
        <v>0.118</v>
      </c>
      <c r="AI66" s="16"/>
      <c r="AJ66" s="16"/>
    </row>
    <row r="67" ht="12.75" customHeight="1">
      <c r="A67" s="59"/>
      <c r="B67" s="52">
        <v>11501.0</v>
      </c>
      <c r="C67" s="78">
        <v>39454.0</v>
      </c>
      <c r="D67" s="54">
        <v>3521.5</v>
      </c>
      <c r="E67" s="54">
        <v>12.7</v>
      </c>
      <c r="F67" s="54">
        <v>345.7</v>
      </c>
      <c r="G67" s="54">
        <v>247.5714285714286</v>
      </c>
      <c r="H67" s="54">
        <v>92.35416452742113</v>
      </c>
      <c r="I67" s="54">
        <v>358.1</v>
      </c>
      <c r="J67" s="54">
        <v>243.0</v>
      </c>
      <c r="K67" s="54">
        <v>91.4</v>
      </c>
      <c r="L67" s="54">
        <v>57.0</v>
      </c>
      <c r="M67" s="54">
        <v>37.42275612602098</v>
      </c>
      <c r="N67" s="54">
        <v>37.0</v>
      </c>
      <c r="O67" s="54">
        <v>109.27</v>
      </c>
      <c r="P67" s="54">
        <v>627.5292648774795</v>
      </c>
      <c r="Q67" s="54">
        <v>79.46198833138857</v>
      </c>
      <c r="R67" s="5">
        <v>3.913352858809802</v>
      </c>
      <c r="S67" s="54">
        <v>5742.4</v>
      </c>
      <c r="T67" s="54">
        <v>126.4</v>
      </c>
      <c r="U67" s="54">
        <v>4.2</v>
      </c>
      <c r="V67" s="54">
        <v>20.2</v>
      </c>
      <c r="W67" s="54">
        <v>46.26</v>
      </c>
      <c r="X67" s="54">
        <v>53.0</v>
      </c>
      <c r="Y67" s="54">
        <v>54.7</v>
      </c>
      <c r="Z67" s="56" t="s">
        <v>52</v>
      </c>
      <c r="AA67" s="57">
        <f t="shared" si="1"/>
        <v>0</v>
      </c>
      <c r="AB67" s="16"/>
      <c r="AC67" s="16">
        <v>791.0</v>
      </c>
      <c r="AD67" s="16"/>
      <c r="AE67" s="16">
        <v>0.642</v>
      </c>
      <c r="AF67" s="16"/>
      <c r="AG67" s="16"/>
      <c r="AH67" s="16">
        <v>0.1</v>
      </c>
      <c r="AI67" s="16"/>
      <c r="AJ67" s="16"/>
    </row>
    <row r="68" ht="12.75" customHeight="1">
      <c r="A68" s="62"/>
      <c r="B68" s="52">
        <v>11501.0</v>
      </c>
      <c r="C68" s="78">
        <v>39457.0</v>
      </c>
      <c r="D68" s="54">
        <v>3521.5</v>
      </c>
      <c r="E68" s="2">
        <v>14.29</v>
      </c>
      <c r="F68" s="54">
        <v>315.8</v>
      </c>
      <c r="G68" s="54">
        <v>217.8181818181818</v>
      </c>
      <c r="H68" s="54">
        <v>84.6037516556291</v>
      </c>
      <c r="I68" s="54">
        <v>316.4</v>
      </c>
      <c r="J68" s="54">
        <v>210.0</v>
      </c>
      <c r="K68" s="54">
        <v>83.9</v>
      </c>
      <c r="L68" s="54">
        <v>52.0</v>
      </c>
      <c r="M68" s="54">
        <v>39.273557947019874</v>
      </c>
      <c r="N68" s="54">
        <v>39.0</v>
      </c>
      <c r="O68" s="54">
        <v>109.06</v>
      </c>
      <c r="P68" s="54">
        <v>680.3692052980133</v>
      </c>
      <c r="Q68" s="54">
        <v>76.51342715231779</v>
      </c>
      <c r="R68" s="5">
        <v>5.031553311258274</v>
      </c>
      <c r="S68" s="54">
        <v>6942.0</v>
      </c>
      <c r="T68" s="54">
        <v>126.0</v>
      </c>
      <c r="U68" s="54">
        <v>5.7</v>
      </c>
      <c r="V68" s="54">
        <v>20.2</v>
      </c>
      <c r="W68" s="54">
        <v>46.26</v>
      </c>
      <c r="X68" s="54">
        <v>53.0</v>
      </c>
      <c r="Y68" s="54">
        <v>54.7</v>
      </c>
      <c r="Z68" s="56" t="s">
        <v>52</v>
      </c>
      <c r="AA68" s="57">
        <f t="shared" si="1"/>
        <v>0</v>
      </c>
      <c r="AB68" s="16"/>
      <c r="AC68" s="16">
        <v>791.0</v>
      </c>
      <c r="AD68" s="16"/>
      <c r="AE68" s="16">
        <v>0.642</v>
      </c>
      <c r="AF68" s="16"/>
      <c r="AG68" s="16"/>
      <c r="AH68" s="16">
        <v>0.089</v>
      </c>
      <c r="AI68" s="16"/>
      <c r="AJ68" s="16"/>
    </row>
    <row r="69" ht="15.0" customHeight="1">
      <c r="A69" s="51">
        <v>5.0</v>
      </c>
      <c r="B69" s="52">
        <v>11501.0</v>
      </c>
      <c r="C69" s="70">
        <v>39657.0</v>
      </c>
      <c r="D69" s="54">
        <v>3518.0</v>
      </c>
      <c r="E69" s="2">
        <v>7.94</v>
      </c>
      <c r="F69" s="54">
        <v>434.0</v>
      </c>
      <c r="G69" s="54">
        <v>339.0</v>
      </c>
      <c r="H69" s="54">
        <v>92.79914754098365</v>
      </c>
      <c r="I69" s="54">
        <v>434.0</v>
      </c>
      <c r="J69" s="54">
        <v>339.0</v>
      </c>
      <c r="K69" s="54">
        <v>93.5</v>
      </c>
      <c r="L69" s="54">
        <v>51.0</v>
      </c>
      <c r="M69" s="54">
        <v>18.218278688524606</v>
      </c>
      <c r="N69" s="54">
        <v>18.2</v>
      </c>
      <c r="O69" s="54">
        <v>109.91</v>
      </c>
      <c r="P69" s="54">
        <v>343.0844262295082</v>
      </c>
      <c r="Q69" s="54">
        <v>39.854741803278685</v>
      </c>
      <c r="R69" s="5">
        <v>0.3934212244897964</v>
      </c>
      <c r="S69" s="54">
        <v>2770.61711111112</v>
      </c>
      <c r="T69" s="54">
        <v>60.1</v>
      </c>
      <c r="U69" s="54">
        <v>0.4</v>
      </c>
      <c r="V69" s="54">
        <v>20.2</v>
      </c>
      <c r="W69" s="54">
        <v>45.83</v>
      </c>
      <c r="X69" s="54">
        <v>52.9</v>
      </c>
      <c r="Y69" s="54">
        <v>52.9</v>
      </c>
      <c r="Z69" s="56" t="s">
        <v>52</v>
      </c>
      <c r="AA69" s="57">
        <f t="shared" si="1"/>
        <v>0</v>
      </c>
      <c r="AB69" s="16"/>
      <c r="AC69" s="16">
        <v>792.0</v>
      </c>
      <c r="AD69" s="16"/>
      <c r="AE69" s="16">
        <v>0.643</v>
      </c>
      <c r="AF69" s="16"/>
      <c r="AG69" s="16"/>
      <c r="AH69" s="16">
        <v>0.092</v>
      </c>
      <c r="AI69" s="16"/>
      <c r="AJ69" s="16"/>
    </row>
    <row r="70" ht="12.75" customHeight="1">
      <c r="A70" s="59"/>
      <c r="B70" s="52">
        <v>11501.0</v>
      </c>
      <c r="C70" s="70">
        <v>39659.0</v>
      </c>
      <c r="D70" s="54">
        <v>3518.0</v>
      </c>
      <c r="E70" s="54">
        <v>9.53</v>
      </c>
      <c r="F70" s="54">
        <v>406.70000000000005</v>
      </c>
      <c r="G70" s="54">
        <v>310.0</v>
      </c>
      <c r="H70" s="54">
        <v>97.69825842696628</v>
      </c>
      <c r="I70" s="54">
        <v>406.6</v>
      </c>
      <c r="J70" s="54">
        <v>310.0</v>
      </c>
      <c r="K70" s="54">
        <v>96.0</v>
      </c>
      <c r="L70" s="54">
        <v>59.0</v>
      </c>
      <c r="M70" s="54">
        <v>28.59658052434456</v>
      </c>
      <c r="N70" s="54">
        <v>27.8</v>
      </c>
      <c r="O70" s="54">
        <v>109.85</v>
      </c>
      <c r="P70" s="54">
        <v>454.9753183520599</v>
      </c>
      <c r="Q70" s="54">
        <v>44.7501573033708</v>
      </c>
      <c r="R70" s="5">
        <v>0.761440037453183</v>
      </c>
      <c r="S70" s="54">
        <v>3758.703774903881</v>
      </c>
      <c r="T70" s="54">
        <v>74.8</v>
      </c>
      <c r="U70" s="54">
        <v>0.8</v>
      </c>
      <c r="V70" s="54">
        <v>20.2</v>
      </c>
      <c r="W70" s="54">
        <v>45.83</v>
      </c>
      <c r="X70" s="54">
        <v>52.9</v>
      </c>
      <c r="Y70" s="54">
        <v>52.9</v>
      </c>
      <c r="Z70" s="56">
        <v>89.0</v>
      </c>
      <c r="AA70" s="57">
        <f t="shared" si="1"/>
        <v>87.83617074</v>
      </c>
      <c r="AB70" s="16"/>
      <c r="AC70" s="16">
        <v>792.0</v>
      </c>
      <c r="AD70" s="16"/>
      <c r="AE70" s="16">
        <v>0.643</v>
      </c>
      <c r="AF70" s="16"/>
      <c r="AG70" s="16"/>
      <c r="AH70" s="16">
        <v>0.078</v>
      </c>
      <c r="AI70" s="16"/>
      <c r="AJ70" s="16"/>
    </row>
    <row r="71" ht="12.75" customHeight="1">
      <c r="A71" s="59"/>
      <c r="B71" s="52">
        <v>11501.0</v>
      </c>
      <c r="C71" s="70">
        <v>39661.0</v>
      </c>
      <c r="D71" s="54">
        <v>3518.0</v>
      </c>
      <c r="E71" s="54">
        <v>11.11</v>
      </c>
      <c r="F71" s="54">
        <v>376.0</v>
      </c>
      <c r="G71" s="54">
        <v>282.92857142857144</v>
      </c>
      <c r="H71" s="54">
        <v>94.67686313193586</v>
      </c>
      <c r="I71" s="54">
        <v>376.0</v>
      </c>
      <c r="J71" s="54">
        <v>283.0</v>
      </c>
      <c r="K71" s="54">
        <v>94.8</v>
      </c>
      <c r="L71" s="54">
        <v>64.0</v>
      </c>
      <c r="M71" s="54">
        <v>34.77626140567201</v>
      </c>
      <c r="N71" s="54">
        <v>34.4</v>
      </c>
      <c r="O71" s="54">
        <v>109.7</v>
      </c>
      <c r="P71" s="54">
        <v>542.1623427866831</v>
      </c>
      <c r="Q71" s="54">
        <v>57.516397040690535</v>
      </c>
      <c r="R71" s="5">
        <v>1.8549384586929698</v>
      </c>
      <c r="S71" s="54">
        <v>4860.5079183088565</v>
      </c>
      <c r="T71" s="54">
        <v>86.2</v>
      </c>
      <c r="U71" s="54">
        <v>1.8</v>
      </c>
      <c r="V71" s="54">
        <v>20.2</v>
      </c>
      <c r="W71" s="54">
        <v>45.83</v>
      </c>
      <c r="X71" s="54">
        <v>52.9</v>
      </c>
      <c r="Y71" s="54">
        <v>52.9</v>
      </c>
      <c r="Z71" s="56">
        <v>92.0</v>
      </c>
      <c r="AA71" s="57">
        <f t="shared" si="1"/>
        <v>90.79694054</v>
      </c>
      <c r="AB71" s="16"/>
      <c r="AC71" s="16">
        <v>792.0</v>
      </c>
      <c r="AD71" s="16"/>
      <c r="AE71" s="16">
        <v>0.643</v>
      </c>
      <c r="AF71" s="16"/>
      <c r="AG71" s="16"/>
      <c r="AH71" s="16">
        <v>0.084</v>
      </c>
      <c r="AI71" s="16"/>
      <c r="AJ71" s="16"/>
    </row>
    <row r="72" ht="12.75" customHeight="1">
      <c r="A72" s="59"/>
      <c r="B72" s="52">
        <v>11501.0</v>
      </c>
      <c r="C72" s="70">
        <v>39663.0</v>
      </c>
      <c r="D72" s="54">
        <v>3518.0</v>
      </c>
      <c r="E72" s="2">
        <v>12.7</v>
      </c>
      <c r="F72" s="54">
        <v>342.30000000000007</v>
      </c>
      <c r="G72" s="54">
        <v>247.66666666666666</v>
      </c>
      <c r="H72" s="54">
        <v>96.73814102564104</v>
      </c>
      <c r="I72" s="54">
        <v>342.2</v>
      </c>
      <c r="J72" s="54">
        <v>245.0</v>
      </c>
      <c r="K72" s="54">
        <v>96.8</v>
      </c>
      <c r="L72" s="54">
        <v>67.0</v>
      </c>
      <c r="M72" s="54">
        <v>41.94810470085471</v>
      </c>
      <c r="N72" s="54">
        <v>41.8</v>
      </c>
      <c r="O72" s="54">
        <v>109.4</v>
      </c>
      <c r="P72" s="54">
        <v>626.0709401709402</v>
      </c>
      <c r="Q72" s="54">
        <v>65.69981837606836</v>
      </c>
      <c r="R72" s="5">
        <v>2.6131762820512803</v>
      </c>
      <c r="S72" s="54">
        <v>5755.10314795383</v>
      </c>
      <c r="T72" s="54">
        <v>102.5</v>
      </c>
      <c r="U72" s="54">
        <v>2.7</v>
      </c>
      <c r="V72" s="54">
        <v>20.2</v>
      </c>
      <c r="W72" s="54">
        <v>45.83</v>
      </c>
      <c r="X72" s="54">
        <v>52.9</v>
      </c>
      <c r="Y72" s="54">
        <v>52.9</v>
      </c>
      <c r="Z72" s="56">
        <v>88.2</v>
      </c>
      <c r="AA72" s="57">
        <f t="shared" si="1"/>
        <v>87.04663212</v>
      </c>
      <c r="AB72" s="16"/>
      <c r="AC72" s="16">
        <v>792.0</v>
      </c>
      <c r="AD72" s="16"/>
      <c r="AE72" s="16">
        <v>0.643</v>
      </c>
      <c r="AF72" s="16"/>
      <c r="AG72" s="16"/>
      <c r="AH72" s="16">
        <v>0.083</v>
      </c>
      <c r="AI72" s="16"/>
      <c r="AJ72" s="16"/>
    </row>
    <row r="73" ht="12.75" customHeight="1">
      <c r="A73" s="62"/>
      <c r="B73" s="52">
        <v>11501.0</v>
      </c>
      <c r="C73" s="70">
        <v>39665.0</v>
      </c>
      <c r="D73" s="54">
        <v>3518.0</v>
      </c>
      <c r="E73" s="2">
        <v>14.29</v>
      </c>
      <c r="F73" s="54">
        <v>314.1</v>
      </c>
      <c r="G73" s="54">
        <v>221.0</v>
      </c>
      <c r="H73" s="54">
        <v>96.83685575048735</v>
      </c>
      <c r="I73" s="54">
        <v>314.0</v>
      </c>
      <c r="J73" s="54">
        <v>221.0</v>
      </c>
      <c r="K73" s="54">
        <v>97.3</v>
      </c>
      <c r="L73" s="54">
        <v>68.0</v>
      </c>
      <c r="M73" s="54">
        <v>46.35154970760232</v>
      </c>
      <c r="N73" s="54">
        <v>46.0</v>
      </c>
      <c r="O73" s="54">
        <v>109.1</v>
      </c>
      <c r="P73" s="54">
        <v>661.4412865497077</v>
      </c>
      <c r="Q73" s="54">
        <v>80.6208635477584</v>
      </c>
      <c r="R73" s="5">
        <v>3.560903898635477</v>
      </c>
      <c r="S73" s="54">
        <v>6179.535923749551</v>
      </c>
      <c r="T73" s="54">
        <v>117.8</v>
      </c>
      <c r="U73" s="54">
        <v>3.5</v>
      </c>
      <c r="V73" s="54">
        <v>20.2</v>
      </c>
      <c r="W73" s="54">
        <v>45.83</v>
      </c>
      <c r="X73" s="54">
        <v>52.9</v>
      </c>
      <c r="Y73" s="54">
        <v>52.9</v>
      </c>
      <c r="Z73" s="56">
        <v>89.8</v>
      </c>
      <c r="AA73" s="57">
        <f t="shared" si="1"/>
        <v>88.62570935</v>
      </c>
      <c r="AB73" s="16"/>
      <c r="AC73" s="16">
        <v>792.0</v>
      </c>
      <c r="AD73" s="16"/>
      <c r="AE73" s="16">
        <v>0.643</v>
      </c>
      <c r="AF73" s="16"/>
      <c r="AG73" s="16"/>
      <c r="AH73" s="16">
        <v>0.097</v>
      </c>
      <c r="AI73" s="16"/>
      <c r="AJ73" s="16"/>
    </row>
    <row r="74" ht="13.5" customHeight="1">
      <c r="A74" s="51">
        <v>4.0</v>
      </c>
      <c r="B74" s="52">
        <v>11501.0</v>
      </c>
      <c r="C74" s="70">
        <v>40305.0</v>
      </c>
      <c r="D74" s="54">
        <v>3518.5</v>
      </c>
      <c r="E74" s="2">
        <v>9.53</v>
      </c>
      <c r="F74" s="54">
        <v>210.0</v>
      </c>
      <c r="G74" s="54">
        <v>161.83333333333334</v>
      </c>
      <c r="H74" s="54">
        <v>98.33834272076389</v>
      </c>
      <c r="I74" s="54">
        <v>209.3</v>
      </c>
      <c r="J74" s="54">
        <v>161.0</v>
      </c>
      <c r="K74" s="54">
        <v>99.4</v>
      </c>
      <c r="L74" s="54">
        <v>46.0</v>
      </c>
      <c r="M74" s="54">
        <v>31.76502100238666</v>
      </c>
      <c r="N74" s="54">
        <v>31.8</v>
      </c>
      <c r="O74" s="54">
        <v>107.4</v>
      </c>
      <c r="P74" s="54">
        <v>232.46345107398568</v>
      </c>
      <c r="Q74" s="54">
        <v>24.052114081145607</v>
      </c>
      <c r="R74" s="5">
        <v>3.238432935560859</v>
      </c>
      <c r="S74" s="54">
        <v>1907.20200453199</v>
      </c>
      <c r="T74" s="54">
        <v>36.7</v>
      </c>
      <c r="U74" s="54">
        <v>3.4</v>
      </c>
      <c r="V74" s="54">
        <v>44.21286</v>
      </c>
      <c r="W74" s="54">
        <v>28.05</v>
      </c>
      <c r="X74" s="54" t="s">
        <v>50</v>
      </c>
      <c r="Y74" s="54" t="s">
        <v>50</v>
      </c>
      <c r="Z74" s="56">
        <v>88.5</v>
      </c>
      <c r="AA74" s="57">
        <f t="shared" si="1"/>
        <v>87.3427091</v>
      </c>
      <c r="AB74" s="16"/>
      <c r="AC74" s="16">
        <v>779.8</v>
      </c>
      <c r="AD74" s="16"/>
      <c r="AE74" s="16">
        <v>0.653</v>
      </c>
      <c r="AF74" s="16"/>
      <c r="AG74" s="16"/>
      <c r="AH74" s="16">
        <v>0.081</v>
      </c>
      <c r="AI74" s="16"/>
      <c r="AJ74" s="16"/>
    </row>
    <row r="75" ht="15.0" customHeight="1">
      <c r="A75" s="59"/>
      <c r="B75" s="52">
        <v>11501.0</v>
      </c>
      <c r="C75" s="70">
        <v>40309.0</v>
      </c>
      <c r="D75" s="54">
        <v>3518.5</v>
      </c>
      <c r="E75" s="54">
        <v>11.11</v>
      </c>
      <c r="F75" s="54">
        <v>201.5</v>
      </c>
      <c r="G75" s="54">
        <v>149.78571428571428</v>
      </c>
      <c r="H75" s="54">
        <v>100.20565731462943</v>
      </c>
      <c r="I75" s="54">
        <v>197.2</v>
      </c>
      <c r="J75" s="54">
        <v>149.0</v>
      </c>
      <c r="K75" s="54">
        <v>100.3</v>
      </c>
      <c r="L75" s="54">
        <v>48.0</v>
      </c>
      <c r="M75" s="54">
        <v>39.35731796927184</v>
      </c>
      <c r="N75" s="54">
        <v>39.2</v>
      </c>
      <c r="O75" s="54">
        <v>107.3</v>
      </c>
      <c r="P75" s="54">
        <v>290.6183633934536</v>
      </c>
      <c r="Q75" s="54">
        <v>13.297475951903845</v>
      </c>
      <c r="R75" s="5">
        <v>3.1847681830327272</v>
      </c>
      <c r="S75" s="54">
        <v>2396.7065296883143</v>
      </c>
      <c r="T75" s="54">
        <v>21.8</v>
      </c>
      <c r="U75" s="54">
        <v>3.3</v>
      </c>
      <c r="V75" s="54">
        <v>44.21286</v>
      </c>
      <c r="W75" s="54">
        <v>28.05</v>
      </c>
      <c r="X75" s="54" t="s">
        <v>50</v>
      </c>
      <c r="Y75" s="54" t="s">
        <v>50</v>
      </c>
      <c r="Z75" s="56">
        <v>92.4</v>
      </c>
      <c r="AA75" s="57">
        <f t="shared" si="1"/>
        <v>91.19170984</v>
      </c>
      <c r="AB75" s="16"/>
      <c r="AC75" s="16">
        <v>779.8</v>
      </c>
      <c r="AD75" s="16"/>
      <c r="AE75" s="16">
        <v>0.653</v>
      </c>
      <c r="AF75" s="16"/>
      <c r="AG75" s="16"/>
      <c r="AH75" s="16">
        <v>0.036</v>
      </c>
      <c r="AI75" s="16"/>
      <c r="AJ75" s="16"/>
    </row>
    <row r="76" ht="15.75" customHeight="1">
      <c r="A76" s="62"/>
      <c r="B76" s="52">
        <v>11501.0</v>
      </c>
      <c r="C76" s="70">
        <v>40313.0</v>
      </c>
      <c r="D76" s="54">
        <v>3518.5</v>
      </c>
      <c r="E76" s="54">
        <v>12.7</v>
      </c>
      <c r="F76" s="54">
        <v>190.0</v>
      </c>
      <c r="G76" s="54">
        <v>140.5</v>
      </c>
      <c r="H76" s="54">
        <v>101.10883036405949</v>
      </c>
      <c r="I76" s="54">
        <v>186.6</v>
      </c>
      <c r="J76" s="54">
        <v>140.0</v>
      </c>
      <c r="K76" s="54">
        <v>101.7</v>
      </c>
      <c r="L76" s="54">
        <v>49.0</v>
      </c>
      <c r="M76" s="54">
        <v>42.88798218435319</v>
      </c>
      <c r="N76" s="54">
        <v>42.5</v>
      </c>
      <c r="O76" s="54">
        <v>107.1</v>
      </c>
      <c r="P76" s="54">
        <v>320.64348567002327</v>
      </c>
      <c r="Q76" s="54">
        <v>8.480664074360963</v>
      </c>
      <c r="R76" s="5">
        <v>2.573646208365608</v>
      </c>
      <c r="S76" s="54">
        <v>2650.9785304846287</v>
      </c>
      <c r="T76" s="54">
        <v>13.9</v>
      </c>
      <c r="U76" s="54">
        <v>2.8</v>
      </c>
      <c r="V76" s="54">
        <v>44.21286</v>
      </c>
      <c r="W76" s="54">
        <v>28.05</v>
      </c>
      <c r="X76" s="54" t="s">
        <v>50</v>
      </c>
      <c r="Y76" s="54" t="s">
        <v>50</v>
      </c>
      <c r="Z76" s="56">
        <v>92.8</v>
      </c>
      <c r="AA76" s="57">
        <f t="shared" si="1"/>
        <v>91.58647915</v>
      </c>
      <c r="AB76" s="16"/>
      <c r="AC76" s="16">
        <v>779.8</v>
      </c>
      <c r="AD76" s="16"/>
      <c r="AE76" s="16">
        <v>0.653</v>
      </c>
      <c r="AF76" s="16"/>
      <c r="AG76" s="16"/>
      <c r="AH76" s="16">
        <v>0.021</v>
      </c>
      <c r="AI76" s="16"/>
      <c r="AJ76" s="16"/>
    </row>
    <row r="77" ht="12.75" customHeight="1">
      <c r="A77" s="63">
        <v>10.0</v>
      </c>
      <c r="B77" s="52">
        <v>11501.0</v>
      </c>
      <c r="C77" s="70">
        <v>40780.0</v>
      </c>
      <c r="D77" s="54">
        <v>3518.5</v>
      </c>
      <c r="E77" s="54">
        <v>9.53</v>
      </c>
      <c r="F77" s="54" t="s">
        <v>50</v>
      </c>
      <c r="G77" s="54">
        <v>135.0</v>
      </c>
      <c r="H77" s="54">
        <v>97.82983808200153</v>
      </c>
      <c r="I77" s="54" t="s">
        <v>50</v>
      </c>
      <c r="J77" s="54">
        <v>135.0</v>
      </c>
      <c r="K77" s="54">
        <v>93.6</v>
      </c>
      <c r="L77" s="54">
        <v>42.0</v>
      </c>
      <c r="M77" s="54">
        <v>32.81448227936067</v>
      </c>
      <c r="N77" s="54" t="s">
        <v>50</v>
      </c>
      <c r="O77" s="54" t="s">
        <v>50</v>
      </c>
      <c r="P77" s="54">
        <v>176.59073662265462</v>
      </c>
      <c r="Q77" s="54">
        <v>15.649334259902716</v>
      </c>
      <c r="R77" s="54">
        <v>0.2156968054204306</v>
      </c>
      <c r="S77" s="54">
        <v>1485.1</v>
      </c>
      <c r="T77" s="54">
        <v>24.0</v>
      </c>
      <c r="U77" s="54">
        <v>0.2</v>
      </c>
      <c r="V77" s="54">
        <v>44.2</v>
      </c>
      <c r="W77" s="54" t="s">
        <v>50</v>
      </c>
      <c r="X77" s="54" t="s">
        <v>50</v>
      </c>
      <c r="Y77" s="54" t="s">
        <v>50</v>
      </c>
      <c r="Z77" s="56">
        <v>93.3</v>
      </c>
      <c r="AA77" s="57">
        <f t="shared" si="1"/>
        <v>92.07994078</v>
      </c>
      <c r="AB77" s="16"/>
      <c r="AC77" s="16">
        <v>767.2</v>
      </c>
      <c r="AD77" s="16"/>
      <c r="AE77" s="16">
        <v>0.65</v>
      </c>
      <c r="AF77" s="16"/>
      <c r="AG77" s="16"/>
      <c r="AH77" s="16">
        <v>0.068</v>
      </c>
      <c r="AI77" s="16"/>
      <c r="AJ77" s="16"/>
    </row>
    <row r="78" ht="15.0" customHeight="1">
      <c r="A78" s="51">
        <v>5.0</v>
      </c>
      <c r="B78" s="52">
        <v>11503.0</v>
      </c>
      <c r="C78" s="70">
        <v>39425.0</v>
      </c>
      <c r="D78" s="54">
        <v>3517.0</v>
      </c>
      <c r="E78" s="2">
        <v>9.53</v>
      </c>
      <c r="F78" s="54">
        <v>310.5</v>
      </c>
      <c r="G78" s="54">
        <v>246.16666666666669</v>
      </c>
      <c r="H78" s="54">
        <v>90.78453437500005</v>
      </c>
      <c r="I78" s="54"/>
      <c r="J78" s="79">
        <v>250.0</v>
      </c>
      <c r="K78" s="54">
        <v>94.4386129032258</v>
      </c>
      <c r="L78" s="54">
        <v>49.0</v>
      </c>
      <c r="M78" s="54">
        <v>21.828171875000017</v>
      </c>
      <c r="N78" s="54">
        <v>22.2</v>
      </c>
      <c r="O78" s="54">
        <v>101.4</v>
      </c>
      <c r="P78" s="54">
        <v>353.929578125</v>
      </c>
      <c r="Q78" s="54">
        <v>50.92205624999998</v>
      </c>
      <c r="R78" s="5">
        <v>2.646296874999998</v>
      </c>
      <c r="S78" s="54">
        <v>2923.975791695987</v>
      </c>
      <c r="T78" s="54">
        <v>81.0</v>
      </c>
      <c r="U78" s="54">
        <v>3.0</v>
      </c>
      <c r="V78" s="54">
        <v>39.5</v>
      </c>
      <c r="W78" s="54" t="s">
        <v>50</v>
      </c>
      <c r="X78" s="54" t="s">
        <v>50</v>
      </c>
      <c r="Y78" s="54" t="s">
        <v>50</v>
      </c>
      <c r="Z78" s="56" t="s">
        <v>52</v>
      </c>
      <c r="AA78" s="57">
        <f t="shared" si="1"/>
        <v>0</v>
      </c>
      <c r="AB78" s="16"/>
      <c r="AC78" s="16">
        <v>782.0</v>
      </c>
      <c r="AD78" s="16"/>
      <c r="AE78" s="16">
        <v>0.659</v>
      </c>
      <c r="AF78" s="16"/>
      <c r="AG78" s="16"/>
      <c r="AH78" s="16">
        <v>0.112</v>
      </c>
      <c r="AI78" s="16"/>
      <c r="AJ78" s="16"/>
    </row>
    <row r="79" ht="12.75" customHeight="1">
      <c r="A79" s="59"/>
      <c r="B79" s="52">
        <v>11503.0</v>
      </c>
      <c r="C79" s="70">
        <v>39428.0</v>
      </c>
      <c r="D79" s="54">
        <v>3517.0</v>
      </c>
      <c r="E79" s="2">
        <v>11.11</v>
      </c>
      <c r="F79" s="54">
        <v>289.4</v>
      </c>
      <c r="G79" s="54">
        <v>222.125</v>
      </c>
      <c r="H79" s="54">
        <v>105.54619302949064</v>
      </c>
      <c r="I79" s="54"/>
      <c r="J79" s="79">
        <v>220.0</v>
      </c>
      <c r="K79" s="54">
        <v>110.65451612903222</v>
      </c>
      <c r="L79" s="54">
        <v>74.0</v>
      </c>
      <c r="M79" s="54">
        <v>30.62580965147452</v>
      </c>
      <c r="N79" s="54">
        <v>29.0</v>
      </c>
      <c r="O79" s="54">
        <v>101.85</v>
      </c>
      <c r="P79" s="54">
        <v>438.6461126005362</v>
      </c>
      <c r="Q79" s="54">
        <v>55.65609383378017</v>
      </c>
      <c r="R79" s="5">
        <v>2.284355495978552</v>
      </c>
      <c r="S79" s="54">
        <v>3210.5072119613064</v>
      </c>
      <c r="T79" s="54">
        <v>98.0</v>
      </c>
      <c r="U79" s="54">
        <v>3.0</v>
      </c>
      <c r="V79" s="54">
        <v>39.5</v>
      </c>
      <c r="W79" s="54" t="s">
        <v>50</v>
      </c>
      <c r="X79" s="54" t="s">
        <v>50</v>
      </c>
      <c r="Y79" s="54" t="s">
        <v>50</v>
      </c>
      <c r="Z79" s="56" t="s">
        <v>52</v>
      </c>
      <c r="AA79" s="57">
        <f t="shared" si="1"/>
        <v>0</v>
      </c>
      <c r="AB79" s="16"/>
      <c r="AC79" s="16">
        <v>782.0</v>
      </c>
      <c r="AD79" s="16"/>
      <c r="AE79" s="16">
        <v>0.659</v>
      </c>
      <c r="AF79" s="16"/>
      <c r="AG79" s="16"/>
      <c r="AH79" s="16">
        <v>0.099</v>
      </c>
      <c r="AI79" s="16"/>
      <c r="AJ79" s="16"/>
    </row>
    <row r="80" ht="15.0" customHeight="1">
      <c r="A80" s="62"/>
      <c r="B80" s="52">
        <v>11503.0</v>
      </c>
      <c r="C80" s="70">
        <v>39430.0</v>
      </c>
      <c r="D80" s="54">
        <v>3517.0</v>
      </c>
      <c r="E80" s="2">
        <v>12.7</v>
      </c>
      <c r="F80" s="54">
        <v>230.9</v>
      </c>
      <c r="G80" s="54">
        <v>176.0</v>
      </c>
      <c r="H80" s="54">
        <v>82.5790636782573</v>
      </c>
      <c r="I80" s="54"/>
      <c r="J80" s="79">
        <v>170.0</v>
      </c>
      <c r="K80" s="54">
        <v>80.0199032258067</v>
      </c>
      <c r="L80" s="54">
        <v>52.0</v>
      </c>
      <c r="M80" s="54">
        <v>32.854961876832796</v>
      </c>
      <c r="N80" s="54">
        <v>32.8</v>
      </c>
      <c r="O80" s="54">
        <v>101.39</v>
      </c>
      <c r="P80" s="54">
        <v>454.439518223712</v>
      </c>
      <c r="Q80" s="54">
        <v>44.4183307498952</v>
      </c>
      <c r="R80" s="5">
        <v>2.508897612065353</v>
      </c>
      <c r="S80" s="54">
        <v>4535.157287705973</v>
      </c>
      <c r="T80" s="54">
        <v>77.0</v>
      </c>
      <c r="U80" s="54">
        <v>3.0</v>
      </c>
      <c r="V80" s="54">
        <v>39.5</v>
      </c>
      <c r="W80" s="54" t="s">
        <v>50</v>
      </c>
      <c r="X80" s="54" t="s">
        <v>50</v>
      </c>
      <c r="Y80" s="54" t="s">
        <v>50</v>
      </c>
      <c r="Z80" s="56" t="s">
        <v>52</v>
      </c>
      <c r="AA80" s="57">
        <f t="shared" si="1"/>
        <v>0</v>
      </c>
      <c r="AB80" s="16"/>
      <c r="AC80" s="16">
        <v>782.0</v>
      </c>
      <c r="AD80" s="16"/>
      <c r="AE80" s="16">
        <v>0.659</v>
      </c>
      <c r="AF80" s="16"/>
      <c r="AG80" s="16"/>
      <c r="AH80" s="16">
        <v>0.076</v>
      </c>
      <c r="AI80" s="16"/>
      <c r="AJ80" s="16"/>
    </row>
    <row r="81" ht="15.0" customHeight="1">
      <c r="A81" s="51">
        <v>7.0</v>
      </c>
      <c r="B81" s="52">
        <v>11503.0</v>
      </c>
      <c r="C81" s="70">
        <v>39677.0</v>
      </c>
      <c r="D81" s="54">
        <v>3517.0</v>
      </c>
      <c r="E81" s="2">
        <v>7.94</v>
      </c>
      <c r="F81" s="54">
        <v>412.8</v>
      </c>
      <c r="G81" s="54">
        <v>320.3454545454545</v>
      </c>
      <c r="H81" s="54">
        <v>108.7615603382012</v>
      </c>
      <c r="I81" s="54">
        <v>412.7</v>
      </c>
      <c r="J81" s="54">
        <v>317.2</v>
      </c>
      <c r="K81" s="54">
        <v>105.87451612903227</v>
      </c>
      <c r="L81" s="54">
        <v>48.0</v>
      </c>
      <c r="M81" s="54">
        <v>20.604840122982353</v>
      </c>
      <c r="N81" s="54">
        <v>20.0</v>
      </c>
      <c r="O81" s="54">
        <v>110.37</v>
      </c>
      <c r="P81" s="54">
        <v>323.3665641813989</v>
      </c>
      <c r="Q81" s="54">
        <v>49.4916026133743</v>
      </c>
      <c r="R81" s="5">
        <v>0.30752458877786293</v>
      </c>
      <c r="S81" s="54">
        <v>2207.19636812412</v>
      </c>
      <c r="T81" s="54">
        <v>91.4</v>
      </c>
      <c r="U81" s="54">
        <v>0.4</v>
      </c>
      <c r="V81" s="54">
        <v>39.52</v>
      </c>
      <c r="W81" s="54">
        <v>44.87</v>
      </c>
      <c r="X81" s="54">
        <v>53.7</v>
      </c>
      <c r="Y81" s="54">
        <v>53.2</v>
      </c>
      <c r="Z81" s="56">
        <v>92.0</v>
      </c>
      <c r="AA81" s="57">
        <f t="shared" si="1"/>
        <v>90.79694054</v>
      </c>
      <c r="AB81" s="16"/>
      <c r="AC81" s="16">
        <v>788.0</v>
      </c>
      <c r="AD81" s="16"/>
      <c r="AE81" s="16">
        <v>0.659</v>
      </c>
      <c r="AF81" s="16"/>
      <c r="AG81" s="16"/>
      <c r="AH81" s="16">
        <v>0.121</v>
      </c>
      <c r="AI81" s="16"/>
      <c r="AJ81" s="16"/>
    </row>
    <row r="82" ht="12.75" customHeight="1">
      <c r="A82" s="59"/>
      <c r="B82" s="52">
        <v>11503.0</v>
      </c>
      <c r="C82" s="70">
        <v>39680.0</v>
      </c>
      <c r="D82" s="54">
        <v>3517.0</v>
      </c>
      <c r="E82" s="54">
        <v>9.53</v>
      </c>
      <c r="F82" s="54">
        <v>365.0</v>
      </c>
      <c r="G82" s="54">
        <v>277.45454545454544</v>
      </c>
      <c r="H82" s="54">
        <v>100.77128205128207</v>
      </c>
      <c r="I82" s="54">
        <v>364.9</v>
      </c>
      <c r="J82" s="54">
        <v>269.0</v>
      </c>
      <c r="K82" s="54">
        <v>97.6286451612903</v>
      </c>
      <c r="L82" s="54">
        <v>55.0</v>
      </c>
      <c r="M82" s="54">
        <v>27.480951121794895</v>
      </c>
      <c r="N82" s="54">
        <v>27.2</v>
      </c>
      <c r="O82" s="54">
        <v>110.19</v>
      </c>
      <c r="P82" s="54">
        <v>399.36336538461535</v>
      </c>
      <c r="Q82" s="54">
        <v>57.867665064102624</v>
      </c>
      <c r="R82" s="5">
        <v>0.2664376602564104</v>
      </c>
      <c r="S82" s="54">
        <v>3138.4056353591163</v>
      </c>
      <c r="T82" s="54">
        <v>90.0</v>
      </c>
      <c r="U82" s="54">
        <v>0.3</v>
      </c>
      <c r="V82" s="54">
        <v>39.52</v>
      </c>
      <c r="W82" s="54">
        <v>44.87</v>
      </c>
      <c r="X82" s="54">
        <v>53.7</v>
      </c>
      <c r="Y82" s="54">
        <v>53.2</v>
      </c>
      <c r="Z82" s="56">
        <v>90.4</v>
      </c>
      <c r="AA82" s="57">
        <f t="shared" si="1"/>
        <v>89.21786331</v>
      </c>
      <c r="AB82" s="16"/>
      <c r="AC82" s="16">
        <v>788.0</v>
      </c>
      <c r="AD82" s="16"/>
      <c r="AE82" s="16">
        <v>0.659</v>
      </c>
      <c r="AF82" s="16"/>
      <c r="AG82" s="16"/>
      <c r="AH82" s="16">
        <v>0.114</v>
      </c>
      <c r="AI82" s="16"/>
      <c r="AJ82" s="16"/>
    </row>
    <row r="83" ht="12.75" customHeight="1">
      <c r="A83" s="59"/>
      <c r="B83" s="52">
        <v>11503.0</v>
      </c>
      <c r="C83" s="70">
        <v>39682.0</v>
      </c>
      <c r="D83" s="54">
        <v>3517.0</v>
      </c>
      <c r="E83" s="54">
        <v>11.11</v>
      </c>
      <c r="F83" s="54">
        <v>319.3</v>
      </c>
      <c r="G83" s="54">
        <v>236.72</v>
      </c>
      <c r="H83" s="54">
        <v>98.41755177111732</v>
      </c>
      <c r="I83" s="54">
        <v>319.3</v>
      </c>
      <c r="J83" s="54">
        <v>231.0</v>
      </c>
      <c r="K83" s="54">
        <v>98.57729032258051</v>
      </c>
      <c r="L83" s="54">
        <v>59.0</v>
      </c>
      <c r="M83" s="54">
        <v>34.629711852861035</v>
      </c>
      <c r="N83" s="54">
        <v>34.4</v>
      </c>
      <c r="O83" s="54">
        <v>109.79</v>
      </c>
      <c r="P83" s="54">
        <v>447.04143051771115</v>
      </c>
      <c r="Q83" s="54">
        <v>63.41888419618519</v>
      </c>
      <c r="R83" s="5">
        <v>0.38162056539509503</v>
      </c>
      <c r="S83" s="54">
        <v>3819.373808683379</v>
      </c>
      <c r="T83" s="54">
        <v>99.4</v>
      </c>
      <c r="U83" s="54">
        <v>0.4</v>
      </c>
      <c r="V83" s="54">
        <v>39.52</v>
      </c>
      <c r="W83" s="54">
        <v>44.87</v>
      </c>
      <c r="X83" s="54">
        <v>53.7</v>
      </c>
      <c r="Y83" s="54">
        <v>53.2</v>
      </c>
      <c r="Z83" s="56">
        <v>88.8</v>
      </c>
      <c r="AA83" s="57">
        <f t="shared" si="1"/>
        <v>87.63878608</v>
      </c>
      <c r="AB83" s="16"/>
      <c r="AC83" s="16">
        <v>788.0</v>
      </c>
      <c r="AD83" s="16"/>
      <c r="AE83" s="16">
        <v>0.659</v>
      </c>
      <c r="AF83" s="16"/>
      <c r="AG83" s="16"/>
      <c r="AH83" s="16">
        <v>0.112</v>
      </c>
      <c r="AI83" s="16"/>
      <c r="AJ83" s="16"/>
    </row>
    <row r="84" ht="12.75" customHeight="1">
      <c r="A84" s="59"/>
      <c r="B84" s="52">
        <v>11503.0</v>
      </c>
      <c r="C84" s="70">
        <v>39684.0</v>
      </c>
      <c r="D84" s="54">
        <v>3517.0</v>
      </c>
      <c r="E84" s="2">
        <v>12.7</v>
      </c>
      <c r="F84" s="54">
        <v>276.4</v>
      </c>
      <c r="G84" s="54">
        <v>197.1130434782609</v>
      </c>
      <c r="H84" s="54">
        <v>98.98074036979976</v>
      </c>
      <c r="I84" s="54">
        <v>276.4</v>
      </c>
      <c r="J84" s="54">
        <v>194.0</v>
      </c>
      <c r="K84" s="54">
        <v>99.52696774193552</v>
      </c>
      <c r="L84" s="54">
        <v>60.0</v>
      </c>
      <c r="M84" s="54">
        <v>40.99378813559313</v>
      </c>
      <c r="N84" s="54">
        <v>40.8</v>
      </c>
      <c r="O84" s="54">
        <v>109.11</v>
      </c>
      <c r="P84" s="54">
        <v>487.1703158705701</v>
      </c>
      <c r="Q84" s="54">
        <v>65.43415716486909</v>
      </c>
      <c r="R84" s="5">
        <v>0.5769801463790454</v>
      </c>
      <c r="S84" s="54">
        <v>4319.092181947414</v>
      </c>
      <c r="T84" s="54">
        <v>98.5</v>
      </c>
      <c r="U84" s="54">
        <v>0.6</v>
      </c>
      <c r="V84" s="54">
        <v>39.52</v>
      </c>
      <c r="W84" s="54">
        <v>44.87</v>
      </c>
      <c r="X84" s="54">
        <v>53.7</v>
      </c>
      <c r="Y84" s="54">
        <v>53.2</v>
      </c>
      <c r="Z84" s="56">
        <v>88.9</v>
      </c>
      <c r="AA84" s="57">
        <f t="shared" si="1"/>
        <v>87.73747841</v>
      </c>
      <c r="AB84" s="16"/>
      <c r="AC84" s="16">
        <v>788.0</v>
      </c>
      <c r="AD84" s="16"/>
      <c r="AE84" s="16">
        <v>0.659</v>
      </c>
      <c r="AF84" s="16"/>
      <c r="AG84" s="16"/>
      <c r="AH84" s="16">
        <v>0.106</v>
      </c>
      <c r="AI84" s="16"/>
      <c r="AJ84" s="16"/>
    </row>
    <row r="85" ht="12.75" customHeight="1">
      <c r="A85" s="59"/>
      <c r="B85" s="52">
        <v>11503.0</v>
      </c>
      <c r="C85" s="70">
        <v>39686.0</v>
      </c>
      <c r="D85" s="54">
        <v>3517.0</v>
      </c>
      <c r="E85" s="2">
        <v>14.29</v>
      </c>
      <c r="F85" s="54">
        <v>242.8</v>
      </c>
      <c r="G85" s="54">
        <v>168.56</v>
      </c>
      <c r="H85" s="54">
        <v>99.41041666666658</v>
      </c>
      <c r="I85" s="54">
        <v>242.8</v>
      </c>
      <c r="J85" s="54">
        <v>165.0</v>
      </c>
      <c r="K85" s="54">
        <v>98.99032258064518</v>
      </c>
      <c r="L85" s="54">
        <v>59.0</v>
      </c>
      <c r="M85" s="54">
        <v>45.391933195592266</v>
      </c>
      <c r="N85" s="54">
        <v>45.4</v>
      </c>
      <c r="O85" s="54">
        <v>108.32</v>
      </c>
      <c r="P85" s="54">
        <v>500.47830578512395</v>
      </c>
      <c r="Q85" s="54">
        <v>58.7529545454545</v>
      </c>
      <c r="R85" s="5">
        <v>0.5921325000000003</v>
      </c>
      <c r="S85" s="54">
        <v>4526.188637168135</v>
      </c>
      <c r="T85" s="54">
        <v>88.9</v>
      </c>
      <c r="U85" s="54">
        <v>0.6</v>
      </c>
      <c r="V85" s="54">
        <v>39.52</v>
      </c>
      <c r="W85" s="54">
        <v>44.87</v>
      </c>
      <c r="X85" s="54">
        <v>53.7</v>
      </c>
      <c r="Y85" s="54">
        <v>53.2</v>
      </c>
      <c r="Z85" s="56">
        <v>89.4</v>
      </c>
      <c r="AA85" s="57">
        <f t="shared" si="1"/>
        <v>88.23094004</v>
      </c>
      <c r="AB85" s="16"/>
      <c r="AC85" s="16">
        <v>788.0</v>
      </c>
      <c r="AD85" s="16"/>
      <c r="AE85" s="16">
        <v>0.659</v>
      </c>
      <c r="AF85" s="16"/>
      <c r="AG85" s="16"/>
      <c r="AH85" s="16">
        <v>0.093</v>
      </c>
      <c r="AI85" s="16"/>
      <c r="AJ85" s="16"/>
    </row>
    <row r="86" ht="12.75" customHeight="1">
      <c r="A86" s="62"/>
      <c r="B86" s="52">
        <v>11503.0</v>
      </c>
      <c r="C86" s="70">
        <v>39688.0</v>
      </c>
      <c r="D86" s="54">
        <v>3517.0</v>
      </c>
      <c r="E86" s="2">
        <v>15.87</v>
      </c>
      <c r="F86" s="54">
        <v>223.8</v>
      </c>
      <c r="G86" s="54">
        <v>150.33333333333334</v>
      </c>
      <c r="H86" s="54">
        <v>98.88021933085508</v>
      </c>
      <c r="I86" s="54">
        <v>223.8</v>
      </c>
      <c r="J86" s="54">
        <v>148.0</v>
      </c>
      <c r="K86" s="54">
        <v>98.99943478260866</v>
      </c>
      <c r="L86" s="54">
        <v>58.0</v>
      </c>
      <c r="M86" s="54">
        <v>47.186074969021085</v>
      </c>
      <c r="N86" s="54">
        <v>47.0</v>
      </c>
      <c r="O86" s="54">
        <v>107.76</v>
      </c>
      <c r="P86" s="54">
        <v>482.5180916976456</v>
      </c>
      <c r="Q86" s="54">
        <v>52.21807001239159</v>
      </c>
      <c r="R86" s="5">
        <v>0.5218212515489467</v>
      </c>
      <c r="S86" s="54">
        <v>4411.235262401152</v>
      </c>
      <c r="T86" s="54">
        <v>76.4</v>
      </c>
      <c r="U86" s="54">
        <v>0.5</v>
      </c>
      <c r="V86" s="54">
        <v>39.52</v>
      </c>
      <c r="W86" s="54">
        <v>44.87</v>
      </c>
      <c r="X86" s="54">
        <v>53.7</v>
      </c>
      <c r="Y86" s="54">
        <v>53.2</v>
      </c>
      <c r="Z86" s="56">
        <v>89.2</v>
      </c>
      <c r="AA86" s="57">
        <f t="shared" si="1"/>
        <v>88.03355539</v>
      </c>
      <c r="AB86" s="16"/>
      <c r="AC86" s="16">
        <v>788.0</v>
      </c>
      <c r="AD86" s="16"/>
      <c r="AE86" s="16">
        <v>0.659</v>
      </c>
      <c r="AF86" s="16"/>
      <c r="AG86" s="16"/>
      <c r="AH86" s="16">
        <v>0.085</v>
      </c>
      <c r="AI86" s="16"/>
      <c r="AJ86" s="16"/>
    </row>
    <row r="87" ht="15.0" customHeight="1">
      <c r="A87" s="76">
        <v>12.0</v>
      </c>
      <c r="B87" s="52">
        <v>11503.0</v>
      </c>
      <c r="C87" s="70">
        <v>40729.0</v>
      </c>
      <c r="D87" s="54">
        <v>3517.0</v>
      </c>
      <c r="E87" s="54">
        <v>9.53</v>
      </c>
      <c r="F87" s="54" t="s">
        <v>50</v>
      </c>
      <c r="G87" s="54">
        <v>130.04</v>
      </c>
      <c r="H87" s="54">
        <v>99.01810825815411</v>
      </c>
      <c r="I87" s="54" t="s">
        <v>50</v>
      </c>
      <c r="J87" s="54">
        <v>130.0</v>
      </c>
      <c r="K87" s="54">
        <v>98.417</v>
      </c>
      <c r="L87" s="54">
        <v>38.0</v>
      </c>
      <c r="M87" s="54">
        <v>29.699273421235294</v>
      </c>
      <c r="N87" s="54" t="s">
        <v>50</v>
      </c>
      <c r="O87" s="54" t="s">
        <v>50</v>
      </c>
      <c r="P87" s="54">
        <v>152.25759333795975</v>
      </c>
      <c r="Q87" s="54">
        <v>21.883803955586405</v>
      </c>
      <c r="R87" s="54">
        <v>0.16755928938237336</v>
      </c>
      <c r="S87" s="54">
        <v>1240.6710526315792</v>
      </c>
      <c r="T87" s="54">
        <v>34.0</v>
      </c>
      <c r="U87" s="54">
        <v>0.2</v>
      </c>
      <c r="V87" s="54">
        <v>39.5</v>
      </c>
      <c r="W87" s="54" t="s">
        <v>50</v>
      </c>
      <c r="X87" s="54" t="s">
        <v>50</v>
      </c>
      <c r="Y87" s="54" t="s">
        <v>50</v>
      </c>
      <c r="Z87" s="56">
        <v>91.6</v>
      </c>
      <c r="AA87" s="57">
        <f t="shared" si="1"/>
        <v>90.40217123</v>
      </c>
      <c r="AB87" s="16"/>
      <c r="AC87" s="16">
        <v>775.8</v>
      </c>
      <c r="AD87" s="16"/>
      <c r="AE87" s="16">
        <v>0.65</v>
      </c>
      <c r="AF87" s="16"/>
      <c r="AG87" s="16"/>
      <c r="AH87" s="16">
        <v>0.112</v>
      </c>
      <c r="AI87" s="16"/>
      <c r="AJ87" s="16"/>
    </row>
    <row r="88" ht="12.75" customHeight="1">
      <c r="A88" s="77"/>
      <c r="B88" s="52">
        <v>11503.0</v>
      </c>
      <c r="C88" s="70">
        <v>40732.0</v>
      </c>
      <c r="D88" s="54">
        <v>3517.0</v>
      </c>
      <c r="E88" s="54">
        <v>9.53</v>
      </c>
      <c r="F88" s="54" t="s">
        <v>50</v>
      </c>
      <c r="G88" s="54">
        <v>129.0</v>
      </c>
      <c r="H88" s="54">
        <v>99.67236571825123</v>
      </c>
      <c r="I88" s="54" t="s">
        <v>50</v>
      </c>
      <c r="J88" s="54">
        <v>129.0</v>
      </c>
      <c r="K88" s="54">
        <v>96.607</v>
      </c>
      <c r="L88" s="54">
        <v>35.0</v>
      </c>
      <c r="M88" s="54">
        <v>28.77997293546153</v>
      </c>
      <c r="N88" s="54" t="s">
        <v>50</v>
      </c>
      <c r="O88" s="54" t="s">
        <v>50</v>
      </c>
      <c r="P88" s="54">
        <v>152.56331020124915</v>
      </c>
      <c r="Q88" s="54">
        <v>19.770783483691872</v>
      </c>
      <c r="R88" s="54">
        <v>0.15166710617626664</v>
      </c>
      <c r="S88" s="54">
        <v>1224.9188888888884</v>
      </c>
      <c r="T88" s="54">
        <v>30.0</v>
      </c>
      <c r="U88" s="54">
        <v>0.2</v>
      </c>
      <c r="V88" s="54">
        <v>39.5</v>
      </c>
      <c r="W88" s="54" t="s">
        <v>50</v>
      </c>
      <c r="X88" s="54" t="s">
        <v>50</v>
      </c>
      <c r="Y88" s="54" t="s">
        <v>50</v>
      </c>
      <c r="Z88" s="56">
        <v>92.9</v>
      </c>
      <c r="AA88" s="57">
        <f t="shared" si="1"/>
        <v>91.68517148</v>
      </c>
      <c r="AB88" s="16"/>
      <c r="AC88" s="16">
        <v>775.8</v>
      </c>
      <c r="AD88" s="16"/>
      <c r="AE88" s="16">
        <v>0.65</v>
      </c>
      <c r="AF88" s="16"/>
      <c r="AG88" s="16"/>
      <c r="AH88" s="16">
        <v>0.101</v>
      </c>
      <c r="AI88" s="16"/>
      <c r="AJ88" s="16"/>
    </row>
    <row r="89" ht="15.0" customHeight="1">
      <c r="A89" s="51">
        <v>8.0</v>
      </c>
      <c r="B89" s="52">
        <v>11504.0</v>
      </c>
      <c r="C89" s="70">
        <v>39695.0</v>
      </c>
      <c r="D89" s="54">
        <v>4010.0</v>
      </c>
      <c r="E89" s="2">
        <v>7.94</v>
      </c>
      <c r="F89" s="54">
        <v>465.7</v>
      </c>
      <c r="G89" s="54">
        <v>363.1818181818182</v>
      </c>
      <c r="H89" s="54">
        <v>109.14040128410929</v>
      </c>
      <c r="I89" s="54">
        <v>465.7</v>
      </c>
      <c r="J89" s="54">
        <v>362.0</v>
      </c>
      <c r="K89" s="54">
        <v>102.35451612903219</v>
      </c>
      <c r="L89" s="54">
        <v>43.8</v>
      </c>
      <c r="M89" s="54">
        <v>19.109314606741577</v>
      </c>
      <c r="N89" s="54">
        <v>19.5</v>
      </c>
      <c r="O89" s="54">
        <v>110.6</v>
      </c>
      <c r="P89" s="54">
        <v>360.5792455858748</v>
      </c>
      <c r="Q89" s="54">
        <v>66.79043980738362</v>
      </c>
      <c r="R89" s="5">
        <v>0.21750947030497572</v>
      </c>
      <c r="S89" s="54">
        <v>2305.103444676408</v>
      </c>
      <c r="T89" s="54">
        <v>113.2</v>
      </c>
      <c r="U89" s="54">
        <v>0.2</v>
      </c>
      <c r="V89" s="54">
        <v>41.38845</v>
      </c>
      <c r="W89" s="54">
        <v>47.52</v>
      </c>
      <c r="X89" s="54">
        <v>58.1</v>
      </c>
      <c r="Y89" s="54" t="s">
        <v>50</v>
      </c>
      <c r="Z89" s="56">
        <v>91.6</v>
      </c>
      <c r="AA89" s="57">
        <f t="shared" si="1"/>
        <v>90.40217123</v>
      </c>
      <c r="AB89" s="16"/>
      <c r="AC89" s="16">
        <v>797.0</v>
      </c>
      <c r="AD89" s="16"/>
      <c r="AE89" s="16">
        <v>0.653</v>
      </c>
      <c r="AF89" s="16"/>
      <c r="AG89" s="16"/>
      <c r="AH89" s="16">
        <v>0.148</v>
      </c>
      <c r="AI89" s="16"/>
      <c r="AJ89" s="16"/>
    </row>
    <row r="90" ht="15.0" customHeight="1">
      <c r="A90" s="59"/>
      <c r="B90" s="52">
        <v>11504.0</v>
      </c>
      <c r="C90" s="70">
        <v>39697.0</v>
      </c>
      <c r="D90" s="54">
        <v>4010.0</v>
      </c>
      <c r="E90" s="54">
        <v>9.53</v>
      </c>
      <c r="F90" s="54">
        <v>419.7</v>
      </c>
      <c r="G90" s="54">
        <v>315.0</v>
      </c>
      <c r="H90" s="54">
        <v>101.54940711462442</v>
      </c>
      <c r="I90" s="54">
        <v>419.7</v>
      </c>
      <c r="J90" s="54">
        <v>315.0</v>
      </c>
      <c r="K90" s="54">
        <v>102.23612903225799</v>
      </c>
      <c r="L90" s="54">
        <v>55.4</v>
      </c>
      <c r="M90" s="54">
        <v>27.864828722002663</v>
      </c>
      <c r="N90" s="54">
        <v>27.0</v>
      </c>
      <c r="O90" s="54">
        <v>111.0</v>
      </c>
      <c r="P90" s="54">
        <v>446.83181818181816</v>
      </c>
      <c r="Q90" s="54">
        <v>78.24242292490108</v>
      </c>
      <c r="R90" s="5">
        <v>0.37012447957839256</v>
      </c>
      <c r="S90" s="54">
        <v>3470.285828412641</v>
      </c>
      <c r="T90" s="54">
        <v>128.5</v>
      </c>
      <c r="U90" s="54">
        <v>0.3</v>
      </c>
      <c r="V90" s="54">
        <v>41.38845</v>
      </c>
      <c r="W90" s="54">
        <v>47.52</v>
      </c>
      <c r="X90" s="54">
        <v>58.1</v>
      </c>
      <c r="Y90" s="54" t="s">
        <v>50</v>
      </c>
      <c r="Z90" s="56">
        <v>90.8</v>
      </c>
      <c r="AA90" s="57">
        <f t="shared" si="1"/>
        <v>89.61263262</v>
      </c>
      <c r="AB90" s="16"/>
      <c r="AC90" s="16">
        <v>797.0</v>
      </c>
      <c r="AD90" s="16"/>
      <c r="AE90" s="16">
        <v>0.653</v>
      </c>
      <c r="AF90" s="16"/>
      <c r="AG90" s="16"/>
      <c r="AH90" s="16">
        <v>0.139</v>
      </c>
      <c r="AI90" s="16"/>
      <c r="AJ90" s="16"/>
    </row>
    <row r="91" ht="15.0" customHeight="1">
      <c r="A91" s="59"/>
      <c r="B91" s="52">
        <v>11504.0</v>
      </c>
      <c r="C91" s="70">
        <v>39699.0</v>
      </c>
      <c r="D91" s="54">
        <v>4010.0</v>
      </c>
      <c r="E91" s="54">
        <v>11.11</v>
      </c>
      <c r="F91" s="54">
        <v>377.2</v>
      </c>
      <c r="G91" s="54">
        <v>275.0</v>
      </c>
      <c r="H91" s="54">
        <v>107.05006666666667</v>
      </c>
      <c r="I91" s="54">
        <v>377.2</v>
      </c>
      <c r="J91" s="54">
        <v>275.0</v>
      </c>
      <c r="K91" s="54">
        <v>96.91499999999989</v>
      </c>
      <c r="L91" s="54">
        <v>60.9</v>
      </c>
      <c r="M91" s="54">
        <v>36.32063265306123</v>
      </c>
      <c r="N91" s="54">
        <v>35.1</v>
      </c>
      <c r="O91" s="54">
        <v>110.9</v>
      </c>
      <c r="P91" s="54">
        <v>517.8045034013605</v>
      </c>
      <c r="Q91" s="54">
        <v>89.55238231292513</v>
      </c>
      <c r="R91" s="5">
        <v>0.5617534013605442</v>
      </c>
      <c r="S91" s="54">
        <v>4195.777825159917</v>
      </c>
      <c r="T91" s="54">
        <v>143.6</v>
      </c>
      <c r="U91" s="54">
        <v>0.6</v>
      </c>
      <c r="V91" s="54">
        <v>41.38845</v>
      </c>
      <c r="W91" s="54">
        <v>47.52</v>
      </c>
      <c r="X91" s="54">
        <v>58.1</v>
      </c>
      <c r="Y91" s="54" t="s">
        <v>50</v>
      </c>
      <c r="Z91" s="56">
        <v>88.0</v>
      </c>
      <c r="AA91" s="57">
        <f t="shared" si="1"/>
        <v>86.84924747</v>
      </c>
      <c r="AB91" s="16"/>
      <c r="AC91" s="16">
        <v>797.0</v>
      </c>
      <c r="AD91" s="16"/>
      <c r="AE91" s="16">
        <v>0.653</v>
      </c>
      <c r="AF91" s="16"/>
      <c r="AG91" s="16"/>
      <c r="AH91" s="16">
        <v>0.138</v>
      </c>
      <c r="AI91" s="16"/>
      <c r="AJ91" s="16"/>
    </row>
    <row r="92" ht="15.0" customHeight="1">
      <c r="A92" s="59"/>
      <c r="B92" s="52">
        <v>11504.0</v>
      </c>
      <c r="C92" s="70">
        <v>39701.0</v>
      </c>
      <c r="D92" s="54">
        <v>4010.0</v>
      </c>
      <c r="E92" s="54">
        <v>12.7</v>
      </c>
      <c r="F92" s="54">
        <v>335.79999999999995</v>
      </c>
      <c r="G92" s="54">
        <v>234.0</v>
      </c>
      <c r="H92" s="54">
        <v>107.21278947368421</v>
      </c>
      <c r="I92" s="54">
        <v>335.8</v>
      </c>
      <c r="J92" s="54">
        <v>234.0</v>
      </c>
      <c r="K92" s="54">
        <v>107.01903225806446</v>
      </c>
      <c r="L92" s="54">
        <v>63.5</v>
      </c>
      <c r="M92" s="54">
        <v>41.629536842105274</v>
      </c>
      <c r="N92" s="54">
        <v>42.0</v>
      </c>
      <c r="O92" s="54">
        <v>110.7</v>
      </c>
      <c r="P92" s="54">
        <v>583.1663157894737</v>
      </c>
      <c r="Q92" s="54">
        <v>87.35275526315785</v>
      </c>
      <c r="R92" s="5">
        <v>0.9522572368421054</v>
      </c>
      <c r="S92" s="54">
        <v>4725.689643775252</v>
      </c>
      <c r="T92" s="54">
        <v>152.8</v>
      </c>
      <c r="U92" s="54">
        <v>1.1</v>
      </c>
      <c r="V92" s="54">
        <v>41.38845</v>
      </c>
      <c r="W92" s="54">
        <v>47.52</v>
      </c>
      <c r="X92" s="54">
        <v>58.1</v>
      </c>
      <c r="Y92" s="54" t="s">
        <v>50</v>
      </c>
      <c r="Z92" s="56">
        <v>88.5</v>
      </c>
      <c r="AA92" s="57">
        <f t="shared" si="1"/>
        <v>87.3427091</v>
      </c>
      <c r="AB92" s="16"/>
      <c r="AC92" s="16">
        <v>797.0</v>
      </c>
      <c r="AD92" s="16"/>
      <c r="AE92" s="16">
        <v>0.653</v>
      </c>
      <c r="AF92" s="16"/>
      <c r="AG92" s="16"/>
      <c r="AH92" s="16">
        <v>0.119</v>
      </c>
      <c r="AI92" s="16"/>
      <c r="AJ92" s="16"/>
    </row>
    <row r="93" ht="15.0" customHeight="1">
      <c r="A93" s="59"/>
      <c r="B93" s="52">
        <v>11504.0</v>
      </c>
      <c r="C93" s="70">
        <v>39703.0</v>
      </c>
      <c r="D93" s="54">
        <v>4010.0</v>
      </c>
      <c r="E93" s="2">
        <v>14.29</v>
      </c>
      <c r="F93" s="54">
        <v>301.2</v>
      </c>
      <c r="G93" s="54">
        <v>200.9</v>
      </c>
      <c r="H93" s="54">
        <v>106.19214650766608</v>
      </c>
      <c r="I93" s="54">
        <v>301.2</v>
      </c>
      <c r="J93" s="54">
        <v>198.0</v>
      </c>
      <c r="K93" s="54">
        <v>106.05387096774186</v>
      </c>
      <c r="L93" s="54">
        <v>63.9</v>
      </c>
      <c r="M93" s="54">
        <v>45.90348040885857</v>
      </c>
      <c r="N93" s="54">
        <v>46.0</v>
      </c>
      <c r="O93" s="54">
        <v>110.4</v>
      </c>
      <c r="P93" s="54">
        <v>615.6422657580921</v>
      </c>
      <c r="Q93" s="54">
        <v>87.62157410562172</v>
      </c>
      <c r="R93" s="5">
        <v>1.218532998296422</v>
      </c>
      <c r="S93" s="54">
        <v>5171.105635281752</v>
      </c>
      <c r="T93" s="54">
        <v>145.9</v>
      </c>
      <c r="U93" s="54">
        <v>1.3</v>
      </c>
      <c r="V93" s="54">
        <v>41.38845</v>
      </c>
      <c r="W93" s="54">
        <v>47.52</v>
      </c>
      <c r="X93" s="54">
        <v>58.1</v>
      </c>
      <c r="Y93" s="54" t="s">
        <v>50</v>
      </c>
      <c r="Z93" s="56">
        <v>88.0</v>
      </c>
      <c r="AA93" s="57">
        <f t="shared" si="1"/>
        <v>86.84924747</v>
      </c>
      <c r="AB93" s="16"/>
      <c r="AC93" s="16">
        <v>797.0</v>
      </c>
      <c r="AD93" s="16"/>
      <c r="AE93" s="16">
        <v>0.653</v>
      </c>
      <c r="AF93" s="16"/>
      <c r="AG93" s="16"/>
      <c r="AH93" s="16">
        <v>0.113</v>
      </c>
      <c r="AI93" s="16"/>
      <c r="AJ93" s="16"/>
    </row>
    <row r="94" ht="15.75" customHeight="1">
      <c r="A94" s="62"/>
      <c r="B94" s="52">
        <v>11504.0</v>
      </c>
      <c r="C94" s="70">
        <v>39705.0</v>
      </c>
      <c r="D94" s="54">
        <v>4010.0</v>
      </c>
      <c r="E94" s="2">
        <v>15.87</v>
      </c>
      <c r="F94" s="54">
        <v>277.8</v>
      </c>
      <c r="G94" s="54">
        <v>188.63636363636363</v>
      </c>
      <c r="H94" s="54">
        <v>106.6597033158812</v>
      </c>
      <c r="I94" s="54">
        <v>277.8</v>
      </c>
      <c r="J94" s="54">
        <v>186.0</v>
      </c>
      <c r="K94" s="54">
        <v>106.83619047619041</v>
      </c>
      <c r="L94" s="54">
        <v>63.0</v>
      </c>
      <c r="M94" s="54">
        <v>48.64135078534025</v>
      </c>
      <c r="N94" s="54">
        <v>47.9</v>
      </c>
      <c r="O94" s="54">
        <v>110.2</v>
      </c>
      <c r="P94" s="54">
        <v>610.4217626527051</v>
      </c>
      <c r="Q94" s="54">
        <v>85.72565794066314</v>
      </c>
      <c r="R94" s="5">
        <v>1.5878603839441527</v>
      </c>
      <c r="S94" s="54">
        <v>5200.223700842701</v>
      </c>
      <c r="T94" s="54">
        <v>133.7</v>
      </c>
      <c r="U94" s="54">
        <v>1.6</v>
      </c>
      <c r="V94" s="54">
        <v>41.38845</v>
      </c>
      <c r="W94" s="54">
        <v>47.52</v>
      </c>
      <c r="X94" s="54">
        <v>58.1</v>
      </c>
      <c r="Y94" s="54" t="s">
        <v>50</v>
      </c>
      <c r="Z94" s="56">
        <v>88.2</v>
      </c>
      <c r="AA94" s="57">
        <f t="shared" si="1"/>
        <v>87.04663212</v>
      </c>
      <c r="AB94" s="16"/>
      <c r="AC94" s="16">
        <v>797.0</v>
      </c>
      <c r="AD94" s="16"/>
      <c r="AE94" s="16">
        <v>0.653</v>
      </c>
      <c r="AF94" s="16"/>
      <c r="AG94" s="16"/>
      <c r="AH94" s="16">
        <v>0.112</v>
      </c>
      <c r="AI94" s="16"/>
      <c r="AJ94" s="16"/>
    </row>
    <row r="95" ht="15.0" customHeight="1">
      <c r="A95" s="51">
        <v>9.0</v>
      </c>
      <c r="B95" s="52">
        <v>11504.0</v>
      </c>
      <c r="C95" s="70">
        <v>39734.0</v>
      </c>
      <c r="D95" s="54">
        <v>4010.0</v>
      </c>
      <c r="E95" s="2">
        <v>9.53</v>
      </c>
      <c r="F95" s="54">
        <v>377.69999999999993</v>
      </c>
      <c r="G95" s="54">
        <v>287.8285714285714</v>
      </c>
      <c r="H95" s="54">
        <v>109.82199198951555</v>
      </c>
      <c r="I95" s="54">
        <v>382.9</v>
      </c>
      <c r="J95" s="79">
        <v>278.0</v>
      </c>
      <c r="K95" s="79">
        <v>106.23862</v>
      </c>
      <c r="L95" s="54">
        <v>52.2</v>
      </c>
      <c r="M95" s="54">
        <v>27.729968607089354</v>
      </c>
      <c r="N95" s="54">
        <v>27.5</v>
      </c>
      <c r="O95" s="54">
        <v>110.77</v>
      </c>
      <c r="P95" s="54">
        <v>376.1770568991906</v>
      </c>
      <c r="Q95" s="54">
        <v>114.55267177234131</v>
      </c>
      <c r="R95" s="5">
        <v>0.48752249625561733</v>
      </c>
      <c r="S95" s="54">
        <v>2762.0</v>
      </c>
      <c r="T95" s="54">
        <v>162.3</v>
      </c>
      <c r="U95" s="54">
        <v>0.5</v>
      </c>
      <c r="V95" s="54">
        <v>41.38845</v>
      </c>
      <c r="W95" s="54">
        <v>43.76</v>
      </c>
      <c r="X95" s="54">
        <v>53.759</v>
      </c>
      <c r="Y95" s="54" t="s">
        <v>50</v>
      </c>
      <c r="Z95" s="56">
        <v>88.6</v>
      </c>
      <c r="AA95" s="57">
        <f t="shared" si="1"/>
        <v>87.44140143</v>
      </c>
      <c r="AB95" s="16"/>
      <c r="AC95" s="16"/>
      <c r="AD95" s="16"/>
      <c r="AE95" s="16"/>
      <c r="AF95" s="16"/>
      <c r="AG95" s="16"/>
      <c r="AH95" s="16"/>
      <c r="AI95" s="16"/>
      <c r="AJ95" s="16"/>
    </row>
    <row r="96" ht="15.0" customHeight="1">
      <c r="A96" s="59"/>
      <c r="B96" s="52">
        <v>11504.0</v>
      </c>
      <c r="C96" s="70">
        <v>39737.0</v>
      </c>
      <c r="D96" s="54">
        <v>4010.0</v>
      </c>
      <c r="E96" s="54">
        <v>11.11</v>
      </c>
      <c r="F96" s="54">
        <v>334.4</v>
      </c>
      <c r="G96" s="54">
        <v>250.27142857142854</v>
      </c>
      <c r="H96" s="54">
        <v>109.55057026663484</v>
      </c>
      <c r="I96" s="54">
        <v>329.3</v>
      </c>
      <c r="J96" s="79">
        <v>240.0</v>
      </c>
      <c r="K96" s="79">
        <v>108.40336</v>
      </c>
      <c r="L96" s="54">
        <v>57.1</v>
      </c>
      <c r="M96" s="54">
        <v>35.23154276963734</v>
      </c>
      <c r="N96" s="54">
        <v>35.0</v>
      </c>
      <c r="O96" s="54">
        <v>110.63</v>
      </c>
      <c r="P96" s="54">
        <v>432.65139193002943</v>
      </c>
      <c r="Q96" s="54">
        <v>133.54404181599807</v>
      </c>
      <c r="R96" s="5">
        <v>0.942375421570981</v>
      </c>
      <c r="S96" s="54">
        <v>3430.7417815229364</v>
      </c>
      <c r="T96" s="54">
        <v>187.9</v>
      </c>
      <c r="U96" s="54">
        <v>1.0</v>
      </c>
      <c r="V96" s="54">
        <v>41.38845</v>
      </c>
      <c r="W96" s="54">
        <v>43.76</v>
      </c>
      <c r="X96" s="54">
        <v>53.759</v>
      </c>
      <c r="Y96" s="54" t="s">
        <v>50</v>
      </c>
      <c r="Z96" s="56">
        <v>86.4</v>
      </c>
      <c r="AA96" s="57">
        <f t="shared" si="1"/>
        <v>85.27017024</v>
      </c>
      <c r="AB96" s="16"/>
      <c r="AC96" s="16"/>
      <c r="AD96" s="16"/>
      <c r="AE96" s="16"/>
      <c r="AF96" s="16"/>
      <c r="AG96" s="16"/>
      <c r="AH96" s="16"/>
      <c r="AI96" s="16"/>
      <c r="AJ96" s="16"/>
    </row>
    <row r="97" ht="15.0" customHeight="1">
      <c r="A97" s="59"/>
      <c r="B97" s="52">
        <v>11504.0</v>
      </c>
      <c r="C97" s="70">
        <v>39740.0</v>
      </c>
      <c r="D97" s="54">
        <v>4010.0</v>
      </c>
      <c r="E97" s="54">
        <v>12.7</v>
      </c>
      <c r="F97" s="54">
        <v>295.0</v>
      </c>
      <c r="G97" s="54">
        <v>211.57746478873239</v>
      </c>
      <c r="H97" s="54">
        <v>112.8097884498696</v>
      </c>
      <c r="I97" s="54">
        <v>290.4</v>
      </c>
      <c r="J97" s="79">
        <v>201.0</v>
      </c>
      <c r="K97" s="79">
        <v>108.1835</v>
      </c>
      <c r="L97" s="54">
        <v>60.1</v>
      </c>
      <c r="M97" s="54">
        <v>42.26585881251493</v>
      </c>
      <c r="N97" s="54">
        <v>42.3</v>
      </c>
      <c r="O97" s="54">
        <v>110.36</v>
      </c>
      <c r="P97" s="54">
        <v>457.32770141921606</v>
      </c>
      <c r="Q97" s="54">
        <v>141.4599760132733</v>
      </c>
      <c r="R97" s="5">
        <v>1.203844835269024</v>
      </c>
      <c r="S97" s="54">
        <v>3713.26227043376</v>
      </c>
      <c r="T97" s="54">
        <v>201.0</v>
      </c>
      <c r="U97" s="54">
        <v>1.2</v>
      </c>
      <c r="V97" s="54">
        <v>41.38845</v>
      </c>
      <c r="W97" s="54">
        <v>43.76</v>
      </c>
      <c r="X97" s="54">
        <v>53.759</v>
      </c>
      <c r="Y97" s="54" t="s">
        <v>50</v>
      </c>
      <c r="Z97" s="56">
        <v>89.9</v>
      </c>
      <c r="AA97" s="57">
        <f t="shared" si="1"/>
        <v>88.72440168</v>
      </c>
      <c r="AB97" s="16"/>
      <c r="AC97" s="16"/>
      <c r="AD97" s="16"/>
      <c r="AE97" s="16"/>
      <c r="AF97" s="16"/>
      <c r="AG97" s="16"/>
      <c r="AH97" s="16"/>
      <c r="AI97" s="16"/>
      <c r="AJ97" s="16"/>
    </row>
    <row r="98" ht="15.0" customHeight="1">
      <c r="A98" s="59"/>
      <c r="B98" s="52">
        <v>11504.0</v>
      </c>
      <c r="C98" s="70">
        <v>39743.0</v>
      </c>
      <c r="D98" s="54">
        <v>4010.0</v>
      </c>
      <c r="E98" s="2">
        <v>14.29</v>
      </c>
      <c r="F98" s="54">
        <v>259.3</v>
      </c>
      <c r="G98" s="54">
        <v>178.49484536082474</v>
      </c>
      <c r="H98" s="54">
        <v>102.21978274464652</v>
      </c>
      <c r="I98" s="54">
        <v>281.5</v>
      </c>
      <c r="J98" s="79">
        <v>168.0</v>
      </c>
      <c r="K98" s="79">
        <v>99.06507</v>
      </c>
      <c r="L98" s="54">
        <v>60.4</v>
      </c>
      <c r="M98" s="54">
        <v>44.74296950451243</v>
      </c>
      <c r="N98" s="54">
        <v>44.6</v>
      </c>
      <c r="O98" s="54">
        <v>109.97</v>
      </c>
      <c r="P98" s="54">
        <v>458.6533742882906</v>
      </c>
      <c r="Q98" s="54">
        <v>151.61692871350144</v>
      </c>
      <c r="R98" s="5">
        <v>1.8732159263847066</v>
      </c>
      <c r="S98" s="54">
        <v>4365.051494418674</v>
      </c>
      <c r="T98" s="54">
        <v>208.0</v>
      </c>
      <c r="U98" s="54">
        <v>2.0</v>
      </c>
      <c r="V98" s="54">
        <v>41.38845</v>
      </c>
      <c r="W98" s="54">
        <v>43.76</v>
      </c>
      <c r="X98" s="54">
        <v>53.759</v>
      </c>
      <c r="Y98" s="54" t="s">
        <v>50</v>
      </c>
      <c r="Z98" s="56">
        <v>83.0</v>
      </c>
      <c r="AA98" s="57">
        <f t="shared" si="1"/>
        <v>81.91463114</v>
      </c>
      <c r="AB98" s="16"/>
      <c r="AC98" s="16"/>
      <c r="AD98" s="16"/>
      <c r="AE98" s="16"/>
      <c r="AF98" s="16"/>
      <c r="AG98" s="16"/>
      <c r="AH98" s="16"/>
      <c r="AI98" s="16"/>
      <c r="AJ98" s="16"/>
    </row>
    <row r="99" ht="12.75" customHeight="1">
      <c r="A99" s="62"/>
      <c r="B99" s="52">
        <v>11504.0</v>
      </c>
      <c r="C99" s="70">
        <v>39747.0</v>
      </c>
      <c r="D99" s="54">
        <v>4010.0</v>
      </c>
      <c r="E99" s="2">
        <v>7.94</v>
      </c>
      <c r="F99" s="54">
        <v>301.5</v>
      </c>
      <c r="G99" s="54">
        <v>218.0</v>
      </c>
      <c r="H99" s="54">
        <v>100.86887579124581</v>
      </c>
      <c r="I99" s="54">
        <v>312.8</v>
      </c>
      <c r="J99" s="79">
        <v>218.0</v>
      </c>
      <c r="K99" s="54">
        <v>102.3</v>
      </c>
      <c r="L99" s="54">
        <v>44.5</v>
      </c>
      <c r="M99" s="54">
        <v>21.028322457912452</v>
      </c>
      <c r="N99" s="54">
        <v>21.9</v>
      </c>
      <c r="O99" s="54">
        <v>109.95</v>
      </c>
      <c r="P99" s="54">
        <v>181.53264215676762</v>
      </c>
      <c r="Q99" s="54">
        <v>55.11018585858586</v>
      </c>
      <c r="R99" s="5">
        <v>0.2287765656565655</v>
      </c>
      <c r="S99" s="54">
        <v>1401.575836767677</v>
      </c>
      <c r="T99" s="54">
        <v>76.0</v>
      </c>
      <c r="U99" s="54">
        <v>0.2</v>
      </c>
      <c r="V99" s="54">
        <v>41.38845</v>
      </c>
      <c r="W99" s="54">
        <v>43.76</v>
      </c>
      <c r="X99" s="54">
        <v>53.759</v>
      </c>
      <c r="Y99" s="54" t="s">
        <v>50</v>
      </c>
      <c r="Z99" s="56">
        <v>85.5</v>
      </c>
      <c r="AA99" s="57">
        <f t="shared" si="1"/>
        <v>84.3819393</v>
      </c>
      <c r="AB99" s="16"/>
      <c r="AC99" s="16"/>
      <c r="AD99" s="16"/>
      <c r="AE99" s="16"/>
      <c r="AF99" s="16"/>
      <c r="AG99" s="16"/>
      <c r="AH99" s="16"/>
      <c r="AI99" s="16"/>
      <c r="AJ99" s="16"/>
    </row>
    <row r="100" ht="15.0" customHeight="1">
      <c r="A100" s="51">
        <v>6.0</v>
      </c>
      <c r="B100" s="52">
        <v>11504.0</v>
      </c>
      <c r="C100" s="70">
        <v>40019.0</v>
      </c>
      <c r="D100" s="54">
        <v>4013.0</v>
      </c>
      <c r="E100" s="5">
        <v>9.53</v>
      </c>
      <c r="F100" s="54">
        <v>220.3</v>
      </c>
      <c r="G100" s="54">
        <v>162.0</v>
      </c>
      <c r="H100" s="54">
        <v>96.01100876338884</v>
      </c>
      <c r="I100" s="54"/>
      <c r="J100" s="54">
        <v>162.0</v>
      </c>
      <c r="K100" s="54">
        <v>95.92932258064475</v>
      </c>
      <c r="L100" s="54">
        <v>46.0</v>
      </c>
      <c r="M100" s="54">
        <v>28.858748296007803</v>
      </c>
      <c r="N100" s="54">
        <v>28.8</v>
      </c>
      <c r="O100" s="54">
        <v>107.7</v>
      </c>
      <c r="P100" s="54">
        <v>229.29795520934763</v>
      </c>
      <c r="Q100" s="54">
        <v>28.3593515092502</v>
      </c>
      <c r="R100" s="5">
        <v>1.6920491723466426</v>
      </c>
      <c r="S100" s="54">
        <v>1902.1343434343394</v>
      </c>
      <c r="T100" s="54">
        <v>46.1</v>
      </c>
      <c r="U100" s="54">
        <v>1.8</v>
      </c>
      <c r="V100" s="54">
        <v>41.38845</v>
      </c>
      <c r="W100" s="54">
        <v>30.39</v>
      </c>
      <c r="X100" s="80">
        <v>57.3</v>
      </c>
      <c r="Y100" s="54">
        <v>56.8</v>
      </c>
      <c r="Z100" s="56">
        <v>93.2</v>
      </c>
      <c r="AA100" s="57">
        <f t="shared" si="1"/>
        <v>91.98124846</v>
      </c>
      <c r="AB100" s="16"/>
      <c r="AC100" s="16">
        <v>777.6</v>
      </c>
      <c r="AD100" s="16"/>
      <c r="AE100" s="16">
        <v>0.653</v>
      </c>
      <c r="AF100" s="16"/>
      <c r="AG100" s="16"/>
      <c r="AH100" s="16">
        <v>0.096</v>
      </c>
      <c r="AI100" s="16"/>
      <c r="AJ100" s="16"/>
    </row>
    <row r="101" ht="15.0" customHeight="1">
      <c r="A101" s="59"/>
      <c r="B101" s="52">
        <v>11504.0</v>
      </c>
      <c r="C101" s="70">
        <v>40023.0</v>
      </c>
      <c r="D101" s="54">
        <v>4013.0</v>
      </c>
      <c r="E101" s="5">
        <v>11.11</v>
      </c>
      <c r="F101" s="54">
        <v>204.67</v>
      </c>
      <c r="G101" s="54">
        <v>147.125</v>
      </c>
      <c r="H101" s="54">
        <v>96.40456006768224</v>
      </c>
      <c r="I101" s="54"/>
      <c r="J101" s="54">
        <v>146.0</v>
      </c>
      <c r="K101" s="54">
        <v>96.76699999999978</v>
      </c>
      <c r="L101" s="54">
        <v>50.0</v>
      </c>
      <c r="M101" s="54">
        <v>36.54937817258889</v>
      </c>
      <c r="N101" s="54">
        <v>36.0</v>
      </c>
      <c r="O101" s="54">
        <v>107.6</v>
      </c>
      <c r="P101" s="54">
        <v>275.6340947546531</v>
      </c>
      <c r="Q101" s="54">
        <v>28.174140862944178</v>
      </c>
      <c r="R101" s="5">
        <v>2.8503454737732654</v>
      </c>
      <c r="S101" s="54">
        <v>2421.81665891112</v>
      </c>
      <c r="T101" s="54">
        <v>43.9</v>
      </c>
      <c r="U101" s="54">
        <v>2.9</v>
      </c>
      <c r="V101" s="54">
        <v>41.38845</v>
      </c>
      <c r="W101" s="54">
        <v>30.39</v>
      </c>
      <c r="X101" s="80">
        <v>57.3</v>
      </c>
      <c r="Y101" s="54">
        <v>56.8</v>
      </c>
      <c r="Z101" s="56">
        <v>93.9</v>
      </c>
      <c r="AA101" s="57">
        <f t="shared" si="1"/>
        <v>92.67209474</v>
      </c>
      <c r="AB101" s="16"/>
      <c r="AC101" s="16">
        <v>777.6</v>
      </c>
      <c r="AD101" s="16"/>
      <c r="AE101" s="16">
        <v>0.653</v>
      </c>
      <c r="AF101" s="16"/>
      <c r="AG101" s="16"/>
      <c r="AH101" s="16">
        <v>0.08</v>
      </c>
      <c r="AI101" s="16"/>
      <c r="AJ101" s="16"/>
    </row>
    <row r="102" ht="15.0" customHeight="1">
      <c r="A102" s="59"/>
      <c r="B102" s="52">
        <v>11504.0</v>
      </c>
      <c r="C102" s="70">
        <v>40027.0</v>
      </c>
      <c r="D102" s="54">
        <v>4013.0</v>
      </c>
      <c r="E102" s="5">
        <v>12.7</v>
      </c>
      <c r="F102" s="54">
        <v>191.76</v>
      </c>
      <c r="G102" s="54">
        <v>136.54166666666666</v>
      </c>
      <c r="H102" s="54">
        <v>94.1784569025932</v>
      </c>
      <c r="I102" s="54"/>
      <c r="J102" s="54">
        <v>136.0</v>
      </c>
      <c r="K102" s="54">
        <v>93.43051612903203</v>
      </c>
      <c r="L102" s="54">
        <v>51.0</v>
      </c>
      <c r="M102" s="54">
        <v>40.0877154870358</v>
      </c>
      <c r="N102" s="54">
        <v>40.1</v>
      </c>
      <c r="O102" s="54">
        <v>107.4</v>
      </c>
      <c r="P102" s="54">
        <v>295.13594954449894</v>
      </c>
      <c r="Q102" s="54">
        <v>26.472809390329385</v>
      </c>
      <c r="R102" s="5">
        <v>3.9642687456201844</v>
      </c>
      <c r="S102" s="54">
        <v>2689.305792132806</v>
      </c>
      <c r="T102" s="54">
        <v>41.4</v>
      </c>
      <c r="U102" s="54">
        <v>4.1</v>
      </c>
      <c r="V102" s="54">
        <v>41.38845</v>
      </c>
      <c r="W102" s="54">
        <v>30.39</v>
      </c>
      <c r="X102" s="80">
        <v>57.3</v>
      </c>
      <c r="Y102" s="54">
        <v>56.8</v>
      </c>
      <c r="Z102" s="56">
        <v>92.1</v>
      </c>
      <c r="AA102" s="57">
        <f t="shared" si="1"/>
        <v>90.89563286</v>
      </c>
      <c r="AB102" s="16"/>
      <c r="AC102" s="16">
        <v>777.6</v>
      </c>
      <c r="AD102" s="16"/>
      <c r="AE102" s="16">
        <v>0.653</v>
      </c>
      <c r="AF102" s="16"/>
      <c r="AG102" s="16"/>
      <c r="AH102" s="16">
        <v>0.07</v>
      </c>
      <c r="AI102" s="16"/>
      <c r="AJ102" s="16"/>
    </row>
    <row r="103" ht="15.75" customHeight="1">
      <c r="A103" s="62"/>
      <c r="B103" s="52">
        <v>11504.0</v>
      </c>
      <c r="C103" s="70">
        <v>40031.0</v>
      </c>
      <c r="D103" s="54">
        <v>4013.0</v>
      </c>
      <c r="E103" s="5">
        <v>14.29</v>
      </c>
      <c r="F103" s="54">
        <v>168.13</v>
      </c>
      <c r="G103" s="54">
        <v>115.42105263157895</v>
      </c>
      <c r="H103" s="54">
        <v>86.54297132616482</v>
      </c>
      <c r="I103" s="54"/>
      <c r="J103" s="54">
        <v>114.0</v>
      </c>
      <c r="K103" s="54">
        <v>84.19099999999001</v>
      </c>
      <c r="L103" s="54">
        <v>52.0</v>
      </c>
      <c r="M103" s="54">
        <v>44.10716845878131</v>
      </c>
      <c r="N103" s="54">
        <v>44.5</v>
      </c>
      <c r="O103" s="54">
        <v>107.4</v>
      </c>
      <c r="P103" s="54">
        <v>316.15591397849465</v>
      </c>
      <c r="Q103" s="54">
        <v>23.61038772401435</v>
      </c>
      <c r="R103" s="5">
        <v>4.325050089605733</v>
      </c>
      <c r="S103" s="54">
        <v>3228.598297368671</v>
      </c>
      <c r="T103" s="54">
        <v>37.0</v>
      </c>
      <c r="U103" s="54">
        <v>4.6</v>
      </c>
      <c r="V103" s="54">
        <v>41.38845</v>
      </c>
      <c r="W103" s="54">
        <v>30.39</v>
      </c>
      <c r="X103" s="80">
        <v>57.3</v>
      </c>
      <c r="Y103" s="54">
        <v>56.8</v>
      </c>
      <c r="Z103" s="56">
        <v>86.0</v>
      </c>
      <c r="AA103" s="57">
        <f t="shared" si="1"/>
        <v>84.87540094</v>
      </c>
      <c r="AB103" s="16"/>
      <c r="AC103" s="16">
        <v>777.6</v>
      </c>
      <c r="AD103" s="16"/>
      <c r="AE103" s="16">
        <v>0.653</v>
      </c>
      <c r="AF103" s="16"/>
      <c r="AG103" s="16"/>
      <c r="AH103" s="16">
        <v>0.058</v>
      </c>
      <c r="AI103" s="16"/>
      <c r="AJ103" s="16"/>
    </row>
    <row r="104" ht="15.0" customHeight="1">
      <c r="A104" s="63">
        <v>14.0</v>
      </c>
      <c r="B104" s="52">
        <v>11504.0</v>
      </c>
      <c r="C104" s="70">
        <v>40789.0</v>
      </c>
      <c r="D104" s="54">
        <v>4013.5</v>
      </c>
      <c r="E104" s="54">
        <v>11.11</v>
      </c>
      <c r="F104" s="54">
        <v>275.6</v>
      </c>
      <c r="G104" s="54">
        <v>126.5</v>
      </c>
      <c r="H104" s="54">
        <v>99.589198731501</v>
      </c>
      <c r="I104" s="54">
        <v>175.0</v>
      </c>
      <c r="J104" s="54">
        <v>126.0</v>
      </c>
      <c r="K104" s="54">
        <v>100.5</v>
      </c>
      <c r="L104" s="54">
        <v>41.0</v>
      </c>
      <c r="M104" s="54">
        <v>34.84629386892188</v>
      </c>
      <c r="N104" s="54" t="s">
        <v>50</v>
      </c>
      <c r="O104" s="54">
        <v>104.4</v>
      </c>
      <c r="P104" s="54">
        <v>189.00077519379843</v>
      </c>
      <c r="Q104" s="54">
        <v>21.992474770965465</v>
      </c>
      <c r="R104" s="54">
        <v>0.41252953488372096</v>
      </c>
      <c r="S104" s="54">
        <v>1589.9470270270274</v>
      </c>
      <c r="T104" s="54">
        <v>33.0</v>
      </c>
      <c r="U104" s="54">
        <v>0.4</v>
      </c>
      <c r="V104" s="54">
        <v>41.4</v>
      </c>
      <c r="W104" s="54" t="s">
        <v>50</v>
      </c>
      <c r="X104" s="54">
        <v>49.4</v>
      </c>
      <c r="Y104" s="54" t="s">
        <v>50</v>
      </c>
      <c r="Z104" s="56">
        <v>95.9</v>
      </c>
      <c r="AA104" s="57">
        <f t="shared" si="1"/>
        <v>94.64594128</v>
      </c>
      <c r="AB104" s="16"/>
      <c r="AC104" s="16">
        <v>772.6</v>
      </c>
      <c r="AD104" s="16"/>
      <c r="AE104" s="16">
        <v>0.653</v>
      </c>
      <c r="AF104" s="16"/>
      <c r="AG104" s="16"/>
      <c r="AH104" s="16">
        <v>0.09</v>
      </c>
      <c r="AI104" s="16"/>
      <c r="AJ104" s="16"/>
    </row>
    <row r="105" ht="15.0" customHeight="1">
      <c r="A105" s="51">
        <v>10.0</v>
      </c>
      <c r="B105" s="52">
        <v>11703.0</v>
      </c>
      <c r="C105" s="70">
        <v>39518.0</v>
      </c>
      <c r="D105" s="54">
        <v>3507.3</v>
      </c>
      <c r="E105" s="2">
        <v>9.53</v>
      </c>
      <c r="F105" s="54">
        <v>300.7</v>
      </c>
      <c r="G105" s="54">
        <v>211.0</v>
      </c>
      <c r="H105" s="54">
        <v>93.4</v>
      </c>
      <c r="I105" s="54">
        <v>301.0</v>
      </c>
      <c r="J105" s="79">
        <v>211.0</v>
      </c>
      <c r="K105" s="2">
        <v>93.4</v>
      </c>
      <c r="L105" s="54">
        <v>56.0</v>
      </c>
      <c r="M105" s="54">
        <v>30.4</v>
      </c>
      <c r="N105" s="54">
        <v>30.0</v>
      </c>
      <c r="O105" s="54">
        <v>108.64</v>
      </c>
      <c r="P105" s="54">
        <v>305.068</v>
      </c>
      <c r="Q105" s="54">
        <v>52.4</v>
      </c>
      <c r="R105" s="5">
        <v>0.6</v>
      </c>
      <c r="S105" s="54">
        <v>2621.0525936599424</v>
      </c>
      <c r="T105" s="54">
        <v>85.2</v>
      </c>
      <c r="U105" s="54">
        <v>0.6</v>
      </c>
      <c r="V105" s="54">
        <v>32.6</v>
      </c>
      <c r="W105" s="54">
        <v>33.85</v>
      </c>
      <c r="X105" s="54">
        <v>41.0</v>
      </c>
      <c r="Y105" s="54">
        <v>41.6</v>
      </c>
      <c r="Z105" s="56">
        <v>89.5</v>
      </c>
      <c r="AA105" s="57">
        <f t="shared" si="1"/>
        <v>88.32963237</v>
      </c>
      <c r="AB105" s="16"/>
      <c r="AC105" s="16"/>
      <c r="AD105" s="16"/>
      <c r="AE105" s="16"/>
      <c r="AF105" s="16"/>
      <c r="AG105" s="16"/>
      <c r="AH105" s="16"/>
      <c r="AI105" s="16"/>
      <c r="AJ105" s="16"/>
    </row>
    <row r="106" ht="15.75" customHeight="1">
      <c r="A106" s="59"/>
      <c r="B106" s="52">
        <v>11703.0</v>
      </c>
      <c r="C106" s="70">
        <v>39519.0</v>
      </c>
      <c r="D106" s="54">
        <v>3507.3</v>
      </c>
      <c r="E106" s="54">
        <v>11.11</v>
      </c>
      <c r="F106" s="54">
        <v>294.0</v>
      </c>
      <c r="G106" s="54">
        <v>202.0</v>
      </c>
      <c r="H106" s="54">
        <v>94.0</v>
      </c>
      <c r="I106" s="54">
        <v>294.0</v>
      </c>
      <c r="J106" s="79">
        <v>202.0</v>
      </c>
      <c r="K106" s="2">
        <v>94.6</v>
      </c>
      <c r="L106" s="54">
        <v>62.0</v>
      </c>
      <c r="M106" s="54">
        <v>37.1</v>
      </c>
      <c r="N106" s="54">
        <v>35.8</v>
      </c>
      <c r="O106" s="54">
        <v>108.62</v>
      </c>
      <c r="P106" s="54">
        <v>390.807</v>
      </c>
      <c r="Q106" s="54">
        <v>67.7</v>
      </c>
      <c r="R106" s="5">
        <v>0.4</v>
      </c>
      <c r="S106" s="54">
        <v>3523.2087756546357</v>
      </c>
      <c r="T106" s="54">
        <v>102.3</v>
      </c>
      <c r="U106" s="54">
        <v>0.4</v>
      </c>
      <c r="V106" s="54">
        <v>32.6</v>
      </c>
      <c r="W106" s="54">
        <v>33.85</v>
      </c>
      <c r="X106" s="54">
        <v>41.0</v>
      </c>
      <c r="Y106" s="54">
        <v>41.6</v>
      </c>
      <c r="Z106" s="56">
        <v>89.6</v>
      </c>
      <c r="AA106" s="57">
        <f t="shared" si="1"/>
        <v>88.4283247</v>
      </c>
      <c r="AB106" s="16"/>
      <c r="AC106" s="16"/>
      <c r="AD106" s="16"/>
      <c r="AE106" s="16"/>
      <c r="AF106" s="16"/>
      <c r="AG106" s="16"/>
      <c r="AH106" s="16"/>
      <c r="AI106" s="16"/>
      <c r="AJ106" s="16"/>
    </row>
    <row r="107" ht="15.75" customHeight="1">
      <c r="A107" s="59"/>
      <c r="B107" s="52">
        <v>11703.0</v>
      </c>
      <c r="C107" s="70">
        <v>39520.0</v>
      </c>
      <c r="D107" s="54">
        <v>3507.3</v>
      </c>
      <c r="E107" s="54">
        <v>12.7</v>
      </c>
      <c r="F107" s="54">
        <v>285.1</v>
      </c>
      <c r="G107" s="54">
        <v>193.8</v>
      </c>
      <c r="H107" s="54">
        <v>94.7</v>
      </c>
      <c r="I107" s="54">
        <v>285.4</v>
      </c>
      <c r="J107" s="79">
        <v>194.0</v>
      </c>
      <c r="K107" s="2">
        <v>95.4</v>
      </c>
      <c r="L107" s="54">
        <v>64.0</v>
      </c>
      <c r="M107" s="54">
        <v>42.3</v>
      </c>
      <c r="N107" s="54">
        <v>42.0</v>
      </c>
      <c r="O107" s="54">
        <v>108.54</v>
      </c>
      <c r="P107" s="54">
        <v>482.779</v>
      </c>
      <c r="Q107" s="54">
        <v>78.1</v>
      </c>
      <c r="R107" s="5">
        <v>0.2</v>
      </c>
      <c r="S107" s="54">
        <v>4492.34593837535</v>
      </c>
      <c r="T107" s="54">
        <v>123.2</v>
      </c>
      <c r="U107" s="54">
        <v>0.25</v>
      </c>
      <c r="V107" s="54">
        <v>32.6</v>
      </c>
      <c r="W107" s="54">
        <v>33.85</v>
      </c>
      <c r="X107" s="54">
        <v>41.0</v>
      </c>
      <c r="Y107" s="54">
        <v>41.6</v>
      </c>
      <c r="Z107" s="56">
        <v>89.7</v>
      </c>
      <c r="AA107" s="57">
        <f t="shared" si="1"/>
        <v>88.52701702</v>
      </c>
      <c r="AB107" s="16"/>
      <c r="AC107" s="16"/>
      <c r="AD107" s="16"/>
      <c r="AE107" s="16"/>
      <c r="AF107" s="16"/>
      <c r="AG107" s="16"/>
      <c r="AH107" s="16"/>
      <c r="AI107" s="16"/>
      <c r="AJ107" s="16"/>
    </row>
    <row r="108" ht="15.0" customHeight="1">
      <c r="A108" s="62"/>
      <c r="B108" s="52">
        <v>11703.0</v>
      </c>
      <c r="C108" s="70">
        <v>39521.0</v>
      </c>
      <c r="D108" s="54">
        <v>3507.3</v>
      </c>
      <c r="E108" s="2">
        <v>14.29</v>
      </c>
      <c r="F108" s="54">
        <v>275.6</v>
      </c>
      <c r="G108" s="54">
        <v>180.0</v>
      </c>
      <c r="H108" s="54">
        <v>97.1</v>
      </c>
      <c r="I108" s="54">
        <v>275.6</v>
      </c>
      <c r="J108" s="79">
        <v>180.0</v>
      </c>
      <c r="K108" s="2">
        <v>98.6</v>
      </c>
      <c r="L108" s="54">
        <v>67.0</v>
      </c>
      <c r="M108" s="54">
        <v>47.6</v>
      </c>
      <c r="N108" s="54">
        <v>46.9</v>
      </c>
      <c r="O108" s="54">
        <v>108.43</v>
      </c>
      <c r="P108" s="54">
        <v>556.618</v>
      </c>
      <c r="Q108" s="54">
        <v>86.7</v>
      </c>
      <c r="R108" s="5">
        <v>0.8</v>
      </c>
      <c r="S108" s="54">
        <v>5139.56072172103</v>
      </c>
      <c r="T108" s="54">
        <v>142.2</v>
      </c>
      <c r="U108" s="54">
        <v>0.86</v>
      </c>
      <c r="V108" s="54">
        <v>32.6</v>
      </c>
      <c r="W108" s="54">
        <v>33.85</v>
      </c>
      <c r="X108" s="54">
        <v>41.0</v>
      </c>
      <c r="Y108" s="54">
        <v>41.6</v>
      </c>
      <c r="Z108" s="56">
        <v>91.6</v>
      </c>
      <c r="AA108" s="57">
        <f t="shared" si="1"/>
        <v>90.40217123</v>
      </c>
      <c r="AB108" s="16"/>
      <c r="AC108" s="16"/>
      <c r="AD108" s="16"/>
      <c r="AE108" s="16"/>
      <c r="AF108" s="16"/>
      <c r="AG108" s="16"/>
      <c r="AH108" s="16"/>
      <c r="AI108" s="16"/>
      <c r="AJ108" s="16"/>
    </row>
    <row r="109" ht="15.0" customHeight="1">
      <c r="A109" s="51">
        <v>6.0</v>
      </c>
      <c r="B109" s="52">
        <v>11703.0</v>
      </c>
      <c r="C109" s="70">
        <v>40304.0</v>
      </c>
      <c r="D109" s="54">
        <v>3527.8</v>
      </c>
      <c r="E109" s="2">
        <v>9.53</v>
      </c>
      <c r="F109" s="54" t="s">
        <v>50</v>
      </c>
      <c r="G109" s="54">
        <v>168.0</v>
      </c>
      <c r="H109" s="54">
        <v>94.7</v>
      </c>
      <c r="I109" s="54" t="s">
        <v>50</v>
      </c>
      <c r="J109" s="54">
        <v>168.0</v>
      </c>
      <c r="K109" s="2">
        <v>94.6</v>
      </c>
      <c r="L109" s="54">
        <v>48.0</v>
      </c>
      <c r="M109" s="54">
        <v>32.0</v>
      </c>
      <c r="N109" s="54">
        <v>31.8</v>
      </c>
      <c r="O109" s="54" t="s">
        <v>50</v>
      </c>
      <c r="P109" s="54">
        <v>233.172</v>
      </c>
      <c r="Q109" s="54">
        <v>35.5</v>
      </c>
      <c r="R109" s="5">
        <v>1.8</v>
      </c>
      <c r="S109" s="54">
        <v>2013.3345250255363</v>
      </c>
      <c r="T109" s="54">
        <v>57.0</v>
      </c>
      <c r="U109" s="54">
        <v>1.83</v>
      </c>
      <c r="V109" s="54">
        <v>32.63023</v>
      </c>
      <c r="W109" s="80">
        <v>29.305</v>
      </c>
      <c r="X109" s="80">
        <v>38.65</v>
      </c>
      <c r="Y109" s="54" t="s">
        <v>50</v>
      </c>
      <c r="Z109" s="56">
        <v>92.9</v>
      </c>
      <c r="AA109" s="57">
        <f t="shared" si="1"/>
        <v>91.68517148</v>
      </c>
      <c r="AB109" s="16"/>
      <c r="AC109" s="16"/>
      <c r="AD109" s="16"/>
      <c r="AE109" s="16"/>
      <c r="AF109" s="16"/>
      <c r="AG109" s="16"/>
      <c r="AH109" s="16"/>
      <c r="AI109" s="16"/>
      <c r="AJ109" s="16"/>
    </row>
    <row r="110" ht="15.0" customHeight="1">
      <c r="A110" s="62"/>
      <c r="B110" s="52">
        <v>11703.0</v>
      </c>
      <c r="C110" s="70">
        <v>40308.0</v>
      </c>
      <c r="D110" s="54">
        <v>3527.8</v>
      </c>
      <c r="E110" s="54">
        <v>12.7</v>
      </c>
      <c r="F110" s="54" t="s">
        <v>50</v>
      </c>
      <c r="G110" s="54">
        <v>143.0</v>
      </c>
      <c r="H110" s="54">
        <v>95.7</v>
      </c>
      <c r="I110" s="54" t="s">
        <v>50</v>
      </c>
      <c r="J110" s="54">
        <v>143.0</v>
      </c>
      <c r="K110" s="2">
        <v>95.8</v>
      </c>
      <c r="L110" s="54">
        <v>53.0</v>
      </c>
      <c r="M110" s="54">
        <v>43.4</v>
      </c>
      <c r="N110" s="54">
        <v>43.5</v>
      </c>
      <c r="O110" s="54" t="s">
        <v>50</v>
      </c>
      <c r="P110" s="54">
        <v>318.033</v>
      </c>
      <c r="Q110" s="54">
        <v>39.2</v>
      </c>
      <c r="R110" s="5">
        <v>2.9</v>
      </c>
      <c r="S110" s="54">
        <v>2964.270790378007</v>
      </c>
      <c r="T110" s="54">
        <v>63.9</v>
      </c>
      <c r="U110" s="54">
        <v>3.0</v>
      </c>
      <c r="V110" s="54">
        <v>32.63023</v>
      </c>
      <c r="W110" s="80">
        <v>29.305</v>
      </c>
      <c r="X110" s="80">
        <v>38.65</v>
      </c>
      <c r="Y110" s="54" t="s">
        <v>50</v>
      </c>
      <c r="Z110" s="56">
        <v>93.3</v>
      </c>
      <c r="AA110" s="57">
        <f t="shared" si="1"/>
        <v>92.07994078</v>
      </c>
      <c r="AB110" s="16"/>
      <c r="AC110" s="16"/>
      <c r="AD110" s="16"/>
      <c r="AE110" s="16"/>
      <c r="AF110" s="16"/>
      <c r="AG110" s="16"/>
      <c r="AH110" s="16"/>
      <c r="AI110" s="16"/>
      <c r="AJ110" s="16"/>
    </row>
    <row r="111" ht="15.0" customHeight="1">
      <c r="A111" s="76">
        <v>15.0</v>
      </c>
      <c r="B111" s="52">
        <v>11703.0</v>
      </c>
      <c r="C111" s="70">
        <v>40830.0</v>
      </c>
      <c r="D111" s="54">
        <v>3527.8</v>
      </c>
      <c r="E111" s="54">
        <v>9.53</v>
      </c>
      <c r="F111" s="54">
        <v>205.13</v>
      </c>
      <c r="G111" s="54">
        <v>150.1</v>
      </c>
      <c r="H111" s="54">
        <v>99.19122889892358</v>
      </c>
      <c r="I111" s="54">
        <v>205.1</v>
      </c>
      <c r="J111" s="54">
        <v>147.1</v>
      </c>
      <c r="K111" s="54">
        <v>43.7</v>
      </c>
      <c r="L111" s="54">
        <v>45.0</v>
      </c>
      <c r="M111" s="54">
        <v>33.70833831191381</v>
      </c>
      <c r="N111" s="54"/>
      <c r="O111" s="54">
        <v>105.5</v>
      </c>
      <c r="P111" s="54">
        <v>183.5242306356374</v>
      </c>
      <c r="Q111" s="54">
        <v>34.32450260507122</v>
      </c>
      <c r="R111" s="54">
        <v>1.491332608544633</v>
      </c>
      <c r="S111" s="54">
        <v>3828.8461610868767</v>
      </c>
      <c r="T111" s="54">
        <v>41.1</v>
      </c>
      <c r="U111" s="54">
        <v>1.1</v>
      </c>
      <c r="V111" s="54">
        <v>32.6</v>
      </c>
      <c r="W111" s="54">
        <v>24.76</v>
      </c>
      <c r="X111" s="54">
        <v>36.3</v>
      </c>
      <c r="Y111" s="54" t="s">
        <v>50</v>
      </c>
      <c r="Z111" s="56">
        <v>96.8</v>
      </c>
      <c r="AA111" s="57">
        <f t="shared" si="1"/>
        <v>95.53417222</v>
      </c>
      <c r="AB111" s="16"/>
      <c r="AC111" s="16"/>
      <c r="AD111" s="16"/>
      <c r="AE111" s="16"/>
      <c r="AF111" s="16"/>
      <c r="AG111" s="16"/>
      <c r="AH111" s="16"/>
      <c r="AI111" s="16"/>
      <c r="AJ111" s="16"/>
    </row>
    <row r="112" ht="15.0" customHeight="1">
      <c r="A112" s="81"/>
      <c r="B112" s="52">
        <v>11703.0</v>
      </c>
      <c r="C112" s="70">
        <v>40832.0</v>
      </c>
      <c r="D112" s="54">
        <v>3527.8</v>
      </c>
      <c r="E112" s="54">
        <v>11.11</v>
      </c>
      <c r="F112" s="54">
        <v>198.31</v>
      </c>
      <c r="G112" s="54">
        <v>144.3</v>
      </c>
      <c r="H112" s="54">
        <v>98.01648184187637</v>
      </c>
      <c r="I112" s="54">
        <v>198.5</v>
      </c>
      <c r="J112" s="54">
        <v>141.1</v>
      </c>
      <c r="K112" s="54">
        <v>43.9</v>
      </c>
      <c r="L112" s="54">
        <v>46.0</v>
      </c>
      <c r="M112" s="54">
        <v>36.85419826238047</v>
      </c>
      <c r="N112" s="54"/>
      <c r="O112" s="54">
        <v>105.2</v>
      </c>
      <c r="P112" s="54">
        <v>209.52264780192016</v>
      </c>
      <c r="Q112" s="54">
        <v>36.96219061685498</v>
      </c>
      <c r="R112" s="54">
        <v>2.454766920938313</v>
      </c>
      <c r="S112" s="54">
        <v>4446.497889055912</v>
      </c>
      <c r="T112" s="54">
        <v>46.0</v>
      </c>
      <c r="U112" s="54">
        <v>1.3</v>
      </c>
      <c r="V112" s="54">
        <v>32.6</v>
      </c>
      <c r="W112" s="54">
        <v>24.76</v>
      </c>
      <c r="X112" s="54">
        <v>36.3</v>
      </c>
      <c r="Y112" s="54" t="s">
        <v>50</v>
      </c>
      <c r="Z112" s="56">
        <v>97.0</v>
      </c>
      <c r="AA112" s="57">
        <f t="shared" si="1"/>
        <v>95.73155687</v>
      </c>
      <c r="AB112" s="16"/>
      <c r="AC112" s="16"/>
      <c r="AD112" s="16"/>
      <c r="AE112" s="16"/>
      <c r="AF112" s="16"/>
      <c r="AG112" s="16"/>
      <c r="AH112" s="16"/>
      <c r="AI112" s="16"/>
      <c r="AJ112" s="16"/>
    </row>
    <row r="113" ht="15.0" customHeight="1">
      <c r="A113" s="81"/>
      <c r="B113" s="52">
        <v>11703.0</v>
      </c>
      <c r="C113" s="70">
        <v>40836.0</v>
      </c>
      <c r="D113" s="54">
        <v>3527.8</v>
      </c>
      <c r="E113" s="54">
        <v>12.7</v>
      </c>
      <c r="F113" s="54">
        <v>180.03999999999996</v>
      </c>
      <c r="G113" s="54">
        <v>131.6</v>
      </c>
      <c r="H113" s="54">
        <v>97.73334458753915</v>
      </c>
      <c r="I113" s="54">
        <v>184.1</v>
      </c>
      <c r="J113" s="54">
        <v>128.5</v>
      </c>
      <c r="K113" s="54">
        <v>49.3</v>
      </c>
      <c r="L113" s="54">
        <v>48.0</v>
      </c>
      <c r="M113" s="54">
        <v>43.10923007309433</v>
      </c>
      <c r="N113" s="54"/>
      <c r="O113" s="54">
        <v>104.1</v>
      </c>
      <c r="P113" s="54">
        <v>245.77399582318134</v>
      </c>
      <c r="Q113" s="54">
        <v>35.37664427427778</v>
      </c>
      <c r="R113" s="54">
        <v>9.359832753219624</v>
      </c>
      <c r="S113" s="54">
        <v>5288.83067981321</v>
      </c>
      <c r="T113" s="54">
        <v>52.0</v>
      </c>
      <c r="U113" s="54">
        <v>1.7</v>
      </c>
      <c r="V113" s="54">
        <v>32.6</v>
      </c>
      <c r="W113" s="54">
        <v>24.76</v>
      </c>
      <c r="X113" s="54">
        <v>36.3</v>
      </c>
      <c r="Y113" s="54" t="s">
        <v>50</v>
      </c>
      <c r="Z113" s="56">
        <v>95.4</v>
      </c>
      <c r="AA113" s="57">
        <f t="shared" si="1"/>
        <v>94.15247964</v>
      </c>
      <c r="AB113" s="16"/>
      <c r="AC113" s="16"/>
      <c r="AD113" s="16"/>
      <c r="AE113" s="16"/>
      <c r="AF113" s="16"/>
      <c r="AG113" s="16"/>
      <c r="AH113" s="16"/>
      <c r="AI113" s="16"/>
      <c r="AJ113" s="16"/>
    </row>
    <row r="114" ht="15.0" customHeight="1">
      <c r="A114" s="77"/>
      <c r="B114" s="52">
        <v>11703.0</v>
      </c>
      <c r="C114" s="70">
        <v>40841.0</v>
      </c>
      <c r="D114" s="54">
        <v>3527.8</v>
      </c>
      <c r="E114" s="54">
        <v>14.29</v>
      </c>
      <c r="F114" s="54">
        <v>173.93</v>
      </c>
      <c r="G114" s="54">
        <v>122.6</v>
      </c>
      <c r="H114" s="54">
        <v>97.56068444909357</v>
      </c>
      <c r="I114" s="54">
        <v>174.2</v>
      </c>
      <c r="J114" s="54">
        <v>119.6</v>
      </c>
      <c r="K114" s="54">
        <v>49.6</v>
      </c>
      <c r="L114" s="54">
        <v>48.0</v>
      </c>
      <c r="M114" s="54">
        <v>45.75255299860527</v>
      </c>
      <c r="N114" s="54"/>
      <c r="O114" s="54">
        <v>103.5</v>
      </c>
      <c r="P114" s="54">
        <v>261.4168933054393</v>
      </c>
      <c r="Q114" s="54">
        <v>31.482501743375156</v>
      </c>
      <c r="R114" s="54">
        <v>16.03114480474195</v>
      </c>
      <c r="S114" s="54">
        <v>5594.403427372123</v>
      </c>
      <c r="T114" s="54">
        <v>50.5</v>
      </c>
      <c r="U114" s="54">
        <v>1.8</v>
      </c>
      <c r="V114" s="54">
        <v>32.6</v>
      </c>
      <c r="W114" s="54">
        <v>24.76</v>
      </c>
      <c r="X114" s="54">
        <v>36.3</v>
      </c>
      <c r="Y114" s="54" t="s">
        <v>50</v>
      </c>
      <c r="Z114" s="56">
        <v>95.7</v>
      </c>
      <c r="AA114" s="57">
        <f t="shared" si="1"/>
        <v>94.44855662</v>
      </c>
      <c r="AB114" s="16"/>
      <c r="AC114" s="16"/>
      <c r="AD114" s="16"/>
      <c r="AE114" s="16"/>
      <c r="AF114" s="16"/>
      <c r="AG114" s="16"/>
      <c r="AH114" s="16"/>
      <c r="AI114" s="16"/>
      <c r="AJ114" s="16"/>
    </row>
    <row r="115" ht="15.0" customHeight="1">
      <c r="A115" s="51">
        <v>11.0</v>
      </c>
      <c r="B115" s="52">
        <v>11704.0</v>
      </c>
      <c r="C115" s="70">
        <v>39525.0</v>
      </c>
      <c r="D115" s="54">
        <v>3505.5</v>
      </c>
      <c r="E115" s="2">
        <v>9.53</v>
      </c>
      <c r="F115" s="54">
        <v>251.0</v>
      </c>
      <c r="G115" s="54">
        <v>172.43478260869566</v>
      </c>
      <c r="H115" s="54">
        <v>90.02292661560935</v>
      </c>
      <c r="I115" s="54">
        <v>250.1</v>
      </c>
      <c r="J115" s="54">
        <v>173.0</v>
      </c>
      <c r="K115" s="54">
        <v>89.9</v>
      </c>
      <c r="L115" s="54">
        <v>49.0</v>
      </c>
      <c r="M115" s="54">
        <v>26.57753746900074</v>
      </c>
      <c r="N115" s="54">
        <v>26.3</v>
      </c>
      <c r="O115" s="54">
        <v>107.57</v>
      </c>
      <c r="P115" s="54">
        <v>243.8131503010944</v>
      </c>
      <c r="Q115" s="54">
        <v>60.698264157549204</v>
      </c>
      <c r="R115" s="5">
        <v>1.1580280087527337</v>
      </c>
      <c r="S115" s="54">
        <v>2029.0</v>
      </c>
      <c r="T115" s="54">
        <v>104.0</v>
      </c>
      <c r="U115" s="54">
        <v>1.0</v>
      </c>
      <c r="V115" s="54">
        <v>17.3</v>
      </c>
      <c r="W115" s="54">
        <v>30.93</v>
      </c>
      <c r="X115" s="54" t="s">
        <v>50</v>
      </c>
      <c r="Y115" s="54" t="s">
        <v>50</v>
      </c>
      <c r="Z115" s="56">
        <v>86.6</v>
      </c>
      <c r="AA115" s="57">
        <f t="shared" si="1"/>
        <v>85.4675549</v>
      </c>
      <c r="AB115" s="16"/>
      <c r="AC115" s="16"/>
      <c r="AD115" s="16"/>
      <c r="AE115" s="16"/>
      <c r="AF115" s="16"/>
      <c r="AG115" s="16"/>
      <c r="AH115" s="16"/>
      <c r="AI115" s="16"/>
      <c r="AJ115" s="16"/>
    </row>
    <row r="116" ht="15.0" customHeight="1">
      <c r="A116" s="59"/>
      <c r="B116" s="52">
        <v>11704.0</v>
      </c>
      <c r="C116" s="70">
        <v>39526.0</v>
      </c>
      <c r="D116" s="54">
        <v>3505.5</v>
      </c>
      <c r="E116" s="54">
        <v>11.11</v>
      </c>
      <c r="F116" s="54">
        <v>241.2</v>
      </c>
      <c r="G116" s="54">
        <v>164.2173913043478</v>
      </c>
      <c r="H116" s="54">
        <v>91.13168301692455</v>
      </c>
      <c r="I116" s="54">
        <v>241.2</v>
      </c>
      <c r="J116" s="54">
        <v>164.0</v>
      </c>
      <c r="K116" s="54">
        <v>90.9</v>
      </c>
      <c r="L116" s="54">
        <v>54.0</v>
      </c>
      <c r="M116" s="54">
        <v>33.1428332523915</v>
      </c>
      <c r="N116" s="54">
        <v>32.9</v>
      </c>
      <c r="O116" s="54">
        <v>107.47</v>
      </c>
      <c r="P116" s="54">
        <v>306.53771242772604</v>
      </c>
      <c r="Q116" s="54">
        <v>77.90716415011038</v>
      </c>
      <c r="R116" s="5">
        <v>0.9407099337748356</v>
      </c>
      <c r="S116" s="54">
        <v>2648.0</v>
      </c>
      <c r="T116" s="54">
        <v>134.0</v>
      </c>
      <c r="U116" s="54">
        <v>1.0</v>
      </c>
      <c r="V116" s="54">
        <v>17.3</v>
      </c>
      <c r="W116" s="54">
        <v>30.93</v>
      </c>
      <c r="X116" s="54" t="s">
        <v>50</v>
      </c>
      <c r="Y116" s="54" t="s">
        <v>50</v>
      </c>
      <c r="Z116" s="56">
        <v>87.1</v>
      </c>
      <c r="AA116" s="57">
        <f t="shared" si="1"/>
        <v>85.96101653</v>
      </c>
      <c r="AB116" s="16"/>
      <c r="AC116" s="16"/>
      <c r="AD116" s="16"/>
      <c r="AE116" s="16"/>
      <c r="AF116" s="16"/>
      <c r="AG116" s="16"/>
      <c r="AH116" s="16"/>
      <c r="AI116" s="16"/>
      <c r="AJ116" s="16"/>
    </row>
    <row r="117" ht="15.0" customHeight="1">
      <c r="A117" s="59"/>
      <c r="B117" s="52">
        <v>11704.0</v>
      </c>
      <c r="C117" s="70">
        <v>39527.0</v>
      </c>
      <c r="D117" s="54">
        <v>3505.5</v>
      </c>
      <c r="E117" s="54">
        <v>12.7</v>
      </c>
      <c r="F117" s="54">
        <v>228.9</v>
      </c>
      <c r="G117" s="54">
        <v>151.70833333333334</v>
      </c>
      <c r="H117" s="54">
        <v>94.37298915523463</v>
      </c>
      <c r="I117" s="54">
        <v>228.9</v>
      </c>
      <c r="J117" s="54">
        <v>151.0</v>
      </c>
      <c r="K117" s="54">
        <v>92.8</v>
      </c>
      <c r="L117" s="54">
        <v>57.0</v>
      </c>
      <c r="M117" s="54">
        <v>40.32846129963893</v>
      </c>
      <c r="N117" s="54">
        <v>40.5</v>
      </c>
      <c r="O117" s="54">
        <v>107.25</v>
      </c>
      <c r="P117" s="54">
        <v>361.07569674177614</v>
      </c>
      <c r="Q117" s="54">
        <v>95.16193178339354</v>
      </c>
      <c r="R117" s="5">
        <v>2.078504664259927</v>
      </c>
      <c r="S117" s="54">
        <v>3153.0</v>
      </c>
      <c r="T117" s="54">
        <v>165.0</v>
      </c>
      <c r="U117" s="54">
        <v>2.0</v>
      </c>
      <c r="V117" s="54">
        <v>17.3</v>
      </c>
      <c r="W117" s="54">
        <v>30.93</v>
      </c>
      <c r="X117" s="54" t="s">
        <v>50</v>
      </c>
      <c r="Y117" s="54" t="s">
        <v>50</v>
      </c>
      <c r="Z117" s="56">
        <v>90.6</v>
      </c>
      <c r="AA117" s="57">
        <f t="shared" si="1"/>
        <v>89.41524796</v>
      </c>
      <c r="AB117" s="16"/>
      <c r="AC117" s="16"/>
      <c r="AD117" s="16"/>
      <c r="AE117" s="16"/>
      <c r="AF117" s="16"/>
      <c r="AG117" s="16"/>
      <c r="AH117" s="16"/>
      <c r="AI117" s="16"/>
      <c r="AJ117" s="16"/>
    </row>
    <row r="118" ht="15.0" customHeight="1">
      <c r="A118" s="62"/>
      <c r="B118" s="52">
        <v>11704.0</v>
      </c>
      <c r="C118" s="70">
        <v>39528.0</v>
      </c>
      <c r="D118" s="54">
        <v>3505.5</v>
      </c>
      <c r="E118" s="2">
        <v>14.29</v>
      </c>
      <c r="F118" s="54">
        <v>217.3</v>
      </c>
      <c r="G118" s="54">
        <v>138.79166666666666</v>
      </c>
      <c r="H118" s="54">
        <v>94.36171424982044</v>
      </c>
      <c r="I118" s="54">
        <v>217.2</v>
      </c>
      <c r="J118" s="54">
        <v>138.0</v>
      </c>
      <c r="K118" s="54">
        <v>94.4</v>
      </c>
      <c r="L118" s="54">
        <v>59.0</v>
      </c>
      <c r="M118" s="54">
        <v>45.11793742282843</v>
      </c>
      <c r="N118" s="54">
        <v>44.8</v>
      </c>
      <c r="O118" s="54">
        <v>106.97</v>
      </c>
      <c r="P118" s="54">
        <v>398.0311507623829</v>
      </c>
      <c r="Q118" s="54">
        <v>109.2817255994257</v>
      </c>
      <c r="R118" s="5">
        <v>2.4704104522613064</v>
      </c>
      <c r="S118" s="54">
        <v>3580.0</v>
      </c>
      <c r="T118" s="54">
        <v>189.0</v>
      </c>
      <c r="U118" s="54">
        <v>2.0</v>
      </c>
      <c r="V118" s="54">
        <v>17.3</v>
      </c>
      <c r="W118" s="54">
        <v>30.93</v>
      </c>
      <c r="X118" s="54" t="s">
        <v>50</v>
      </c>
      <c r="Y118" s="54" t="s">
        <v>50</v>
      </c>
      <c r="Z118" s="56">
        <v>90.6</v>
      </c>
      <c r="AA118" s="57">
        <f t="shared" si="1"/>
        <v>89.41524796</v>
      </c>
      <c r="AB118" s="16"/>
      <c r="AC118" s="16"/>
      <c r="AD118" s="16"/>
      <c r="AE118" s="16"/>
      <c r="AF118" s="16"/>
      <c r="AG118" s="16"/>
      <c r="AH118" s="16"/>
      <c r="AI118" s="16"/>
      <c r="AJ118" s="16"/>
    </row>
    <row r="119" ht="15.0" customHeight="1">
      <c r="A119" s="51">
        <v>7.0</v>
      </c>
      <c r="B119" s="52">
        <v>11704.0</v>
      </c>
      <c r="C119" s="70">
        <v>40292.0</v>
      </c>
      <c r="D119" s="54">
        <v>3506.5</v>
      </c>
      <c r="E119" s="2">
        <v>9.53</v>
      </c>
      <c r="F119" s="54">
        <v>213.767</v>
      </c>
      <c r="G119" s="54">
        <v>153.0</v>
      </c>
      <c r="H119" s="54">
        <v>97.63587747343318</v>
      </c>
      <c r="I119" s="54">
        <v>210.5</v>
      </c>
      <c r="J119" s="54">
        <v>151.0</v>
      </c>
      <c r="K119" s="79">
        <v>97.45015</v>
      </c>
      <c r="L119" s="54">
        <v>42.6</v>
      </c>
      <c r="M119" s="54">
        <v>30.281997994448815</v>
      </c>
      <c r="N119" s="54">
        <v>29.8</v>
      </c>
      <c r="O119" s="54">
        <v>107.06</v>
      </c>
      <c r="P119" s="54">
        <v>206.232</v>
      </c>
      <c r="Q119" s="54">
        <v>35.883</v>
      </c>
      <c r="R119" s="5">
        <v>1.763</v>
      </c>
      <c r="S119" s="54">
        <v>1681.6096583451413</v>
      </c>
      <c r="T119" s="54">
        <v>55.0</v>
      </c>
      <c r="U119" s="54">
        <v>2.0</v>
      </c>
      <c r="V119" s="54">
        <v>26.56606</v>
      </c>
      <c r="W119" s="54">
        <v>26.4</v>
      </c>
      <c r="X119" s="54">
        <v>42.4</v>
      </c>
      <c r="Y119" s="54">
        <v>41.0</v>
      </c>
      <c r="Z119" s="56">
        <v>95.0</v>
      </c>
      <c r="AA119" s="57">
        <f t="shared" si="1"/>
        <v>93.75771034</v>
      </c>
      <c r="AB119" s="16"/>
      <c r="AC119" s="16"/>
      <c r="AD119" s="16"/>
      <c r="AE119" s="16"/>
      <c r="AF119" s="16"/>
      <c r="AG119" s="16"/>
      <c r="AH119" s="16"/>
      <c r="AI119" s="16"/>
      <c r="AJ119" s="16"/>
    </row>
    <row r="120" ht="15.0" customHeight="1">
      <c r="A120" s="62"/>
      <c r="B120" s="52">
        <v>11704.0</v>
      </c>
      <c r="C120" s="70">
        <v>40296.0</v>
      </c>
      <c r="D120" s="54">
        <v>3506.5</v>
      </c>
      <c r="E120" s="54">
        <v>12.7</v>
      </c>
      <c r="F120" s="54">
        <v>200.908</v>
      </c>
      <c r="G120" s="54">
        <v>132.0</v>
      </c>
      <c r="H120" s="54">
        <v>97.33459246788986</v>
      </c>
      <c r="I120" s="54">
        <v>200.9</v>
      </c>
      <c r="J120" s="54">
        <v>132.0</v>
      </c>
      <c r="K120" s="79">
        <v>97.216438</v>
      </c>
      <c r="L120" s="54">
        <v>44.2</v>
      </c>
      <c r="M120" s="54">
        <v>41.44738729858213</v>
      </c>
      <c r="N120" s="54">
        <v>40.0</v>
      </c>
      <c r="O120" s="54">
        <v>106.86</v>
      </c>
      <c r="P120" s="54">
        <v>280.213</v>
      </c>
      <c r="Q120" s="54">
        <v>40.311</v>
      </c>
      <c r="R120" s="5">
        <v>4.81</v>
      </c>
      <c r="S120" s="54">
        <v>2573.3294324961935</v>
      </c>
      <c r="T120" s="54">
        <v>65.0</v>
      </c>
      <c r="U120" s="54">
        <v>5.0</v>
      </c>
      <c r="V120" s="54">
        <v>26.56606</v>
      </c>
      <c r="W120" s="54">
        <v>26.4</v>
      </c>
      <c r="X120" s="54">
        <v>42.4</v>
      </c>
      <c r="Y120" s="54">
        <v>41.0</v>
      </c>
      <c r="Z120" s="56">
        <v>91.9</v>
      </c>
      <c r="AA120" s="57">
        <f t="shared" si="1"/>
        <v>90.69824821</v>
      </c>
      <c r="AB120" s="16"/>
      <c r="AC120" s="16"/>
      <c r="AD120" s="16"/>
      <c r="AE120" s="16"/>
      <c r="AF120" s="16"/>
      <c r="AG120" s="16"/>
      <c r="AH120" s="16"/>
      <c r="AI120" s="16"/>
      <c r="AJ120" s="16"/>
    </row>
    <row r="121" ht="15.0" customHeight="1">
      <c r="A121" s="51">
        <v>14.0</v>
      </c>
      <c r="B121" s="52">
        <v>12104.0</v>
      </c>
      <c r="C121" s="70">
        <v>39559.0</v>
      </c>
      <c r="D121" s="54">
        <v>3573.0</v>
      </c>
      <c r="E121" s="2">
        <v>9.53</v>
      </c>
      <c r="F121" s="54">
        <v>288.97</v>
      </c>
      <c r="G121" s="54">
        <v>204.0816326530612</v>
      </c>
      <c r="H121" s="54">
        <v>107.67403812825043</v>
      </c>
      <c r="I121" s="54">
        <v>287.9</v>
      </c>
      <c r="J121" s="54">
        <v>203.0</v>
      </c>
      <c r="K121" s="54">
        <v>107.71161290322586</v>
      </c>
      <c r="L121" s="54">
        <v>58.3</v>
      </c>
      <c r="M121" s="54">
        <v>36.094915077989576</v>
      </c>
      <c r="N121" s="54">
        <v>35.9</v>
      </c>
      <c r="O121" s="54">
        <v>107.53</v>
      </c>
      <c r="P121" s="54">
        <v>287.39835355285965</v>
      </c>
      <c r="Q121" s="54">
        <v>45.63570710571927</v>
      </c>
      <c r="R121" s="5">
        <v>0.28157301559792003</v>
      </c>
      <c r="S121" s="54">
        <v>2218.013584767488</v>
      </c>
      <c r="T121" s="54">
        <v>72.1</v>
      </c>
      <c r="U121" s="54">
        <v>0.3</v>
      </c>
      <c r="V121" s="54">
        <v>39.80008</v>
      </c>
      <c r="W121" s="54">
        <v>32.31</v>
      </c>
      <c r="X121" s="54">
        <v>35.8</v>
      </c>
      <c r="Y121" s="54">
        <v>36.5</v>
      </c>
      <c r="Z121" s="56">
        <v>91.8</v>
      </c>
      <c r="AA121" s="57">
        <f t="shared" si="1"/>
        <v>90.59955588</v>
      </c>
      <c r="AB121" s="16"/>
      <c r="AC121" s="16"/>
      <c r="AD121" s="16"/>
      <c r="AE121" s="16"/>
      <c r="AF121" s="16"/>
      <c r="AG121" s="16"/>
      <c r="AH121" s="16"/>
      <c r="AI121" s="16"/>
      <c r="AJ121" s="16"/>
    </row>
    <row r="122" ht="15.0" customHeight="1">
      <c r="A122" s="59"/>
      <c r="B122" s="52">
        <v>12104.0</v>
      </c>
      <c r="C122" s="70">
        <v>39561.0</v>
      </c>
      <c r="D122" s="54">
        <v>3573.0</v>
      </c>
      <c r="E122" s="54">
        <v>11.11</v>
      </c>
      <c r="F122" s="54">
        <v>281.37</v>
      </c>
      <c r="G122" s="54">
        <v>195.10416666666663</v>
      </c>
      <c r="H122" s="54">
        <v>110.29624197002133</v>
      </c>
      <c r="I122" s="54">
        <v>278.8</v>
      </c>
      <c r="J122" s="54">
        <v>193.0</v>
      </c>
      <c r="K122" s="54">
        <v>112.22645161290315</v>
      </c>
      <c r="L122" s="54">
        <v>63.0</v>
      </c>
      <c r="M122" s="54">
        <v>43.201092077087885</v>
      </c>
      <c r="N122" s="54">
        <v>42.9</v>
      </c>
      <c r="O122" s="54">
        <v>107.5</v>
      </c>
      <c r="P122" s="54">
        <v>363.72887580299783</v>
      </c>
      <c r="Q122" s="54">
        <v>57.05371413276229</v>
      </c>
      <c r="R122" s="5">
        <v>0.26172934689507493</v>
      </c>
      <c r="S122" s="54">
        <v>2839.7835568101646</v>
      </c>
      <c r="T122" s="54">
        <v>87.4</v>
      </c>
      <c r="U122" s="54">
        <v>0.3</v>
      </c>
      <c r="V122" s="54">
        <v>39.80008</v>
      </c>
      <c r="W122" s="54">
        <v>32.31</v>
      </c>
      <c r="X122" s="54">
        <v>35.8</v>
      </c>
      <c r="Y122" s="54">
        <v>36.5</v>
      </c>
      <c r="Z122" s="56">
        <v>92.1</v>
      </c>
      <c r="AA122" s="57">
        <f t="shared" si="1"/>
        <v>90.89563286</v>
      </c>
      <c r="AB122" s="16"/>
      <c r="AC122" s="16"/>
      <c r="AD122" s="16"/>
      <c r="AE122" s="16"/>
      <c r="AF122" s="16"/>
      <c r="AG122" s="16"/>
      <c r="AH122" s="16"/>
      <c r="AI122" s="16"/>
      <c r="AJ122" s="16"/>
    </row>
    <row r="123" ht="15.0" customHeight="1">
      <c r="A123" s="59"/>
      <c r="B123" s="52">
        <v>12104.0</v>
      </c>
      <c r="C123" s="70">
        <v>39563.0</v>
      </c>
      <c r="D123" s="54">
        <v>3573.0</v>
      </c>
      <c r="E123" s="54">
        <v>12.7</v>
      </c>
      <c r="F123" s="54">
        <v>271.0</v>
      </c>
      <c r="G123" s="54">
        <v>181.0</v>
      </c>
      <c r="H123" s="54">
        <v>113.63557979334094</v>
      </c>
      <c r="I123" s="54">
        <v>267.7</v>
      </c>
      <c r="J123" s="54">
        <v>180.0</v>
      </c>
      <c r="K123" s="54">
        <v>113.47838709677424</v>
      </c>
      <c r="L123" s="54">
        <v>65.6</v>
      </c>
      <c r="M123" s="54">
        <v>49.45518025258319</v>
      </c>
      <c r="N123" s="54">
        <v>48.6</v>
      </c>
      <c r="O123" s="54">
        <v>107.45</v>
      </c>
      <c r="P123" s="54">
        <v>441.9950975889782</v>
      </c>
      <c r="Q123" s="54">
        <v>60.71885763490247</v>
      </c>
      <c r="R123" s="5">
        <v>0.5562905855338695</v>
      </c>
      <c r="S123" s="54">
        <v>3498.5786994727537</v>
      </c>
      <c r="T123" s="54">
        <v>93.2</v>
      </c>
      <c r="U123" s="54">
        <v>0.6</v>
      </c>
      <c r="V123" s="54">
        <v>39.80008</v>
      </c>
      <c r="W123" s="54">
        <v>32.31</v>
      </c>
      <c r="X123" s="54">
        <v>35.8</v>
      </c>
      <c r="Y123" s="54">
        <v>36.5</v>
      </c>
      <c r="Z123" s="56">
        <v>93.8</v>
      </c>
      <c r="AA123" s="57">
        <f t="shared" si="1"/>
        <v>92.57340242</v>
      </c>
      <c r="AB123" s="16"/>
      <c r="AC123" s="16"/>
      <c r="AD123" s="16"/>
      <c r="AE123" s="16"/>
      <c r="AF123" s="16"/>
      <c r="AG123" s="16"/>
      <c r="AH123" s="16"/>
      <c r="AI123" s="16"/>
      <c r="AJ123" s="16"/>
    </row>
    <row r="124" ht="15.0" customHeight="1">
      <c r="A124" s="59"/>
      <c r="B124" s="52">
        <v>12104.0</v>
      </c>
      <c r="C124" s="70">
        <v>39565.0</v>
      </c>
      <c r="D124" s="54">
        <v>3573.0</v>
      </c>
      <c r="E124" s="2">
        <v>14.29</v>
      </c>
      <c r="F124" s="54">
        <v>261.09</v>
      </c>
      <c r="G124" s="54">
        <v>169.3</v>
      </c>
      <c r="H124" s="54">
        <v>115.93666131621197</v>
      </c>
      <c r="I124" s="54">
        <v>267.7</v>
      </c>
      <c r="J124" s="54">
        <v>166.0</v>
      </c>
      <c r="K124" s="54">
        <v>111.16387096774186</v>
      </c>
      <c r="L124" s="54">
        <v>67.4</v>
      </c>
      <c r="M124" s="54">
        <v>53.73317656500804</v>
      </c>
      <c r="N124" s="54">
        <v>53.9</v>
      </c>
      <c r="O124" s="54">
        <v>107.36</v>
      </c>
      <c r="P124" s="54">
        <v>500.08147672552167</v>
      </c>
      <c r="Q124" s="54">
        <v>65.96351845906902</v>
      </c>
      <c r="R124" s="5">
        <v>1.0084280898876394</v>
      </c>
      <c r="S124" s="54">
        <v>3819.1998932384354</v>
      </c>
      <c r="T124" s="54">
        <v>99.3</v>
      </c>
      <c r="U124" s="54">
        <v>1.0</v>
      </c>
      <c r="V124" s="54">
        <v>39.80008</v>
      </c>
      <c r="W124" s="54">
        <v>32.31</v>
      </c>
      <c r="X124" s="54">
        <v>35.8</v>
      </c>
      <c r="Y124" s="54">
        <v>36.5</v>
      </c>
      <c r="Z124" s="56">
        <v>95.3</v>
      </c>
      <c r="AA124" s="57">
        <f t="shared" si="1"/>
        <v>94.05378732</v>
      </c>
      <c r="AB124" s="16"/>
      <c r="AC124" s="16"/>
      <c r="AD124" s="16"/>
      <c r="AE124" s="16"/>
      <c r="AF124" s="16"/>
      <c r="AG124" s="16"/>
      <c r="AH124" s="16"/>
      <c r="AI124" s="16"/>
      <c r="AJ124" s="16"/>
    </row>
    <row r="125" ht="15.0" customHeight="1">
      <c r="A125" s="62"/>
      <c r="B125" s="52">
        <v>12104.0</v>
      </c>
      <c r="C125" s="70">
        <v>39567.0</v>
      </c>
      <c r="D125" s="54">
        <v>3573.0</v>
      </c>
      <c r="E125" s="2">
        <v>9.53</v>
      </c>
      <c r="F125" s="54">
        <v>271.77</v>
      </c>
      <c r="G125" s="54">
        <v>188.8979591836735</v>
      </c>
      <c r="H125" s="54">
        <v>112.62457568807376</v>
      </c>
      <c r="I125" s="54">
        <v>274.9</v>
      </c>
      <c r="J125" s="54">
        <v>192.0</v>
      </c>
      <c r="K125" s="54">
        <v>111.48516129032252</v>
      </c>
      <c r="L125" s="54">
        <v>59.0</v>
      </c>
      <c r="M125" s="54">
        <v>38.90351032110094</v>
      </c>
      <c r="N125" s="54">
        <v>39.3</v>
      </c>
      <c r="O125" s="54">
        <v>107.37</v>
      </c>
      <c r="P125" s="54">
        <v>272.584621559633</v>
      </c>
      <c r="Q125" s="54">
        <v>37.90959403669727</v>
      </c>
      <c r="R125" s="5">
        <v>0.11723087614678915</v>
      </c>
      <c r="S125" s="54">
        <v>2015.9780773323873</v>
      </c>
      <c r="T125" s="54">
        <v>57.4</v>
      </c>
      <c r="U125" s="54">
        <v>0.1</v>
      </c>
      <c r="V125" s="54">
        <v>39.80008</v>
      </c>
      <c r="W125" s="54">
        <v>32.31</v>
      </c>
      <c r="X125" s="54">
        <v>35.8</v>
      </c>
      <c r="Y125" s="54">
        <v>36.5</v>
      </c>
      <c r="Z125" s="56">
        <v>87.8</v>
      </c>
      <c r="AA125" s="57">
        <f t="shared" si="1"/>
        <v>86.65186282</v>
      </c>
      <c r="AB125" s="16"/>
      <c r="AC125" s="16"/>
      <c r="AD125" s="16"/>
      <c r="AE125" s="16"/>
      <c r="AF125" s="16"/>
      <c r="AG125" s="16"/>
      <c r="AH125" s="16"/>
      <c r="AI125" s="16"/>
      <c r="AJ125" s="16"/>
    </row>
    <row r="126" ht="15.0" customHeight="1">
      <c r="A126" s="51">
        <v>8.0</v>
      </c>
      <c r="B126" s="52">
        <v>12104.0</v>
      </c>
      <c r="C126" s="70">
        <v>40244.0</v>
      </c>
      <c r="D126" s="54">
        <v>3576.5</v>
      </c>
      <c r="E126" s="2">
        <v>9.53</v>
      </c>
      <c r="F126" s="54">
        <v>240.0</v>
      </c>
      <c r="G126" s="54">
        <v>178.0</v>
      </c>
      <c r="H126" s="54">
        <v>102.26279162072838</v>
      </c>
      <c r="I126" s="54">
        <v>239.6</v>
      </c>
      <c r="J126" s="54">
        <v>178.0</v>
      </c>
      <c r="K126" s="54">
        <v>102.44354838709684</v>
      </c>
      <c r="L126" s="54">
        <v>51.0</v>
      </c>
      <c r="M126" s="54">
        <v>34.50052315325253</v>
      </c>
      <c r="N126" s="54">
        <v>33.7</v>
      </c>
      <c r="O126" s="54">
        <v>107.6</v>
      </c>
      <c r="P126" s="54">
        <v>240.47353914002204</v>
      </c>
      <c r="Q126" s="54">
        <v>27.764404630650475</v>
      </c>
      <c r="R126" s="5">
        <v>3.832334178610808</v>
      </c>
      <c r="S126" s="54">
        <v>1948.3644144932646</v>
      </c>
      <c r="T126" s="54">
        <v>42.609689655172396</v>
      </c>
      <c r="U126" s="54">
        <v>3.9</v>
      </c>
      <c r="V126" s="54">
        <v>39.80008</v>
      </c>
      <c r="W126" s="54">
        <v>28.0</v>
      </c>
      <c r="X126" s="54">
        <v>34.8</v>
      </c>
      <c r="Y126" s="54">
        <v>36.0</v>
      </c>
      <c r="Z126" s="56">
        <v>88.1</v>
      </c>
      <c r="AA126" s="57">
        <f t="shared" si="1"/>
        <v>86.9479398</v>
      </c>
      <c r="AB126" s="16"/>
      <c r="AC126" s="16"/>
      <c r="AD126" s="16"/>
      <c r="AE126" s="16"/>
      <c r="AF126" s="16"/>
      <c r="AG126" s="16"/>
      <c r="AH126" s="16"/>
      <c r="AI126" s="16"/>
      <c r="AJ126" s="16"/>
    </row>
    <row r="127" ht="15.0" customHeight="1">
      <c r="A127" s="59"/>
      <c r="B127" s="52">
        <v>12104.0</v>
      </c>
      <c r="C127" s="70">
        <v>40248.0</v>
      </c>
      <c r="D127" s="54">
        <v>3576.5</v>
      </c>
      <c r="E127" s="54">
        <v>11.11</v>
      </c>
      <c r="F127" s="54">
        <v>232.0</v>
      </c>
      <c r="G127" s="54">
        <v>170.0</v>
      </c>
      <c r="H127" s="54">
        <v>106.56443243243463</v>
      </c>
      <c r="I127" s="54">
        <v>230.6</v>
      </c>
      <c r="J127" s="54">
        <v>170.0</v>
      </c>
      <c r="K127" s="54">
        <v>106.724838709677</v>
      </c>
      <c r="L127" s="54">
        <v>55.0</v>
      </c>
      <c r="M127" s="54">
        <v>43.11970945945947</v>
      </c>
      <c r="N127" s="54">
        <v>41.5</v>
      </c>
      <c r="O127" s="54">
        <v>107.5</v>
      </c>
      <c r="P127" s="54">
        <v>299.30613513513515</v>
      </c>
      <c r="Q127" s="54">
        <v>31.250856756756743</v>
      </c>
      <c r="R127" s="5">
        <v>4.85117804054053</v>
      </c>
      <c r="S127" s="54">
        <v>2467.811524390247</v>
      </c>
      <c r="T127" s="54">
        <v>48.6</v>
      </c>
      <c r="U127" s="54">
        <v>5.0</v>
      </c>
      <c r="V127" s="54">
        <v>39.80008</v>
      </c>
      <c r="W127" s="54">
        <v>28.0</v>
      </c>
      <c r="X127" s="54">
        <v>34.8</v>
      </c>
      <c r="Y127" s="54">
        <v>36.0</v>
      </c>
      <c r="Z127" s="56">
        <v>87.9</v>
      </c>
      <c r="AA127" s="57">
        <f t="shared" si="1"/>
        <v>86.75055514</v>
      </c>
      <c r="AB127" s="16"/>
      <c r="AC127" s="16"/>
      <c r="AD127" s="16"/>
      <c r="AE127" s="16"/>
      <c r="AF127" s="16"/>
      <c r="AG127" s="16"/>
      <c r="AH127" s="16"/>
      <c r="AI127" s="16"/>
      <c r="AJ127" s="16"/>
    </row>
    <row r="128" ht="15.0" customHeight="1">
      <c r="A128" s="62"/>
      <c r="B128" s="52">
        <v>12104.0</v>
      </c>
      <c r="C128" s="70">
        <v>40254.0</v>
      </c>
      <c r="D128" s="54">
        <v>3576.5</v>
      </c>
      <c r="E128" s="54">
        <v>12.7</v>
      </c>
      <c r="F128" s="54">
        <v>226.0</v>
      </c>
      <c r="G128" s="54">
        <v>160.31578947368422</v>
      </c>
      <c r="H128" s="54">
        <v>108.49434862385215</v>
      </c>
      <c r="I128" s="54">
        <v>224.6</v>
      </c>
      <c r="J128" s="54">
        <v>160.0</v>
      </c>
      <c r="K128" s="54">
        <v>105.2972000000001</v>
      </c>
      <c r="L128" s="54">
        <v>51.0</v>
      </c>
      <c r="M128" s="54">
        <v>47.46314495412842</v>
      </c>
      <c r="N128" s="54">
        <v>46.9</v>
      </c>
      <c r="O128" s="54">
        <v>107.5</v>
      </c>
      <c r="P128" s="54">
        <v>347.7369266055046</v>
      </c>
      <c r="Q128" s="54">
        <v>31.250856756756743</v>
      </c>
      <c r="R128" s="5">
        <v>5.384047798165137</v>
      </c>
      <c r="S128" s="54">
        <v>2884.353550192376</v>
      </c>
      <c r="T128" s="54">
        <v>49.4</v>
      </c>
      <c r="U128" s="54">
        <v>5.6</v>
      </c>
      <c r="V128" s="54">
        <v>39.80008</v>
      </c>
      <c r="W128" s="54">
        <v>28.0</v>
      </c>
      <c r="X128" s="54">
        <v>34.8</v>
      </c>
      <c r="Y128" s="54">
        <v>36.0</v>
      </c>
      <c r="Z128" s="56">
        <v>90.6</v>
      </c>
      <c r="AA128" s="57">
        <f t="shared" si="1"/>
        <v>89.41524796</v>
      </c>
      <c r="AB128" s="16"/>
      <c r="AC128" s="16"/>
      <c r="AD128" s="16"/>
      <c r="AE128" s="16"/>
      <c r="AF128" s="16"/>
      <c r="AG128" s="16"/>
      <c r="AH128" s="16"/>
      <c r="AI128" s="16"/>
      <c r="AJ128" s="16"/>
    </row>
    <row r="129" ht="12.75" customHeight="1">
      <c r="A129" s="63">
        <v>18.0</v>
      </c>
      <c r="B129" s="52">
        <v>12104.0</v>
      </c>
      <c r="C129" s="70">
        <v>40758.7125</v>
      </c>
      <c r="D129" s="54">
        <v>3578.3</v>
      </c>
      <c r="E129" s="54">
        <v>12.7</v>
      </c>
      <c r="F129" s="54">
        <v>195.0</v>
      </c>
      <c r="G129" s="54">
        <v>138.0</v>
      </c>
      <c r="H129" s="54">
        <v>102.20583622484446</v>
      </c>
      <c r="I129" s="54">
        <v>195.0</v>
      </c>
      <c r="J129" s="54">
        <v>138.0</v>
      </c>
      <c r="K129" s="54">
        <v>103.69</v>
      </c>
      <c r="L129" s="54">
        <v>56.5</v>
      </c>
      <c r="M129" s="54">
        <v>48.48312283136714</v>
      </c>
      <c r="N129" s="54"/>
      <c r="O129" s="54">
        <v>106.0</v>
      </c>
      <c r="P129" s="54">
        <v>305.0</v>
      </c>
      <c r="Q129" s="54">
        <v>31.1</v>
      </c>
      <c r="R129" s="54">
        <v>0.4</v>
      </c>
      <c r="S129" s="54">
        <v>2726.369671993268</v>
      </c>
      <c r="T129" s="54">
        <v>47.0</v>
      </c>
      <c r="U129" s="54">
        <v>0.4</v>
      </c>
      <c r="V129" s="54">
        <v>39.80008</v>
      </c>
      <c r="W129" s="54" t="s">
        <v>50</v>
      </c>
      <c r="X129" s="80">
        <v>34.9</v>
      </c>
      <c r="Y129" s="54" t="s">
        <v>50</v>
      </c>
      <c r="Z129" s="56">
        <v>90.0</v>
      </c>
      <c r="AA129" s="57">
        <f t="shared" si="1"/>
        <v>88.823094</v>
      </c>
      <c r="AB129" s="16"/>
      <c r="AC129" s="16"/>
      <c r="AD129" s="16"/>
      <c r="AE129" s="16"/>
      <c r="AF129" s="16"/>
      <c r="AG129" s="16"/>
      <c r="AH129" s="16"/>
      <c r="AI129" s="16"/>
      <c r="AJ129" s="16"/>
    </row>
    <row r="130" ht="15.0" customHeight="1">
      <c r="A130" s="51">
        <v>15.0</v>
      </c>
      <c r="B130" s="52">
        <v>12106.0</v>
      </c>
      <c r="C130" s="70">
        <v>39571.0</v>
      </c>
      <c r="D130" s="54">
        <v>3548.0</v>
      </c>
      <c r="E130" s="2">
        <v>9.53</v>
      </c>
      <c r="F130" s="54">
        <v>263.951625</v>
      </c>
      <c r="G130" s="54">
        <v>187.349925</v>
      </c>
      <c r="H130" s="54">
        <v>104.25988000000041</v>
      </c>
      <c r="I130" s="54">
        <v>263.9</v>
      </c>
      <c r="J130" s="54">
        <v>184.0</v>
      </c>
      <c r="K130" s="54">
        <v>104.27193548387113</v>
      </c>
      <c r="L130" s="54">
        <v>53.0</v>
      </c>
      <c r="M130" s="54">
        <v>32.880314666666656</v>
      </c>
      <c r="N130" s="54">
        <v>32.7</v>
      </c>
      <c r="O130" s="54">
        <v>108.3</v>
      </c>
      <c r="P130" s="54">
        <v>259.92918370730774</v>
      </c>
      <c r="Q130" s="54">
        <v>58.98917157692303</v>
      </c>
      <c r="R130" s="5">
        <v>0.7262837307692308</v>
      </c>
      <c r="S130" s="54">
        <v>1960.695823331733</v>
      </c>
      <c r="T130" s="54">
        <v>72.2</v>
      </c>
      <c r="U130" s="54">
        <v>0.5</v>
      </c>
      <c r="V130" s="54">
        <v>28.8</v>
      </c>
      <c r="W130" s="54">
        <v>28.92</v>
      </c>
      <c r="X130" s="54">
        <v>50.7</v>
      </c>
      <c r="Y130" s="54">
        <v>51.2</v>
      </c>
      <c r="Z130" s="56">
        <v>86.6</v>
      </c>
      <c r="AA130" s="57">
        <f t="shared" si="1"/>
        <v>85.4675549</v>
      </c>
      <c r="AB130" s="16"/>
      <c r="AC130" s="16"/>
      <c r="AD130" s="16"/>
      <c r="AE130" s="16"/>
      <c r="AF130" s="16"/>
      <c r="AG130" s="16"/>
      <c r="AH130" s="16"/>
      <c r="AI130" s="16"/>
      <c r="AJ130" s="16"/>
    </row>
    <row r="131" ht="15.0" customHeight="1">
      <c r="A131" s="59"/>
      <c r="B131" s="52">
        <v>12106.0</v>
      </c>
      <c r="C131" s="70">
        <v>39574.0</v>
      </c>
      <c r="D131" s="54">
        <v>3548.0</v>
      </c>
      <c r="E131" s="54">
        <v>11.11</v>
      </c>
      <c r="F131" s="54">
        <v>257.16285</v>
      </c>
      <c r="G131" s="54">
        <v>180.96644999999998</v>
      </c>
      <c r="H131" s="54">
        <v>107.11432473444657</v>
      </c>
      <c r="I131" s="54">
        <v>256.9</v>
      </c>
      <c r="J131" s="54">
        <v>178.0</v>
      </c>
      <c r="K131" s="54">
        <v>107.797741935484</v>
      </c>
      <c r="L131" s="54">
        <v>57.7</v>
      </c>
      <c r="M131" s="54">
        <v>39.53653717754171</v>
      </c>
      <c r="N131" s="54">
        <v>39.3</v>
      </c>
      <c r="O131" s="54">
        <v>108.3</v>
      </c>
      <c r="P131" s="54">
        <v>326.25096791407</v>
      </c>
      <c r="Q131" s="54">
        <v>77.22301784615398</v>
      </c>
      <c r="R131" s="5">
        <v>1.2229887552447547</v>
      </c>
      <c r="S131" s="54">
        <v>2524.5125524965</v>
      </c>
      <c r="T131" s="54">
        <v>89.8</v>
      </c>
      <c r="U131" s="54">
        <v>0.8</v>
      </c>
      <c r="V131" s="54">
        <v>28.8</v>
      </c>
      <c r="W131" s="54">
        <v>28.92</v>
      </c>
      <c r="X131" s="54">
        <v>50.7</v>
      </c>
      <c r="Y131" s="54">
        <v>51.2</v>
      </c>
      <c r="Z131" s="56">
        <v>90.3</v>
      </c>
      <c r="AA131" s="57">
        <f t="shared" si="1"/>
        <v>89.11917098</v>
      </c>
      <c r="AB131" s="16"/>
      <c r="AC131" s="16"/>
      <c r="AD131" s="16"/>
      <c r="AE131" s="16"/>
      <c r="AF131" s="16"/>
      <c r="AG131" s="16"/>
      <c r="AH131" s="16"/>
      <c r="AI131" s="16"/>
      <c r="AJ131" s="16"/>
    </row>
    <row r="132" ht="15.0" customHeight="1">
      <c r="A132" s="59"/>
      <c r="B132" s="52">
        <v>12106.0</v>
      </c>
      <c r="C132" s="70">
        <v>39575.0</v>
      </c>
      <c r="D132" s="54">
        <v>3548.0</v>
      </c>
      <c r="E132" s="54">
        <v>12.7</v>
      </c>
      <c r="F132" s="54">
        <v>248.144925</v>
      </c>
      <c r="G132" s="54">
        <v>169.8207</v>
      </c>
      <c r="H132" s="54">
        <v>109.81316091954022</v>
      </c>
      <c r="I132" s="54">
        <v>248.0</v>
      </c>
      <c r="J132" s="54">
        <v>166.0</v>
      </c>
      <c r="K132" s="54">
        <v>109.0729032258066</v>
      </c>
      <c r="L132" s="54">
        <v>62.5</v>
      </c>
      <c r="M132" s="54">
        <v>46.990360632183915</v>
      </c>
      <c r="N132" s="54">
        <v>46.6</v>
      </c>
      <c r="O132" s="54">
        <v>108.1</v>
      </c>
      <c r="P132" s="54">
        <v>392.92202819245495</v>
      </c>
      <c r="Q132" s="54">
        <v>95.2214110479738</v>
      </c>
      <c r="R132" s="5">
        <v>3.2261623847228673</v>
      </c>
      <c r="S132" s="54">
        <v>3109.24857941313</v>
      </c>
      <c r="T132" s="54">
        <v>104.0</v>
      </c>
      <c r="U132" s="54">
        <v>2.0</v>
      </c>
      <c r="V132" s="54">
        <v>28.8</v>
      </c>
      <c r="W132" s="54">
        <v>28.92</v>
      </c>
      <c r="X132" s="54">
        <v>50.7</v>
      </c>
      <c r="Y132" s="54">
        <v>51.2</v>
      </c>
      <c r="Z132" s="56">
        <v>92.4</v>
      </c>
      <c r="AA132" s="57">
        <f t="shared" si="1"/>
        <v>91.19170984</v>
      </c>
      <c r="AB132" s="16"/>
      <c r="AC132" s="16"/>
      <c r="AD132" s="16"/>
      <c r="AE132" s="16"/>
      <c r="AF132" s="16"/>
      <c r="AG132" s="16"/>
      <c r="AH132" s="16"/>
      <c r="AI132" s="16"/>
      <c r="AJ132" s="16"/>
    </row>
    <row r="133" ht="15.0" customHeight="1">
      <c r="A133" s="62"/>
      <c r="B133" s="52">
        <v>12106.0</v>
      </c>
      <c r="C133" s="70">
        <v>39577.0</v>
      </c>
      <c r="D133" s="54">
        <v>3548.0</v>
      </c>
      <c r="E133" s="2">
        <v>14.29</v>
      </c>
      <c r="F133" s="54">
        <v>239.73495</v>
      </c>
      <c r="G133" s="54">
        <v>159.6882</v>
      </c>
      <c r="H133" s="54">
        <v>110.40295580110488</v>
      </c>
      <c r="I133" s="54">
        <v>239.4</v>
      </c>
      <c r="J133" s="54">
        <v>157.0</v>
      </c>
      <c r="K133" s="54">
        <v>110.11235294117664</v>
      </c>
      <c r="L133" s="54">
        <v>63.7</v>
      </c>
      <c r="M133" s="54">
        <v>50.474611878453025</v>
      </c>
      <c r="N133" s="54">
        <v>50.5</v>
      </c>
      <c r="O133" s="54">
        <v>108.0</v>
      </c>
      <c r="P133" s="54">
        <v>441.95148504187523</v>
      </c>
      <c r="Q133" s="54">
        <v>106.7743316911766</v>
      </c>
      <c r="R133" s="5">
        <v>2.0733349632352933</v>
      </c>
      <c r="S133" s="54">
        <v>3568.022539098433</v>
      </c>
      <c r="T133" s="54">
        <v>114.8</v>
      </c>
      <c r="U133" s="54">
        <v>1.3</v>
      </c>
      <c r="V133" s="54">
        <v>28.8</v>
      </c>
      <c r="W133" s="54">
        <v>28.92</v>
      </c>
      <c r="X133" s="54">
        <v>50.7</v>
      </c>
      <c r="Y133" s="54">
        <v>51.2</v>
      </c>
      <c r="Z133" s="56">
        <v>91.2</v>
      </c>
      <c r="AA133" s="57">
        <f t="shared" si="1"/>
        <v>90.00740192</v>
      </c>
      <c r="AB133" s="16"/>
      <c r="AC133" s="16"/>
      <c r="AD133" s="16"/>
      <c r="AE133" s="16"/>
      <c r="AF133" s="16"/>
      <c r="AG133" s="16"/>
      <c r="AH133" s="16"/>
      <c r="AI133" s="16"/>
      <c r="AJ133" s="16"/>
    </row>
    <row r="134" ht="12.75" customHeight="1">
      <c r="A134" s="63">
        <v>20.0</v>
      </c>
      <c r="B134" s="52">
        <v>12106.0</v>
      </c>
      <c r="C134" s="70">
        <v>40775.0</v>
      </c>
      <c r="D134" s="54">
        <v>3556.3</v>
      </c>
      <c r="E134" s="54">
        <v>9.53</v>
      </c>
      <c r="F134" s="54">
        <v>175.0</v>
      </c>
      <c r="G134" s="54">
        <v>127.0</v>
      </c>
      <c r="H134" s="54">
        <v>104.6242192921585</v>
      </c>
      <c r="I134" s="54">
        <v>175.4</v>
      </c>
      <c r="J134" s="54">
        <v>126.0</v>
      </c>
      <c r="K134" s="54">
        <v>103.78</v>
      </c>
      <c r="L134" s="54">
        <v>37.0</v>
      </c>
      <c r="M134" s="54">
        <v>30.54632269257463</v>
      </c>
      <c r="N134" s="54"/>
      <c r="O134" s="54">
        <v>105.7</v>
      </c>
      <c r="P134" s="54">
        <v>136.9</v>
      </c>
      <c r="Q134" s="54">
        <v>14.3</v>
      </c>
      <c r="R134" s="54">
        <v>2.2</v>
      </c>
      <c r="S134" s="54">
        <v>989.2819657348948</v>
      </c>
      <c r="T134" s="54">
        <v>25.0</v>
      </c>
      <c r="U134" s="54">
        <v>2.0</v>
      </c>
      <c r="V134" s="54">
        <v>28.8</v>
      </c>
      <c r="W134" s="54">
        <v>21.06</v>
      </c>
      <c r="X134" s="54">
        <v>31.9</v>
      </c>
      <c r="Y134" s="54" t="s">
        <v>50</v>
      </c>
      <c r="Z134" s="56">
        <v>94.5</v>
      </c>
      <c r="AA134" s="57">
        <f t="shared" si="1"/>
        <v>93.2642487</v>
      </c>
      <c r="AB134" s="16"/>
      <c r="AC134" s="16"/>
      <c r="AD134" s="16"/>
      <c r="AE134" s="16"/>
      <c r="AF134" s="16"/>
      <c r="AG134" s="16"/>
      <c r="AH134" s="16"/>
      <c r="AI134" s="16"/>
      <c r="AJ134" s="16"/>
    </row>
    <row r="135" ht="12.75" customHeight="1">
      <c r="A135" s="51">
        <v>7.0</v>
      </c>
      <c r="B135" s="52">
        <v>12107.0</v>
      </c>
      <c r="C135" s="70">
        <v>39325.0</v>
      </c>
      <c r="D135" s="54">
        <v>3553.5</v>
      </c>
      <c r="E135" s="54">
        <v>9.0</v>
      </c>
      <c r="F135" s="54">
        <v>312.9</v>
      </c>
      <c r="G135" s="54">
        <v>233.0</v>
      </c>
      <c r="H135" s="54">
        <v>113.4</v>
      </c>
      <c r="I135" s="54">
        <v>313.0</v>
      </c>
      <c r="J135" s="79">
        <v>233.0</v>
      </c>
      <c r="K135" s="2">
        <v>113.4</v>
      </c>
      <c r="L135" s="54">
        <v>48.0</v>
      </c>
      <c r="M135" s="54">
        <v>32.7</v>
      </c>
      <c r="N135" s="54">
        <v>28.6</v>
      </c>
      <c r="O135" s="54">
        <v>107.31</v>
      </c>
      <c r="P135" s="54">
        <v>289.282</v>
      </c>
      <c r="Q135" s="54">
        <v>54.8</v>
      </c>
      <c r="R135" s="5">
        <v>0.4</v>
      </c>
      <c r="S135" s="54">
        <v>1965.0416666666667</v>
      </c>
      <c r="T135" s="54">
        <v>96.5</v>
      </c>
      <c r="U135" s="54">
        <v>0.4</v>
      </c>
      <c r="V135" s="54">
        <v>21.0</v>
      </c>
      <c r="W135" s="5">
        <v>34.5</v>
      </c>
      <c r="X135" s="5">
        <v>48.8</v>
      </c>
      <c r="Y135" s="5">
        <v>46.8</v>
      </c>
      <c r="Z135" s="56">
        <v>75.4</v>
      </c>
      <c r="AA135" s="57">
        <f t="shared" si="1"/>
        <v>74.41401431</v>
      </c>
      <c r="AB135" s="16">
        <f t="shared" ref="AB135:AB148" si="5">AE135*1.204</f>
        <v>0.813904</v>
      </c>
      <c r="AC135" s="16">
        <v>778.0</v>
      </c>
      <c r="AD135" s="16">
        <v>1000.0</v>
      </c>
      <c r="AE135" s="16">
        <v>0.676</v>
      </c>
      <c r="AF135" s="16">
        <f t="shared" ref="AF135:AF148" si="6">(AB135*P135*1000+AC135*Q135+R135*AD135)/24/3600</f>
        <v>3.223173344</v>
      </c>
      <c r="AG135" s="16">
        <f t="shared" ref="AG135:AG141" si="7">AH135*1000</f>
        <v>147.3532</v>
      </c>
      <c r="AH135" s="16">
        <v>0.14735320000000002</v>
      </c>
      <c r="AI135" s="16"/>
      <c r="AJ135" s="16"/>
    </row>
    <row r="136" ht="12.75" customHeight="1">
      <c r="A136" s="59"/>
      <c r="B136" s="52">
        <v>12107.0</v>
      </c>
      <c r="C136" s="70">
        <v>39325.0</v>
      </c>
      <c r="D136" s="54">
        <v>3553.5</v>
      </c>
      <c r="E136" s="54">
        <v>9.53</v>
      </c>
      <c r="F136" s="54">
        <v>309.7</v>
      </c>
      <c r="G136" s="54">
        <v>228.0</v>
      </c>
      <c r="H136" s="54">
        <v>102.6</v>
      </c>
      <c r="I136" s="54">
        <v>309.8</v>
      </c>
      <c r="J136" s="79">
        <v>228.0</v>
      </c>
      <c r="K136" s="2">
        <v>102.5</v>
      </c>
      <c r="L136" s="54">
        <v>50.0</v>
      </c>
      <c r="M136" s="54">
        <v>31.9</v>
      </c>
      <c r="N136" s="54">
        <v>33.7</v>
      </c>
      <c r="O136" s="54">
        <v>107.31</v>
      </c>
      <c r="P136" s="54">
        <v>314.441</v>
      </c>
      <c r="Q136" s="54">
        <v>54.4</v>
      </c>
      <c r="R136" s="5">
        <v>0.3</v>
      </c>
      <c r="S136" s="54">
        <v>2215.4289405684754</v>
      </c>
      <c r="T136" s="54">
        <v>93.98759689922487</v>
      </c>
      <c r="U136" s="54">
        <v>0.3</v>
      </c>
      <c r="V136" s="54">
        <v>21.0</v>
      </c>
      <c r="W136" s="5">
        <v>34.5</v>
      </c>
      <c r="X136" s="5">
        <v>48.8</v>
      </c>
      <c r="Y136" s="5">
        <v>46.8</v>
      </c>
      <c r="Z136" s="56">
        <v>75.4</v>
      </c>
      <c r="AA136" s="57">
        <f t="shared" si="1"/>
        <v>74.41401431</v>
      </c>
      <c r="AB136" s="16">
        <f t="shared" si="5"/>
        <v>0.813904</v>
      </c>
      <c r="AC136" s="16">
        <v>778.0</v>
      </c>
      <c r="AD136" s="16">
        <v>1000.0</v>
      </c>
      <c r="AE136" s="16">
        <v>0.676</v>
      </c>
      <c r="AF136" s="16">
        <f t="shared" si="6"/>
        <v>3.455416524</v>
      </c>
      <c r="AG136" s="16">
        <f t="shared" si="7"/>
        <v>134.594</v>
      </c>
      <c r="AH136" s="16">
        <v>0.134594</v>
      </c>
      <c r="AI136" s="16"/>
      <c r="AJ136" s="16"/>
    </row>
    <row r="137" ht="12.75" customHeight="1">
      <c r="A137" s="59"/>
      <c r="B137" s="52">
        <v>12107.0</v>
      </c>
      <c r="C137" s="70">
        <v>39326.0</v>
      </c>
      <c r="D137" s="54">
        <v>3553.5</v>
      </c>
      <c r="E137" s="54">
        <v>11.11</v>
      </c>
      <c r="F137" s="54">
        <v>302.1</v>
      </c>
      <c r="G137" s="54">
        <v>217.59999999999997</v>
      </c>
      <c r="H137" s="54">
        <v>104.5</v>
      </c>
      <c r="I137" s="54">
        <v>303.0</v>
      </c>
      <c r="J137" s="79">
        <v>217.0</v>
      </c>
      <c r="K137" s="2">
        <v>105.0</v>
      </c>
      <c r="L137" s="54">
        <v>53.0</v>
      </c>
      <c r="M137" s="54">
        <v>38.9</v>
      </c>
      <c r="N137" s="54">
        <v>38.3</v>
      </c>
      <c r="O137" s="54">
        <v>107.3</v>
      </c>
      <c r="P137" s="54">
        <v>399.583</v>
      </c>
      <c r="Q137" s="54">
        <v>64.4</v>
      </c>
      <c r="R137" s="5">
        <v>0.3</v>
      </c>
      <c r="S137" s="54">
        <v>3158.3336006415398</v>
      </c>
      <c r="T137" s="54">
        <v>109.365196471532</v>
      </c>
      <c r="U137" s="54">
        <v>0.3</v>
      </c>
      <c r="V137" s="54">
        <v>21.0</v>
      </c>
      <c r="W137" s="5">
        <v>34.5</v>
      </c>
      <c r="X137" s="5">
        <v>48.8</v>
      </c>
      <c r="Y137" s="5">
        <v>46.8</v>
      </c>
      <c r="Z137" s="56">
        <v>83.4</v>
      </c>
      <c r="AA137" s="57">
        <f t="shared" si="1"/>
        <v>82.30940044</v>
      </c>
      <c r="AB137" s="16">
        <f t="shared" si="5"/>
        <v>0.813904</v>
      </c>
      <c r="AC137" s="16">
        <v>778.0</v>
      </c>
      <c r="AD137" s="16">
        <v>1000.0</v>
      </c>
      <c r="AE137" s="16">
        <v>0.676</v>
      </c>
      <c r="AF137" s="16">
        <f t="shared" si="6"/>
        <v>4.347516227</v>
      </c>
      <c r="AG137" s="16">
        <f t="shared" si="7"/>
        <v>125.4136</v>
      </c>
      <c r="AH137" s="16">
        <v>0.1254136</v>
      </c>
      <c r="AI137" s="16"/>
      <c r="AJ137" s="16"/>
    </row>
    <row r="138" ht="12.75" customHeight="1">
      <c r="A138" s="59"/>
      <c r="B138" s="52">
        <v>12107.0</v>
      </c>
      <c r="C138" s="70">
        <v>39327.0</v>
      </c>
      <c r="D138" s="54">
        <v>3553.5</v>
      </c>
      <c r="E138" s="54">
        <v>12.7</v>
      </c>
      <c r="F138" s="54">
        <v>292.8</v>
      </c>
      <c r="G138" s="54">
        <v>202.0</v>
      </c>
      <c r="H138" s="54">
        <v>107.6</v>
      </c>
      <c r="I138" s="54">
        <v>292.9</v>
      </c>
      <c r="J138" s="79">
        <v>202.0</v>
      </c>
      <c r="K138" s="2">
        <v>107.5</v>
      </c>
      <c r="L138" s="54">
        <v>56.0</v>
      </c>
      <c r="M138" s="54">
        <v>45.1</v>
      </c>
      <c r="N138" s="54">
        <v>44.8</v>
      </c>
      <c r="O138" s="54">
        <v>107.22</v>
      </c>
      <c r="P138" s="54">
        <v>483.431</v>
      </c>
      <c r="Q138" s="54">
        <v>75.4</v>
      </c>
      <c r="R138" s="5">
        <v>1.3</v>
      </c>
      <c r="S138" s="54">
        <v>3869.1970970206266</v>
      </c>
      <c r="T138" s="54">
        <v>128.25874713521765</v>
      </c>
      <c r="U138" s="54">
        <v>1.295416348357528</v>
      </c>
      <c r="V138" s="54">
        <v>21.0</v>
      </c>
      <c r="W138" s="5">
        <v>34.5</v>
      </c>
      <c r="X138" s="5">
        <v>48.8</v>
      </c>
      <c r="Y138" s="5">
        <v>46.8</v>
      </c>
      <c r="Z138" s="56">
        <v>85.4</v>
      </c>
      <c r="AA138" s="57">
        <f t="shared" si="1"/>
        <v>84.28324698</v>
      </c>
      <c r="AB138" s="16">
        <f t="shared" si="5"/>
        <v>0.813904</v>
      </c>
      <c r="AC138" s="16">
        <v>778.0</v>
      </c>
      <c r="AD138" s="16">
        <v>1000.0</v>
      </c>
      <c r="AE138" s="16">
        <v>0.676</v>
      </c>
      <c r="AF138" s="16">
        <f t="shared" si="6"/>
        <v>5.248004915</v>
      </c>
      <c r="AG138" s="16">
        <f t="shared" si="7"/>
        <v>121.368</v>
      </c>
      <c r="AH138" s="16">
        <v>0.121368</v>
      </c>
      <c r="AI138" s="16"/>
      <c r="AJ138" s="16"/>
    </row>
    <row r="139" ht="12.75" customHeight="1">
      <c r="A139" s="62"/>
      <c r="B139" s="52">
        <v>12107.0</v>
      </c>
      <c r="C139" s="70">
        <v>39328.0</v>
      </c>
      <c r="D139" s="54">
        <v>3553.5</v>
      </c>
      <c r="E139" s="54">
        <v>14.3</v>
      </c>
      <c r="F139" s="54">
        <v>282.9</v>
      </c>
      <c r="G139" s="54">
        <v>189.60000000000002</v>
      </c>
      <c r="H139" s="54">
        <v>107.8</v>
      </c>
      <c r="I139" s="54">
        <v>283.1</v>
      </c>
      <c r="J139" s="79">
        <v>189.0</v>
      </c>
      <c r="K139" s="2">
        <v>108.0</v>
      </c>
      <c r="L139" s="54">
        <v>61.0</v>
      </c>
      <c r="M139" s="54">
        <v>49.2</v>
      </c>
      <c r="N139" s="54">
        <v>48.9</v>
      </c>
      <c r="O139" s="54">
        <v>107.09</v>
      </c>
      <c r="P139" s="54">
        <v>548.093</v>
      </c>
      <c r="Q139" s="54">
        <v>84.3</v>
      </c>
      <c r="R139" s="5">
        <v>2.6</v>
      </c>
      <c r="S139" s="54">
        <v>4505.446391030133</v>
      </c>
      <c r="T139" s="54">
        <v>141.0</v>
      </c>
      <c r="U139" s="54">
        <v>2.6</v>
      </c>
      <c r="V139" s="54">
        <v>21.0</v>
      </c>
      <c r="W139" s="5">
        <v>34.5</v>
      </c>
      <c r="X139" s="5">
        <v>48.8</v>
      </c>
      <c r="Y139" s="5">
        <v>46.8</v>
      </c>
      <c r="Z139" s="56">
        <v>86.0</v>
      </c>
      <c r="AA139" s="57">
        <f t="shared" si="1"/>
        <v>84.87540094</v>
      </c>
      <c r="AB139" s="16">
        <f t="shared" si="5"/>
        <v>0.813904</v>
      </c>
      <c r="AC139" s="16">
        <v>775.0</v>
      </c>
      <c r="AD139" s="16">
        <v>1000.0</v>
      </c>
      <c r="AE139" s="16">
        <v>0.676</v>
      </c>
      <c r="AF139" s="16">
        <f t="shared" si="6"/>
        <v>5.949393346</v>
      </c>
      <c r="AG139" s="16">
        <f t="shared" si="7"/>
        <v>119.195</v>
      </c>
      <c r="AH139" s="16">
        <v>0.11919500000000001</v>
      </c>
      <c r="AI139" s="16"/>
      <c r="AJ139" s="16"/>
    </row>
    <row r="140" ht="12.75" customHeight="1">
      <c r="A140" s="51">
        <v>16.0</v>
      </c>
      <c r="B140" s="52">
        <v>12107.0</v>
      </c>
      <c r="C140" s="70">
        <v>39552.0</v>
      </c>
      <c r="D140" s="54">
        <v>3561.0</v>
      </c>
      <c r="E140" s="2">
        <v>9.53</v>
      </c>
      <c r="F140" s="54">
        <v>289.68817499999994</v>
      </c>
      <c r="G140" s="54">
        <v>205.68974999999998</v>
      </c>
      <c r="H140" s="54">
        <v>101.9</v>
      </c>
      <c r="I140" s="54">
        <v>289.7</v>
      </c>
      <c r="J140" s="79">
        <v>204.0</v>
      </c>
      <c r="K140" s="2">
        <v>101.9</v>
      </c>
      <c r="L140" s="54">
        <v>52.7</v>
      </c>
      <c r="M140" s="54">
        <v>30.1</v>
      </c>
      <c r="N140" s="54">
        <v>29.7</v>
      </c>
      <c r="O140" s="54">
        <v>107.4</v>
      </c>
      <c r="P140" s="54">
        <v>276.5275923535421</v>
      </c>
      <c r="Q140" s="54">
        <v>90.464549375</v>
      </c>
      <c r="R140" s="5">
        <v>0.15847270833333313</v>
      </c>
      <c r="S140" s="54">
        <v>2222.8845486111113</v>
      </c>
      <c r="T140" s="54">
        <v>82.5</v>
      </c>
      <c r="U140" s="54">
        <v>0.1</v>
      </c>
      <c r="V140" s="54">
        <v>21.0</v>
      </c>
      <c r="W140" s="5">
        <v>32.45</v>
      </c>
      <c r="X140" s="82">
        <v>42.849999999999994</v>
      </c>
      <c r="Y140" s="82">
        <v>42.65</v>
      </c>
      <c r="Z140" s="56">
        <v>87.1</v>
      </c>
      <c r="AA140" s="57">
        <f t="shared" si="1"/>
        <v>85.96101653</v>
      </c>
      <c r="AB140" s="16">
        <f t="shared" si="5"/>
        <v>0.827148</v>
      </c>
      <c r="AC140" s="16">
        <v>775.0</v>
      </c>
      <c r="AD140" s="16">
        <v>1000.0</v>
      </c>
      <c r="AE140" s="16">
        <v>0.687</v>
      </c>
      <c r="AF140" s="16">
        <f t="shared" si="6"/>
        <v>3.46062203</v>
      </c>
      <c r="AG140" s="16">
        <f t="shared" si="7"/>
        <v>127.6425</v>
      </c>
      <c r="AH140" s="16">
        <v>0.1276425</v>
      </c>
      <c r="AI140" s="16"/>
      <c r="AJ140" s="16"/>
    </row>
    <row r="141" ht="12.75" customHeight="1">
      <c r="A141" s="59"/>
      <c r="B141" s="52">
        <v>12107.0</v>
      </c>
      <c r="C141" s="70">
        <v>39553.0</v>
      </c>
      <c r="D141" s="54">
        <v>3561.0</v>
      </c>
      <c r="E141" s="54">
        <v>11.11</v>
      </c>
      <c r="F141" s="54">
        <v>289.68817499999994</v>
      </c>
      <c r="G141" s="54">
        <v>201.10809782608695</v>
      </c>
      <c r="H141" s="54">
        <v>104.5</v>
      </c>
      <c r="I141" s="54">
        <v>283.0</v>
      </c>
      <c r="J141" s="79">
        <v>199.0</v>
      </c>
      <c r="K141" s="2">
        <v>104.7</v>
      </c>
      <c r="L141" s="54">
        <v>58.6</v>
      </c>
      <c r="M141" s="54">
        <v>38.2</v>
      </c>
      <c r="N141" s="54">
        <v>37.3</v>
      </c>
      <c r="O141" s="54">
        <v>107.1</v>
      </c>
      <c r="P141" s="54">
        <v>349.47868738956555</v>
      </c>
      <c r="Q141" s="54">
        <v>119.0625364317842</v>
      </c>
      <c r="R141" s="5">
        <v>0.2089275562218892</v>
      </c>
      <c r="S141" s="54">
        <v>2925.8745304282493</v>
      </c>
      <c r="T141" s="54">
        <v>100.3</v>
      </c>
      <c r="U141" s="54">
        <v>0.1</v>
      </c>
      <c r="V141" s="54">
        <v>21.0</v>
      </c>
      <c r="W141" s="5">
        <v>32.45</v>
      </c>
      <c r="X141" s="82">
        <v>42.849999999999994</v>
      </c>
      <c r="Y141" s="82">
        <v>42.65</v>
      </c>
      <c r="Z141" s="56">
        <v>87.7</v>
      </c>
      <c r="AA141" s="57">
        <f t="shared" si="1"/>
        <v>86.55317049</v>
      </c>
      <c r="AB141" s="16">
        <f t="shared" si="5"/>
        <v>0.827148</v>
      </c>
      <c r="AC141" s="16">
        <v>775.0</v>
      </c>
      <c r="AD141" s="16">
        <v>1000.0</v>
      </c>
      <c r="AE141" s="16">
        <v>0.687</v>
      </c>
      <c r="AF141" s="16">
        <f t="shared" si="6"/>
        <v>4.416122576</v>
      </c>
      <c r="AG141" s="16">
        <f t="shared" si="7"/>
        <v>121.9075</v>
      </c>
      <c r="AH141" s="16">
        <v>0.12190750000000002</v>
      </c>
      <c r="AI141" s="16"/>
      <c r="AJ141" s="16"/>
    </row>
    <row r="142" ht="12.75" customHeight="1">
      <c r="A142" s="59"/>
      <c r="B142" s="52">
        <v>12107.0</v>
      </c>
      <c r="C142" s="70">
        <v>39554.0</v>
      </c>
      <c r="D142" s="54">
        <v>3561.0</v>
      </c>
      <c r="E142" s="54">
        <v>12.7</v>
      </c>
      <c r="F142" s="54">
        <v>274.489425</v>
      </c>
      <c r="G142" s="54">
        <v>188.8609891304348</v>
      </c>
      <c r="H142" s="54">
        <v>107.3</v>
      </c>
      <c r="I142" s="54">
        <v>274.6</v>
      </c>
      <c r="J142" s="79">
        <v>185.0</v>
      </c>
      <c r="K142" s="2">
        <v>107.2</v>
      </c>
      <c r="L142" s="54">
        <v>62.6</v>
      </c>
      <c r="M142" s="54">
        <v>45.5</v>
      </c>
      <c r="N142" s="54">
        <v>44.4</v>
      </c>
      <c r="O142" s="54">
        <v>106.6</v>
      </c>
      <c r="P142" s="54">
        <v>420.46595388704867</v>
      </c>
      <c r="Q142" s="54">
        <v>150.40634266170977</v>
      </c>
      <c r="R142" s="5">
        <v>0.7957864684014869</v>
      </c>
      <c r="S142" s="54">
        <v>3598.96949404762</v>
      </c>
      <c r="T142" s="54">
        <v>126.7</v>
      </c>
      <c r="U142" s="54">
        <v>0.4</v>
      </c>
      <c r="V142" s="54">
        <v>21.0</v>
      </c>
      <c r="W142" s="5">
        <v>32.45</v>
      </c>
      <c r="X142" s="82">
        <v>42.849999999999994</v>
      </c>
      <c r="Y142" s="82">
        <v>42.65</v>
      </c>
      <c r="Z142" s="56">
        <v>89.3</v>
      </c>
      <c r="AA142" s="57">
        <f t="shared" si="1"/>
        <v>88.13224772</v>
      </c>
      <c r="AB142" s="16">
        <f t="shared" si="5"/>
        <v>0.827148</v>
      </c>
      <c r="AC142" s="16">
        <v>775.0</v>
      </c>
      <c r="AD142" s="16">
        <v>1000.0</v>
      </c>
      <c r="AE142" s="16">
        <v>0.687</v>
      </c>
      <c r="AF142" s="16">
        <f t="shared" si="6"/>
        <v>5.383660589</v>
      </c>
      <c r="AG142" s="16">
        <f>(AG141+AG143)/2</f>
        <v>117.7225</v>
      </c>
      <c r="AH142" s="16">
        <v>0.1285725</v>
      </c>
      <c r="AI142" s="16"/>
      <c r="AJ142" s="16"/>
    </row>
    <row r="143" ht="12.75" customHeight="1">
      <c r="A143" s="62"/>
      <c r="B143" s="52">
        <v>12107.0</v>
      </c>
      <c r="C143" s="70">
        <v>39555.0</v>
      </c>
      <c r="D143" s="54">
        <v>3561.0</v>
      </c>
      <c r="E143" s="2">
        <v>14.29</v>
      </c>
      <c r="F143" s="54">
        <v>265.978125</v>
      </c>
      <c r="G143" s="54">
        <v>177.41086363636362</v>
      </c>
      <c r="H143" s="54">
        <v>109.8</v>
      </c>
      <c r="I143" s="54">
        <v>266.0</v>
      </c>
      <c r="J143" s="79">
        <v>174.0</v>
      </c>
      <c r="K143" s="2">
        <v>110.4</v>
      </c>
      <c r="L143" s="54">
        <v>66.0</v>
      </c>
      <c r="M143" s="54">
        <v>50.5</v>
      </c>
      <c r="N143" s="54">
        <v>49.9</v>
      </c>
      <c r="O143" s="54">
        <v>106.07</v>
      </c>
      <c r="P143" s="54">
        <v>475.31168501139047</v>
      </c>
      <c r="Q143" s="54">
        <v>173.02643937546475</v>
      </c>
      <c r="R143" s="5">
        <v>0.6119018587360593</v>
      </c>
      <c r="S143" s="54">
        <v>4122.1577380952385</v>
      </c>
      <c r="T143" s="54">
        <v>140.3</v>
      </c>
      <c r="U143" s="54">
        <v>0.3</v>
      </c>
      <c r="V143" s="54">
        <v>21.0</v>
      </c>
      <c r="W143" s="5">
        <v>32.45</v>
      </c>
      <c r="X143" s="82">
        <v>42.849999999999994</v>
      </c>
      <c r="Y143" s="82">
        <v>42.65</v>
      </c>
      <c r="Z143" s="56">
        <v>90.7</v>
      </c>
      <c r="AA143" s="57">
        <f t="shared" si="1"/>
        <v>89.51394029</v>
      </c>
      <c r="AB143" s="16">
        <f t="shared" si="5"/>
        <v>0.827148</v>
      </c>
      <c r="AC143" s="16">
        <v>775.0</v>
      </c>
      <c r="AD143" s="16">
        <v>1000.0</v>
      </c>
      <c r="AE143" s="16">
        <v>0.687</v>
      </c>
      <c r="AF143" s="16">
        <f t="shared" si="6"/>
        <v>6.109496551</v>
      </c>
      <c r="AG143" s="16">
        <v>113.53750000000001</v>
      </c>
      <c r="AH143" s="16">
        <v>0.1253175</v>
      </c>
      <c r="AI143" s="16"/>
      <c r="AJ143" s="16"/>
    </row>
    <row r="144" ht="12.75" customHeight="1">
      <c r="A144" s="51">
        <v>10.0</v>
      </c>
      <c r="B144" s="52">
        <v>12107.0</v>
      </c>
      <c r="C144" s="70">
        <v>40340.0</v>
      </c>
      <c r="D144" s="54">
        <v>3562.3</v>
      </c>
      <c r="E144" s="2">
        <v>7.94</v>
      </c>
      <c r="F144" s="54">
        <v>234.0</v>
      </c>
      <c r="G144" s="54">
        <v>174.0</v>
      </c>
      <c r="H144" s="54">
        <v>108.4</v>
      </c>
      <c r="I144" s="54">
        <v>234.0</v>
      </c>
      <c r="J144" s="54">
        <v>174.0</v>
      </c>
      <c r="K144" s="2">
        <v>109.6</v>
      </c>
      <c r="L144" s="54">
        <v>35.0</v>
      </c>
      <c r="M144" s="54">
        <v>26.2</v>
      </c>
      <c r="N144" s="54">
        <v>27.0</v>
      </c>
      <c r="O144" s="54">
        <v>106.5</v>
      </c>
      <c r="P144" s="54">
        <v>160.074</v>
      </c>
      <c r="Q144" s="54">
        <v>25.1</v>
      </c>
      <c r="R144" s="5">
        <v>0.1</v>
      </c>
      <c r="S144" s="54">
        <v>1131.003129890454</v>
      </c>
      <c r="T144" s="54">
        <v>44.0</v>
      </c>
      <c r="U144" s="54">
        <v>0.1</v>
      </c>
      <c r="V144" s="54">
        <v>21.0</v>
      </c>
      <c r="W144" s="82">
        <v>28.340000000000003</v>
      </c>
      <c r="X144" s="5">
        <v>36.9</v>
      </c>
      <c r="Y144" s="5">
        <v>38.5</v>
      </c>
      <c r="Z144" s="56">
        <v>96.1</v>
      </c>
      <c r="AA144" s="57">
        <f t="shared" si="1"/>
        <v>94.84332593</v>
      </c>
      <c r="AB144" s="16">
        <f t="shared" si="5"/>
        <v>0.807884</v>
      </c>
      <c r="AC144" s="83">
        <v>764.2</v>
      </c>
      <c r="AD144" s="16">
        <v>1000.0</v>
      </c>
      <c r="AE144" s="16">
        <v>0.671</v>
      </c>
      <c r="AF144" s="16">
        <f t="shared" si="6"/>
        <v>1.719938003</v>
      </c>
      <c r="AG144" s="16">
        <f t="shared" ref="AG144:AG148" si="8">AH144*1000</f>
        <v>119.82656</v>
      </c>
      <c r="AH144" s="16">
        <v>0.11982656000000001</v>
      </c>
      <c r="AI144" s="16"/>
      <c r="AJ144" s="16"/>
    </row>
    <row r="145" ht="12.75" customHeight="1">
      <c r="A145" s="59"/>
      <c r="B145" s="52">
        <v>12107.0</v>
      </c>
      <c r="C145" s="70">
        <v>40344.0</v>
      </c>
      <c r="D145" s="54">
        <v>3562.3</v>
      </c>
      <c r="E145" s="54">
        <v>9.53</v>
      </c>
      <c r="F145" s="54">
        <v>230.5</v>
      </c>
      <c r="G145" s="54">
        <v>170.0</v>
      </c>
      <c r="H145" s="54">
        <v>112.5</v>
      </c>
      <c r="I145" s="54">
        <v>230.5</v>
      </c>
      <c r="J145" s="54">
        <v>170.0</v>
      </c>
      <c r="K145" s="2">
        <v>112.5</v>
      </c>
      <c r="L145" s="54">
        <v>48.0</v>
      </c>
      <c r="M145" s="54">
        <v>36.1</v>
      </c>
      <c r="N145" s="54">
        <v>33.1</v>
      </c>
      <c r="O145" s="54">
        <v>106.5</v>
      </c>
      <c r="P145" s="54">
        <v>217.042</v>
      </c>
      <c r="Q145" s="54">
        <v>30.5</v>
      </c>
      <c r="R145" s="5">
        <v>2.0</v>
      </c>
      <c r="S145" s="54">
        <v>1587.2292248603353</v>
      </c>
      <c r="T145" s="54">
        <v>54.0</v>
      </c>
      <c r="U145" s="54">
        <v>2.0</v>
      </c>
      <c r="V145" s="54">
        <v>21.0</v>
      </c>
      <c r="W145" s="82">
        <v>28.340000000000003</v>
      </c>
      <c r="X145" s="5">
        <v>36.9</v>
      </c>
      <c r="Y145" s="5">
        <v>38.5</v>
      </c>
      <c r="Z145" s="56">
        <v>97.9</v>
      </c>
      <c r="AA145" s="57">
        <f t="shared" si="1"/>
        <v>96.61978781</v>
      </c>
      <c r="AB145" s="16">
        <f t="shared" si="5"/>
        <v>0.807884</v>
      </c>
      <c r="AC145" s="83">
        <v>764.2</v>
      </c>
      <c r="AD145" s="16">
        <v>1000.0</v>
      </c>
      <c r="AE145" s="16">
        <v>0.671</v>
      </c>
      <c r="AF145" s="16">
        <f t="shared" si="6"/>
        <v>2.322371055</v>
      </c>
      <c r="AG145" s="16">
        <f t="shared" si="8"/>
        <v>107.3701</v>
      </c>
      <c r="AH145" s="84">
        <v>0.10737010000000001</v>
      </c>
      <c r="AI145" s="16"/>
      <c r="AJ145" s="16"/>
    </row>
    <row r="146" ht="12.75" customHeight="1">
      <c r="A146" s="59"/>
      <c r="B146" s="52">
        <v>12107.0</v>
      </c>
      <c r="C146" s="70">
        <v>40348.0</v>
      </c>
      <c r="D146" s="54">
        <v>3562.3</v>
      </c>
      <c r="E146" s="54">
        <v>11.11</v>
      </c>
      <c r="F146" s="54">
        <v>223.3</v>
      </c>
      <c r="G146" s="54">
        <v>162.0</v>
      </c>
      <c r="H146" s="54">
        <v>111.8</v>
      </c>
      <c r="I146" s="54">
        <v>223.3</v>
      </c>
      <c r="J146" s="54">
        <v>162.0</v>
      </c>
      <c r="K146" s="2">
        <v>112.2</v>
      </c>
      <c r="L146" s="54">
        <v>53.0</v>
      </c>
      <c r="M146" s="54">
        <v>42.8</v>
      </c>
      <c r="N146" s="54">
        <v>40.0</v>
      </c>
      <c r="O146" s="54">
        <v>106.4</v>
      </c>
      <c r="P146" s="54">
        <v>270.887</v>
      </c>
      <c r="Q146" s="54">
        <v>30.4</v>
      </c>
      <c r="R146" s="5">
        <v>6.1</v>
      </c>
      <c r="S146" s="54">
        <v>2018.9574319609212</v>
      </c>
      <c r="T146" s="54">
        <v>54.2</v>
      </c>
      <c r="U146" s="54">
        <v>6.3</v>
      </c>
      <c r="V146" s="54">
        <v>21.0</v>
      </c>
      <c r="W146" s="82">
        <v>28.340000000000003</v>
      </c>
      <c r="X146" s="5">
        <v>36.9</v>
      </c>
      <c r="Y146" s="5">
        <v>38.5</v>
      </c>
      <c r="Z146" s="56">
        <v>101.3</v>
      </c>
      <c r="AA146" s="57">
        <f t="shared" si="1"/>
        <v>99.97532692</v>
      </c>
      <c r="AB146" s="16">
        <f t="shared" si="5"/>
        <v>0.807884</v>
      </c>
      <c r="AC146" s="83">
        <v>768.6</v>
      </c>
      <c r="AD146" s="16">
        <v>1000.0</v>
      </c>
      <c r="AE146" s="16">
        <v>0.671</v>
      </c>
      <c r="AF146" s="16">
        <f t="shared" si="6"/>
        <v>2.873966587</v>
      </c>
      <c r="AG146" s="16">
        <f t="shared" si="8"/>
        <v>86.23692</v>
      </c>
      <c r="AH146" s="84">
        <v>0.08623692</v>
      </c>
      <c r="AI146" s="16"/>
      <c r="AJ146" s="16"/>
    </row>
    <row r="147" ht="12.75" customHeight="1">
      <c r="A147" s="62"/>
      <c r="B147" s="52">
        <v>12107.0</v>
      </c>
      <c r="C147" s="70">
        <v>40352.0</v>
      </c>
      <c r="D147" s="54">
        <v>3562.3</v>
      </c>
      <c r="E147" s="2">
        <v>12.7</v>
      </c>
      <c r="F147" s="54">
        <v>215.3</v>
      </c>
      <c r="G147" s="54">
        <v>155.0</v>
      </c>
      <c r="H147" s="54">
        <v>114.1</v>
      </c>
      <c r="I147" s="54">
        <v>215.3</v>
      </c>
      <c r="J147" s="54">
        <v>155.0</v>
      </c>
      <c r="K147" s="2">
        <v>109.9</v>
      </c>
      <c r="L147" s="54">
        <v>55.0</v>
      </c>
      <c r="M147" s="54">
        <v>46.3</v>
      </c>
      <c r="N147" s="54">
        <v>46.0</v>
      </c>
      <c r="O147" s="54">
        <v>106.3</v>
      </c>
      <c r="P147" s="54">
        <v>301.46</v>
      </c>
      <c r="Q147" s="54">
        <v>28.9</v>
      </c>
      <c r="R147" s="5">
        <v>8.0</v>
      </c>
      <c r="S147" s="54">
        <v>2351.458061189412</v>
      </c>
      <c r="T147" s="54">
        <v>51.6</v>
      </c>
      <c r="U147" s="54">
        <v>8.4</v>
      </c>
      <c r="V147" s="54">
        <v>21.0</v>
      </c>
      <c r="W147" s="82">
        <v>28.340000000000003</v>
      </c>
      <c r="X147" s="5">
        <v>36.9</v>
      </c>
      <c r="Y147" s="5">
        <v>38.5</v>
      </c>
      <c r="Z147" s="56">
        <v>95.2</v>
      </c>
      <c r="AA147" s="57">
        <f t="shared" si="1"/>
        <v>93.95509499</v>
      </c>
      <c r="AB147" s="16">
        <f t="shared" si="5"/>
        <v>0.807884</v>
      </c>
      <c r="AC147" s="83">
        <v>768.6</v>
      </c>
      <c r="AD147" s="16">
        <v>1000.0</v>
      </c>
      <c r="AE147" s="16">
        <v>0.671</v>
      </c>
      <c r="AF147" s="16">
        <f t="shared" si="6"/>
        <v>3.168486697</v>
      </c>
      <c r="AG147" s="16">
        <f t="shared" si="8"/>
        <v>73.70874</v>
      </c>
      <c r="AH147" s="84">
        <v>0.07370874000000001</v>
      </c>
      <c r="AI147" s="16"/>
      <c r="AJ147" s="16"/>
    </row>
    <row r="148" ht="12.75" customHeight="1">
      <c r="A148" s="63">
        <v>21.0</v>
      </c>
      <c r="B148" s="52">
        <v>12107.0</v>
      </c>
      <c r="C148" s="70">
        <v>40826.0</v>
      </c>
      <c r="D148" s="54">
        <v>3494.8</v>
      </c>
      <c r="E148" s="54">
        <v>11.11</v>
      </c>
      <c r="F148" s="54">
        <v>193.0</v>
      </c>
      <c r="G148" s="54">
        <v>139.0</v>
      </c>
      <c r="H148" s="54">
        <v>109.31090994371512</v>
      </c>
      <c r="I148" s="54">
        <v>196.0</v>
      </c>
      <c r="J148" s="54">
        <v>139.0</v>
      </c>
      <c r="K148" s="85">
        <v>111.06</v>
      </c>
      <c r="L148" s="54">
        <v>46.0</v>
      </c>
      <c r="M148" s="54">
        <v>39.827352720450314</v>
      </c>
      <c r="N148" s="54"/>
      <c r="O148" s="54">
        <v>104.6</v>
      </c>
      <c r="P148" s="54">
        <v>204.4</v>
      </c>
      <c r="Q148" s="54">
        <v>25.5</v>
      </c>
      <c r="R148" s="54">
        <v>3.5</v>
      </c>
      <c r="S148" s="54">
        <v>1565.0570496834903</v>
      </c>
      <c r="T148" s="54">
        <v>46.5</v>
      </c>
      <c r="U148" s="54">
        <v>3.0</v>
      </c>
      <c r="V148" s="54">
        <v>21.0</v>
      </c>
      <c r="W148" s="5">
        <v>24.23</v>
      </c>
      <c r="X148" s="5">
        <v>34.9</v>
      </c>
      <c r="Y148" s="5" t="s">
        <v>50</v>
      </c>
      <c r="Z148" s="56">
        <v>97.6</v>
      </c>
      <c r="AA148" s="57">
        <f t="shared" si="1"/>
        <v>96.32371083</v>
      </c>
      <c r="AB148" s="16">
        <f t="shared" si="5"/>
        <v>0.8137333802</v>
      </c>
      <c r="AC148" s="75">
        <v>765.399999999999</v>
      </c>
      <c r="AD148" s="16">
        <v>1000.0</v>
      </c>
      <c r="AE148" s="16">
        <v>0.675858289239979</v>
      </c>
      <c r="AF148" s="16">
        <f t="shared" si="6"/>
        <v>2.191490775</v>
      </c>
      <c r="AG148" s="16">
        <f t="shared" si="8"/>
        <v>93.49791137</v>
      </c>
      <c r="AH148" s="86">
        <v>0.09349791136604103</v>
      </c>
      <c r="AI148" s="16"/>
      <c r="AJ148" s="16"/>
    </row>
    <row r="149" ht="12.75" customHeight="1">
      <c r="A149" s="16"/>
      <c r="B149" s="87"/>
      <c r="C149" s="88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</row>
    <row r="150" ht="12.75" customHeight="1">
      <c r="A150" s="16"/>
      <c r="B150" s="87"/>
      <c r="C150" s="88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</row>
    <row r="151" ht="12.75" customHeight="1">
      <c r="A151" s="16"/>
      <c r="B151" s="87"/>
      <c r="C151" s="88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</row>
    <row r="152" ht="12.75" customHeight="1">
      <c r="A152" s="16"/>
      <c r="B152" s="87"/>
      <c r="C152" s="88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</row>
    <row r="153" ht="12.75" customHeight="1">
      <c r="A153" s="16"/>
      <c r="B153" s="87"/>
      <c r="C153" s="88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</row>
    <row r="154" ht="12.75" customHeight="1">
      <c r="A154" s="16"/>
      <c r="B154" s="87"/>
      <c r="C154" s="88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</row>
    <row r="155" ht="12.75" customHeight="1">
      <c r="A155" s="16"/>
      <c r="B155" s="87"/>
      <c r="C155" s="88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</row>
    <row r="156" ht="12.75" customHeight="1">
      <c r="A156" s="16"/>
      <c r="B156" s="87"/>
      <c r="C156" s="88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</row>
    <row r="157" ht="12.75" customHeight="1">
      <c r="A157" s="16"/>
      <c r="B157" s="87"/>
      <c r="C157" s="88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</row>
    <row r="158" ht="12.75" customHeight="1">
      <c r="A158" s="16"/>
      <c r="B158" s="87"/>
      <c r="C158" s="88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</row>
    <row r="159" ht="12.75" customHeight="1">
      <c r="A159" s="16"/>
      <c r="B159" s="87"/>
      <c r="C159" s="88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</row>
    <row r="160" ht="12.75" customHeight="1">
      <c r="A160" s="16"/>
      <c r="B160" s="87"/>
      <c r="C160" s="88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</row>
    <row r="161" ht="12.75" customHeight="1">
      <c r="A161" s="16"/>
      <c r="B161" s="87"/>
      <c r="C161" s="88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</row>
    <row r="162" ht="12.75" customHeight="1">
      <c r="A162" s="16"/>
      <c r="B162" s="87"/>
      <c r="C162" s="88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</row>
    <row r="163" ht="12.75" customHeight="1">
      <c r="A163" s="16"/>
      <c r="B163" s="87"/>
      <c r="C163" s="88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</row>
    <row r="164" ht="12.75" customHeight="1">
      <c r="A164" s="16"/>
      <c r="B164" s="87"/>
      <c r="C164" s="88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</row>
    <row r="165" ht="12.75" customHeight="1">
      <c r="A165" s="16"/>
      <c r="B165" s="87"/>
      <c r="C165" s="88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</row>
    <row r="166" ht="12.75" customHeight="1">
      <c r="A166" s="16"/>
      <c r="B166" s="87"/>
      <c r="C166" s="88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</row>
    <row r="167" ht="12.75" customHeight="1">
      <c r="A167" s="16"/>
      <c r="B167" s="87"/>
      <c r="C167" s="88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</row>
    <row r="168" ht="12.75" customHeight="1">
      <c r="A168" s="16"/>
      <c r="B168" s="87"/>
      <c r="C168" s="88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</row>
    <row r="169" ht="12.75" customHeight="1">
      <c r="A169" s="16"/>
      <c r="B169" s="87"/>
      <c r="C169" s="88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</row>
    <row r="170" ht="12.75" customHeight="1">
      <c r="A170" s="16"/>
      <c r="B170" s="87"/>
      <c r="C170" s="88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</row>
    <row r="171" ht="12.75" customHeight="1">
      <c r="A171" s="16"/>
      <c r="B171" s="87"/>
      <c r="C171" s="88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</row>
    <row r="172" ht="12.75" customHeight="1">
      <c r="A172" s="16"/>
      <c r="B172" s="87"/>
      <c r="C172" s="88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</row>
    <row r="173" ht="12.75" customHeight="1">
      <c r="A173" s="16"/>
      <c r="B173" s="87"/>
      <c r="C173" s="88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</row>
    <row r="174" ht="12.75" customHeight="1">
      <c r="A174" s="16"/>
      <c r="B174" s="87"/>
      <c r="C174" s="88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</row>
    <row r="175" ht="12.75" customHeight="1">
      <c r="A175" s="16"/>
      <c r="B175" s="87"/>
      <c r="C175" s="88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</row>
    <row r="176" ht="12.75" customHeight="1">
      <c r="A176" s="16"/>
      <c r="B176" s="87"/>
      <c r="C176" s="88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</row>
    <row r="177" ht="12.75" customHeight="1">
      <c r="A177" s="16"/>
      <c r="B177" s="87"/>
      <c r="C177" s="88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</row>
    <row r="178" ht="12.75" customHeight="1">
      <c r="A178" s="16"/>
      <c r="B178" s="87"/>
      <c r="C178" s="88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</row>
    <row r="179" ht="12.75" customHeight="1">
      <c r="A179" s="16"/>
      <c r="B179" s="87"/>
      <c r="C179" s="88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</row>
    <row r="180" ht="12.75" customHeight="1">
      <c r="A180" s="16"/>
      <c r="B180" s="87"/>
      <c r="C180" s="88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</row>
    <row r="181" ht="12.75" customHeight="1">
      <c r="A181" s="16"/>
      <c r="B181" s="87"/>
      <c r="C181" s="88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</row>
    <row r="182" ht="12.75" customHeight="1">
      <c r="A182" s="16"/>
      <c r="B182" s="87"/>
      <c r="C182" s="88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</row>
    <row r="183" ht="12.75" customHeight="1">
      <c r="A183" s="16"/>
      <c r="B183" s="87"/>
      <c r="C183" s="88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</row>
    <row r="184" ht="12.75" customHeight="1">
      <c r="A184" s="16"/>
      <c r="B184" s="87"/>
      <c r="C184" s="88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</row>
    <row r="185" ht="12.75" customHeight="1">
      <c r="A185" s="16"/>
      <c r="B185" s="87"/>
      <c r="C185" s="88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</row>
    <row r="186" ht="12.75" customHeight="1">
      <c r="A186" s="16"/>
      <c r="B186" s="87"/>
      <c r="C186" s="88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</row>
    <row r="187" ht="12.75" customHeight="1">
      <c r="A187" s="16"/>
      <c r="B187" s="87"/>
      <c r="C187" s="88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</row>
    <row r="188" ht="12.75" customHeight="1">
      <c r="A188" s="16"/>
      <c r="B188" s="87"/>
      <c r="C188" s="88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</row>
    <row r="189" ht="12.75" customHeight="1">
      <c r="A189" s="16"/>
      <c r="B189" s="87"/>
      <c r="C189" s="88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</row>
    <row r="190" ht="12.75" customHeight="1">
      <c r="A190" s="16"/>
      <c r="B190" s="87"/>
      <c r="C190" s="88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</row>
    <row r="191" ht="12.75" customHeight="1">
      <c r="A191" s="16"/>
      <c r="B191" s="87"/>
      <c r="C191" s="88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</row>
    <row r="192" ht="12.75" customHeight="1">
      <c r="A192" s="16"/>
      <c r="B192" s="87"/>
      <c r="C192" s="88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</row>
    <row r="193" ht="12.75" customHeight="1">
      <c r="A193" s="16"/>
      <c r="B193" s="87"/>
      <c r="C193" s="88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</row>
    <row r="194" ht="12.75" customHeight="1">
      <c r="A194" s="16"/>
      <c r="B194" s="87"/>
      <c r="C194" s="88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</row>
    <row r="195" ht="12.75" customHeight="1">
      <c r="A195" s="16"/>
      <c r="B195" s="87"/>
      <c r="C195" s="88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</row>
    <row r="196" ht="12.75" customHeight="1">
      <c r="A196" s="16"/>
      <c r="B196" s="87"/>
      <c r="C196" s="88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</row>
    <row r="197" ht="12.75" customHeight="1">
      <c r="A197" s="16"/>
      <c r="B197" s="87"/>
      <c r="C197" s="88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</row>
    <row r="198" ht="12.75" customHeight="1">
      <c r="A198" s="16"/>
      <c r="B198" s="87"/>
      <c r="C198" s="88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</row>
    <row r="199" ht="12.75" customHeight="1">
      <c r="A199" s="16"/>
      <c r="B199" s="87"/>
      <c r="C199" s="88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</row>
    <row r="200" ht="12.75" customHeight="1">
      <c r="A200" s="16"/>
      <c r="B200" s="87"/>
      <c r="C200" s="88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</row>
    <row r="201" ht="12.75" customHeight="1">
      <c r="A201" s="16"/>
      <c r="B201" s="87"/>
      <c r="C201" s="88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</row>
    <row r="202" ht="12.75" customHeight="1">
      <c r="A202" s="16"/>
      <c r="B202" s="87"/>
      <c r="C202" s="88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</row>
    <row r="203" ht="12.75" customHeight="1">
      <c r="A203" s="16"/>
      <c r="B203" s="87"/>
      <c r="C203" s="88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</row>
    <row r="204" ht="12.75" customHeight="1">
      <c r="A204" s="16"/>
      <c r="B204" s="87"/>
      <c r="C204" s="88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</row>
    <row r="205" ht="12.75" customHeight="1">
      <c r="A205" s="16"/>
      <c r="B205" s="87"/>
      <c r="C205" s="88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</row>
    <row r="206" ht="12.75" customHeight="1">
      <c r="A206" s="16"/>
      <c r="B206" s="87"/>
      <c r="C206" s="88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</row>
    <row r="207" ht="12.75" customHeight="1">
      <c r="A207" s="16"/>
      <c r="B207" s="87"/>
      <c r="C207" s="88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</row>
    <row r="208" ht="12.75" customHeight="1">
      <c r="A208" s="16"/>
      <c r="B208" s="87"/>
      <c r="C208" s="88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</row>
    <row r="209" ht="12.75" customHeight="1">
      <c r="A209" s="16"/>
      <c r="B209" s="87"/>
      <c r="C209" s="88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</row>
    <row r="210" ht="12.75" customHeight="1">
      <c r="A210" s="16"/>
      <c r="B210" s="87"/>
      <c r="C210" s="88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</row>
    <row r="211" ht="12.75" customHeight="1">
      <c r="A211" s="16"/>
      <c r="B211" s="87"/>
      <c r="C211" s="88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</row>
    <row r="212" ht="12.75" customHeight="1">
      <c r="A212" s="16"/>
      <c r="B212" s="87"/>
      <c r="C212" s="88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</row>
    <row r="213" ht="12.75" customHeight="1">
      <c r="A213" s="16"/>
      <c r="B213" s="87"/>
      <c r="C213" s="88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</row>
    <row r="214" ht="12.75" customHeight="1">
      <c r="A214" s="16"/>
      <c r="B214" s="87"/>
      <c r="C214" s="88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</row>
    <row r="215" ht="12.75" customHeight="1">
      <c r="A215" s="16"/>
      <c r="B215" s="87"/>
      <c r="C215" s="88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</row>
    <row r="216" ht="12.75" customHeight="1">
      <c r="A216" s="16"/>
      <c r="B216" s="87"/>
      <c r="C216" s="88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</row>
    <row r="217" ht="12.75" customHeight="1">
      <c r="A217" s="16"/>
      <c r="B217" s="87"/>
      <c r="C217" s="88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</row>
    <row r="218" ht="12.75" customHeight="1">
      <c r="A218" s="16"/>
      <c r="B218" s="87"/>
      <c r="C218" s="88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</row>
    <row r="219" ht="12.75" customHeight="1">
      <c r="A219" s="16"/>
      <c r="B219" s="87"/>
      <c r="C219" s="88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</row>
    <row r="220" ht="12.75" customHeight="1">
      <c r="A220" s="16"/>
      <c r="B220" s="87"/>
      <c r="C220" s="88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</row>
    <row r="221" ht="12.75" customHeight="1">
      <c r="A221" s="16"/>
      <c r="B221" s="87"/>
      <c r="C221" s="88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</row>
    <row r="222" ht="12.75" customHeight="1">
      <c r="A222" s="16"/>
      <c r="B222" s="87"/>
      <c r="C222" s="88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</row>
    <row r="223" ht="12.75" customHeight="1">
      <c r="A223" s="16"/>
      <c r="B223" s="87"/>
      <c r="C223" s="88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</row>
    <row r="224" ht="12.75" customHeight="1">
      <c r="A224" s="16"/>
      <c r="B224" s="87"/>
      <c r="C224" s="88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</row>
    <row r="225" ht="12.75" customHeight="1">
      <c r="A225" s="16"/>
      <c r="B225" s="87"/>
      <c r="C225" s="88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</row>
    <row r="226" ht="12.75" customHeight="1">
      <c r="A226" s="16"/>
      <c r="B226" s="87"/>
      <c r="C226" s="88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</row>
    <row r="227" ht="12.75" customHeight="1">
      <c r="A227" s="16"/>
      <c r="B227" s="87"/>
      <c r="C227" s="88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</row>
    <row r="228" ht="12.75" customHeight="1">
      <c r="A228" s="16"/>
      <c r="B228" s="87"/>
      <c r="C228" s="88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</row>
    <row r="229" ht="12.75" customHeight="1">
      <c r="A229" s="16"/>
      <c r="B229" s="87"/>
      <c r="C229" s="88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</row>
    <row r="230" ht="12.75" customHeight="1">
      <c r="A230" s="16"/>
      <c r="B230" s="87"/>
      <c r="C230" s="88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</row>
    <row r="231" ht="12.75" customHeight="1">
      <c r="A231" s="16"/>
      <c r="B231" s="87"/>
      <c r="C231" s="88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</row>
    <row r="232" ht="12.75" customHeight="1">
      <c r="A232" s="16"/>
      <c r="B232" s="87"/>
      <c r="C232" s="88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</row>
    <row r="233" ht="12.75" customHeight="1">
      <c r="A233" s="16"/>
      <c r="B233" s="87"/>
      <c r="C233" s="88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</row>
    <row r="234" ht="12.75" customHeight="1">
      <c r="A234" s="16"/>
      <c r="B234" s="87"/>
      <c r="C234" s="88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</row>
    <row r="235" ht="12.75" customHeight="1">
      <c r="A235" s="16"/>
      <c r="B235" s="87"/>
      <c r="C235" s="88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</row>
    <row r="236" ht="12.75" customHeight="1">
      <c r="A236" s="16"/>
      <c r="B236" s="87"/>
      <c r="C236" s="88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</row>
    <row r="237" ht="12.75" customHeight="1">
      <c r="A237" s="16"/>
      <c r="B237" s="87"/>
      <c r="C237" s="88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</row>
    <row r="238" ht="12.75" customHeight="1">
      <c r="A238" s="16"/>
      <c r="B238" s="87"/>
      <c r="C238" s="88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</row>
    <row r="239" ht="12.75" customHeight="1">
      <c r="A239" s="16"/>
      <c r="B239" s="87"/>
      <c r="C239" s="88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</row>
    <row r="240" ht="12.75" customHeight="1">
      <c r="A240" s="16"/>
      <c r="B240" s="87"/>
      <c r="C240" s="88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</row>
    <row r="241" ht="12.75" customHeight="1">
      <c r="A241" s="16"/>
      <c r="B241" s="87"/>
      <c r="C241" s="88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</row>
    <row r="242" ht="12.75" customHeight="1">
      <c r="A242" s="16"/>
      <c r="B242" s="87"/>
      <c r="C242" s="88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</row>
    <row r="243" ht="12.75" customHeight="1">
      <c r="A243" s="16"/>
      <c r="B243" s="87"/>
      <c r="C243" s="88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</row>
    <row r="244" ht="12.75" customHeight="1">
      <c r="A244" s="16"/>
      <c r="B244" s="87"/>
      <c r="C244" s="88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</row>
    <row r="245" ht="12.75" customHeight="1">
      <c r="A245" s="16"/>
      <c r="B245" s="87"/>
      <c r="C245" s="88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</row>
    <row r="246" ht="12.75" customHeight="1">
      <c r="A246" s="16"/>
      <c r="B246" s="87"/>
      <c r="C246" s="88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</row>
    <row r="247" ht="12.75" customHeight="1">
      <c r="A247" s="16"/>
      <c r="B247" s="87"/>
      <c r="C247" s="88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</row>
    <row r="248" ht="12.75" customHeight="1">
      <c r="A248" s="16"/>
      <c r="B248" s="87"/>
      <c r="C248" s="88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</row>
    <row r="249" ht="12.75" customHeight="1">
      <c r="A249" s="16"/>
      <c r="B249" s="87"/>
      <c r="C249" s="88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</row>
    <row r="250" ht="12.75" customHeight="1">
      <c r="A250" s="16"/>
      <c r="B250" s="87"/>
      <c r="C250" s="88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</row>
    <row r="251" ht="12.75" customHeight="1">
      <c r="A251" s="16"/>
      <c r="B251" s="87"/>
      <c r="C251" s="88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</row>
    <row r="252" ht="12.75" customHeight="1">
      <c r="A252" s="16"/>
      <c r="B252" s="87"/>
      <c r="C252" s="88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</row>
    <row r="253" ht="12.75" customHeight="1">
      <c r="A253" s="16"/>
      <c r="B253" s="87"/>
      <c r="C253" s="88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</row>
    <row r="254" ht="12.75" customHeight="1">
      <c r="A254" s="16"/>
      <c r="B254" s="87"/>
      <c r="C254" s="88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</row>
    <row r="255" ht="12.75" customHeight="1">
      <c r="A255" s="16"/>
      <c r="B255" s="87"/>
      <c r="C255" s="88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</row>
    <row r="256" ht="12.75" customHeight="1">
      <c r="A256" s="16"/>
      <c r="B256" s="87"/>
      <c r="C256" s="88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</row>
    <row r="257" ht="12.75" customHeight="1">
      <c r="A257" s="16"/>
      <c r="B257" s="87"/>
      <c r="C257" s="88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</row>
    <row r="258" ht="12.75" customHeight="1">
      <c r="A258" s="16"/>
      <c r="B258" s="87"/>
      <c r="C258" s="88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</row>
    <row r="259" ht="12.75" customHeight="1">
      <c r="A259" s="16"/>
      <c r="B259" s="87"/>
      <c r="C259" s="88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</row>
    <row r="260" ht="12.75" customHeight="1">
      <c r="A260" s="16"/>
      <c r="B260" s="87"/>
      <c r="C260" s="88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</row>
    <row r="261" ht="12.75" customHeight="1">
      <c r="A261" s="16"/>
      <c r="B261" s="87"/>
      <c r="C261" s="88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</row>
    <row r="262" ht="12.75" customHeight="1">
      <c r="A262" s="16"/>
      <c r="B262" s="87"/>
      <c r="C262" s="88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</row>
    <row r="263" ht="12.75" customHeight="1">
      <c r="A263" s="16"/>
      <c r="B263" s="87"/>
      <c r="C263" s="88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</row>
    <row r="264" ht="12.75" customHeight="1">
      <c r="A264" s="16"/>
      <c r="B264" s="87"/>
      <c r="C264" s="88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</row>
    <row r="265" ht="12.75" customHeight="1">
      <c r="A265" s="16"/>
      <c r="B265" s="87"/>
      <c r="C265" s="88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</row>
    <row r="266" ht="12.75" customHeight="1">
      <c r="A266" s="16"/>
      <c r="B266" s="87"/>
      <c r="C266" s="88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</row>
    <row r="267" ht="12.75" customHeight="1">
      <c r="A267" s="16"/>
      <c r="B267" s="87"/>
      <c r="C267" s="88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</row>
    <row r="268" ht="12.75" customHeight="1">
      <c r="A268" s="16"/>
      <c r="B268" s="87"/>
      <c r="C268" s="88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</row>
    <row r="269" ht="12.75" customHeight="1">
      <c r="A269" s="16"/>
      <c r="B269" s="87"/>
      <c r="C269" s="88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</row>
    <row r="270" ht="12.75" customHeight="1">
      <c r="A270" s="16"/>
      <c r="B270" s="87"/>
      <c r="C270" s="88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</row>
    <row r="271" ht="12.75" customHeight="1">
      <c r="A271" s="16"/>
      <c r="B271" s="87"/>
      <c r="C271" s="88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</row>
    <row r="272" ht="12.75" customHeight="1">
      <c r="A272" s="16"/>
      <c r="B272" s="87"/>
      <c r="C272" s="88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</row>
    <row r="273" ht="12.75" customHeight="1">
      <c r="A273" s="16"/>
      <c r="B273" s="87"/>
      <c r="C273" s="88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</row>
    <row r="274" ht="12.75" customHeight="1">
      <c r="A274" s="16"/>
      <c r="B274" s="87"/>
      <c r="C274" s="88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</row>
    <row r="275" ht="12.75" customHeight="1">
      <c r="A275" s="16"/>
      <c r="B275" s="87"/>
      <c r="C275" s="88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</row>
    <row r="276" ht="12.75" customHeight="1">
      <c r="A276" s="16"/>
      <c r="B276" s="87"/>
      <c r="C276" s="88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</row>
    <row r="277" ht="12.75" customHeight="1">
      <c r="A277" s="16"/>
      <c r="B277" s="87"/>
      <c r="C277" s="88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</row>
    <row r="278" ht="12.75" customHeight="1">
      <c r="A278" s="16"/>
      <c r="B278" s="87"/>
      <c r="C278" s="88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</row>
    <row r="279" ht="12.75" customHeight="1">
      <c r="A279" s="16"/>
      <c r="B279" s="87"/>
      <c r="C279" s="88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</row>
    <row r="280" ht="12.75" customHeight="1">
      <c r="A280" s="16"/>
      <c r="B280" s="87"/>
      <c r="C280" s="88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</row>
    <row r="281" ht="12.75" customHeight="1">
      <c r="A281" s="16"/>
      <c r="B281" s="87"/>
      <c r="C281" s="88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</row>
    <row r="282" ht="12.75" customHeight="1">
      <c r="A282" s="16"/>
      <c r="B282" s="87"/>
      <c r="C282" s="88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</row>
    <row r="283" ht="12.75" customHeight="1">
      <c r="A283" s="16"/>
      <c r="B283" s="87"/>
      <c r="C283" s="88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</row>
    <row r="284" ht="12.75" customHeight="1">
      <c r="A284" s="16"/>
      <c r="B284" s="87"/>
      <c r="C284" s="88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</row>
    <row r="285" ht="12.75" customHeight="1">
      <c r="A285" s="16"/>
      <c r="B285" s="87"/>
      <c r="C285" s="88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</row>
    <row r="286" ht="12.75" customHeight="1">
      <c r="A286" s="16"/>
      <c r="B286" s="87"/>
      <c r="C286" s="88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</row>
    <row r="287" ht="12.75" customHeight="1">
      <c r="A287" s="16"/>
      <c r="B287" s="87"/>
      <c r="C287" s="88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</row>
    <row r="288" ht="12.75" customHeight="1">
      <c r="A288" s="16"/>
      <c r="B288" s="87"/>
      <c r="C288" s="88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</row>
    <row r="289" ht="12.75" customHeight="1">
      <c r="A289" s="16"/>
      <c r="B289" s="87"/>
      <c r="C289" s="88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</row>
    <row r="290" ht="12.75" customHeight="1">
      <c r="A290" s="16"/>
      <c r="B290" s="87"/>
      <c r="C290" s="88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</row>
    <row r="291" ht="12.75" customHeight="1">
      <c r="A291" s="16"/>
      <c r="B291" s="87"/>
      <c r="C291" s="88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</row>
    <row r="292" ht="12.75" customHeight="1">
      <c r="A292" s="16"/>
      <c r="B292" s="87"/>
      <c r="C292" s="88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</row>
    <row r="293" ht="12.75" customHeight="1">
      <c r="A293" s="16"/>
      <c r="B293" s="87"/>
      <c r="C293" s="88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</row>
    <row r="294" ht="12.75" customHeight="1">
      <c r="A294" s="16"/>
      <c r="B294" s="87"/>
      <c r="C294" s="88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</row>
    <row r="295" ht="12.75" customHeight="1">
      <c r="A295" s="16"/>
      <c r="B295" s="87"/>
      <c r="C295" s="88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</row>
    <row r="296" ht="12.75" customHeight="1">
      <c r="A296" s="16"/>
      <c r="B296" s="87"/>
      <c r="C296" s="88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</row>
    <row r="297" ht="12.75" customHeight="1">
      <c r="A297" s="16"/>
      <c r="B297" s="87"/>
      <c r="C297" s="88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</row>
    <row r="298" ht="12.75" customHeight="1">
      <c r="A298" s="16"/>
      <c r="B298" s="87"/>
      <c r="C298" s="88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</row>
    <row r="299" ht="12.75" customHeight="1">
      <c r="A299" s="16"/>
      <c r="B299" s="87"/>
      <c r="C299" s="88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</row>
    <row r="300" ht="12.75" customHeight="1">
      <c r="A300" s="16"/>
      <c r="B300" s="87"/>
      <c r="C300" s="88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</row>
    <row r="301" ht="12.75" customHeight="1">
      <c r="A301" s="16"/>
      <c r="B301" s="87"/>
      <c r="C301" s="88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</row>
    <row r="302" ht="12.75" customHeight="1">
      <c r="A302" s="16"/>
      <c r="B302" s="87"/>
      <c r="C302" s="88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</row>
    <row r="303" ht="12.75" customHeight="1">
      <c r="A303" s="16"/>
      <c r="B303" s="87"/>
      <c r="C303" s="88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</row>
    <row r="304" ht="12.75" customHeight="1">
      <c r="A304" s="16"/>
      <c r="B304" s="87"/>
      <c r="C304" s="88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</row>
    <row r="305" ht="12.75" customHeight="1">
      <c r="A305" s="16"/>
      <c r="B305" s="87"/>
      <c r="C305" s="88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</row>
    <row r="306" ht="12.75" customHeight="1">
      <c r="A306" s="16"/>
      <c r="B306" s="87"/>
      <c r="C306" s="88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</row>
    <row r="307" ht="12.75" customHeight="1">
      <c r="A307" s="16"/>
      <c r="B307" s="87"/>
      <c r="C307" s="88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</row>
    <row r="308" ht="12.75" customHeight="1">
      <c r="A308" s="16"/>
      <c r="B308" s="87"/>
      <c r="C308" s="88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</row>
    <row r="309" ht="12.75" customHeight="1">
      <c r="A309" s="16"/>
      <c r="B309" s="87"/>
      <c r="C309" s="88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</row>
    <row r="310" ht="12.75" customHeight="1">
      <c r="A310" s="16"/>
      <c r="B310" s="87"/>
      <c r="C310" s="88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</row>
    <row r="311" ht="12.75" customHeight="1">
      <c r="A311" s="16"/>
      <c r="B311" s="87"/>
      <c r="C311" s="88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</row>
    <row r="312" ht="12.75" customHeight="1">
      <c r="A312" s="16"/>
      <c r="B312" s="87"/>
      <c r="C312" s="88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</row>
    <row r="313" ht="12.75" customHeight="1">
      <c r="A313" s="16"/>
      <c r="B313" s="87"/>
      <c r="C313" s="88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</row>
    <row r="314" ht="12.75" customHeight="1">
      <c r="A314" s="16"/>
      <c r="B314" s="87"/>
      <c r="C314" s="88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</row>
    <row r="315" ht="12.75" customHeight="1">
      <c r="A315" s="16"/>
      <c r="B315" s="87"/>
      <c r="C315" s="88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</row>
    <row r="316" ht="12.75" customHeight="1">
      <c r="A316" s="16"/>
      <c r="B316" s="87"/>
      <c r="C316" s="88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</row>
    <row r="317" ht="12.75" customHeight="1">
      <c r="A317" s="16"/>
      <c r="B317" s="87"/>
      <c r="C317" s="88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</row>
    <row r="318" ht="12.75" customHeight="1">
      <c r="A318" s="16"/>
      <c r="B318" s="87"/>
      <c r="C318" s="88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</row>
    <row r="319" ht="12.75" customHeight="1">
      <c r="A319" s="16"/>
      <c r="B319" s="87"/>
      <c r="C319" s="88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</row>
    <row r="320" ht="12.75" customHeight="1">
      <c r="A320" s="16"/>
      <c r="B320" s="87"/>
      <c r="C320" s="88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</row>
    <row r="321" ht="12.75" customHeight="1">
      <c r="A321" s="16"/>
      <c r="B321" s="87"/>
      <c r="C321" s="88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</row>
    <row r="322" ht="12.75" customHeight="1">
      <c r="A322" s="16"/>
      <c r="B322" s="87"/>
      <c r="C322" s="88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</row>
    <row r="323" ht="12.75" customHeight="1">
      <c r="A323" s="16"/>
      <c r="B323" s="87"/>
      <c r="C323" s="88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</row>
    <row r="324" ht="12.75" customHeight="1">
      <c r="A324" s="16"/>
      <c r="B324" s="87"/>
      <c r="C324" s="88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</row>
    <row r="325" ht="12.75" customHeight="1">
      <c r="A325" s="16"/>
      <c r="B325" s="87"/>
      <c r="C325" s="88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</row>
    <row r="326" ht="12.75" customHeight="1">
      <c r="A326" s="16"/>
      <c r="B326" s="87"/>
      <c r="C326" s="88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</row>
    <row r="327" ht="12.75" customHeight="1">
      <c r="A327" s="16"/>
      <c r="B327" s="87"/>
      <c r="C327" s="88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</row>
    <row r="328" ht="12.75" customHeight="1">
      <c r="A328" s="16"/>
      <c r="B328" s="87"/>
      <c r="C328" s="88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</row>
    <row r="329" ht="12.75" customHeight="1">
      <c r="A329" s="16"/>
      <c r="B329" s="87"/>
      <c r="C329" s="88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</row>
    <row r="330" ht="12.75" customHeight="1">
      <c r="A330" s="16"/>
      <c r="B330" s="87"/>
      <c r="C330" s="88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</row>
    <row r="331" ht="12.75" customHeight="1">
      <c r="A331" s="16"/>
      <c r="B331" s="87"/>
      <c r="C331" s="88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</row>
    <row r="332" ht="12.75" customHeight="1">
      <c r="A332" s="16"/>
      <c r="B332" s="87"/>
      <c r="C332" s="88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</row>
    <row r="333" ht="12.75" customHeight="1">
      <c r="A333" s="16"/>
      <c r="B333" s="87"/>
      <c r="C333" s="88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</row>
    <row r="334" ht="12.75" customHeight="1">
      <c r="A334" s="16"/>
      <c r="B334" s="87"/>
      <c r="C334" s="88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</row>
    <row r="335" ht="12.75" customHeight="1">
      <c r="A335" s="16"/>
      <c r="B335" s="87"/>
      <c r="C335" s="88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</row>
    <row r="336" ht="12.75" customHeight="1">
      <c r="A336" s="16"/>
      <c r="B336" s="87"/>
      <c r="C336" s="88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</row>
    <row r="337" ht="12.75" customHeight="1">
      <c r="A337" s="16"/>
      <c r="B337" s="87"/>
      <c r="C337" s="88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</row>
    <row r="338" ht="12.75" customHeight="1">
      <c r="A338" s="16"/>
      <c r="B338" s="87"/>
      <c r="C338" s="88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</row>
    <row r="339" ht="12.75" customHeight="1">
      <c r="A339" s="16"/>
      <c r="B339" s="87"/>
      <c r="C339" s="88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</row>
    <row r="340" ht="12.75" customHeight="1">
      <c r="A340" s="16"/>
      <c r="B340" s="87"/>
      <c r="C340" s="88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</row>
    <row r="341" ht="12.75" customHeight="1">
      <c r="A341" s="16"/>
      <c r="B341" s="87"/>
      <c r="C341" s="88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</row>
    <row r="342" ht="12.75" customHeight="1">
      <c r="A342" s="16"/>
      <c r="B342" s="87"/>
      <c r="C342" s="88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</row>
    <row r="343" ht="12.75" customHeight="1">
      <c r="A343" s="16"/>
      <c r="B343" s="87"/>
      <c r="C343" s="88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</row>
    <row r="344" ht="12.75" customHeight="1">
      <c r="A344" s="16"/>
      <c r="B344" s="87"/>
      <c r="C344" s="88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</row>
    <row r="345" ht="12.75" customHeight="1">
      <c r="A345" s="16"/>
      <c r="B345" s="87"/>
      <c r="C345" s="88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</row>
    <row r="346" ht="12.75" customHeight="1">
      <c r="A346" s="16"/>
      <c r="B346" s="87"/>
      <c r="C346" s="88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</row>
    <row r="347" ht="12.75" customHeight="1">
      <c r="A347" s="16"/>
      <c r="B347" s="87"/>
      <c r="C347" s="88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</row>
    <row r="348" ht="12.75" customHeight="1">
      <c r="A348" s="16"/>
      <c r="B348" s="87"/>
      <c r="C348" s="88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</row>
    <row r="349" ht="12.75" customHeight="1">
      <c r="A349" s="16"/>
      <c r="B349" s="87"/>
      <c r="C349" s="88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</row>
    <row r="350" ht="12.75" customHeight="1">
      <c r="A350" s="16"/>
      <c r="B350" s="87"/>
      <c r="C350" s="88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</row>
    <row r="351" ht="12.75" customHeight="1">
      <c r="A351" s="16"/>
      <c r="B351" s="87"/>
      <c r="C351" s="88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</row>
    <row r="352" ht="12.75" customHeight="1">
      <c r="A352" s="16"/>
      <c r="B352" s="87"/>
      <c r="C352" s="88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</row>
    <row r="353" ht="12.75" customHeight="1">
      <c r="A353" s="16"/>
      <c r="B353" s="87"/>
      <c r="C353" s="88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</row>
    <row r="354" ht="12.75" customHeight="1">
      <c r="A354" s="16"/>
      <c r="B354" s="87"/>
      <c r="C354" s="88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</row>
    <row r="355" ht="12.75" customHeight="1">
      <c r="A355" s="16"/>
      <c r="B355" s="87"/>
      <c r="C355" s="88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</row>
    <row r="356" ht="12.75" customHeight="1">
      <c r="A356" s="16"/>
      <c r="B356" s="87"/>
      <c r="C356" s="88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</row>
    <row r="357" ht="12.75" customHeight="1">
      <c r="A357" s="16"/>
      <c r="B357" s="87"/>
      <c r="C357" s="88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</row>
    <row r="358" ht="12.75" customHeight="1">
      <c r="A358" s="16"/>
      <c r="B358" s="87"/>
      <c r="C358" s="88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</row>
    <row r="359" ht="12.75" customHeight="1">
      <c r="A359" s="16"/>
      <c r="B359" s="87"/>
      <c r="C359" s="88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</row>
    <row r="360" ht="12.75" customHeight="1">
      <c r="A360" s="16"/>
      <c r="B360" s="87"/>
      <c r="C360" s="88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</row>
    <row r="361" ht="12.75" customHeight="1">
      <c r="A361" s="16"/>
      <c r="B361" s="87"/>
      <c r="C361" s="88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</row>
    <row r="362" ht="12.75" customHeight="1">
      <c r="A362" s="16"/>
      <c r="B362" s="87"/>
      <c r="C362" s="88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</row>
    <row r="363" ht="12.75" customHeight="1">
      <c r="A363" s="16"/>
      <c r="B363" s="87"/>
      <c r="C363" s="88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</row>
    <row r="364" ht="12.75" customHeight="1">
      <c r="A364" s="16"/>
      <c r="B364" s="87"/>
      <c r="C364" s="88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</row>
    <row r="365" ht="12.75" customHeight="1">
      <c r="A365" s="16"/>
      <c r="B365" s="87"/>
      <c r="C365" s="88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</row>
    <row r="366" ht="12.75" customHeight="1">
      <c r="A366" s="16"/>
      <c r="B366" s="87"/>
      <c r="C366" s="88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</row>
    <row r="367" ht="12.75" customHeight="1">
      <c r="A367" s="16"/>
      <c r="B367" s="87"/>
      <c r="C367" s="88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</row>
    <row r="368" ht="12.75" customHeight="1">
      <c r="A368" s="16"/>
      <c r="B368" s="87"/>
      <c r="C368" s="88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</row>
    <row r="369" ht="12.75" customHeight="1">
      <c r="A369" s="16"/>
      <c r="B369" s="87"/>
      <c r="C369" s="88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</row>
    <row r="370" ht="12.75" customHeight="1">
      <c r="A370" s="16"/>
      <c r="B370" s="87"/>
      <c r="C370" s="88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</row>
    <row r="371" ht="12.75" customHeight="1">
      <c r="A371" s="16"/>
      <c r="B371" s="87"/>
      <c r="C371" s="88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</row>
    <row r="372" ht="12.75" customHeight="1">
      <c r="A372" s="16"/>
      <c r="B372" s="87"/>
      <c r="C372" s="88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</row>
    <row r="373" ht="12.75" customHeight="1">
      <c r="A373" s="16"/>
      <c r="B373" s="87"/>
      <c r="C373" s="88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</row>
    <row r="374" ht="12.75" customHeight="1">
      <c r="A374" s="16"/>
      <c r="B374" s="87"/>
      <c r="C374" s="88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</row>
    <row r="375" ht="12.75" customHeight="1">
      <c r="A375" s="16"/>
      <c r="B375" s="87"/>
      <c r="C375" s="88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</row>
    <row r="376" ht="12.75" customHeight="1">
      <c r="A376" s="16"/>
      <c r="B376" s="87"/>
      <c r="C376" s="88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</row>
    <row r="377" ht="12.75" customHeight="1">
      <c r="A377" s="16"/>
      <c r="B377" s="87"/>
      <c r="C377" s="88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</row>
    <row r="378" ht="12.75" customHeight="1">
      <c r="A378" s="16"/>
      <c r="B378" s="87"/>
      <c r="C378" s="88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</row>
    <row r="379" ht="12.75" customHeight="1">
      <c r="A379" s="16"/>
      <c r="B379" s="87"/>
      <c r="C379" s="88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</row>
    <row r="380" ht="12.75" customHeight="1">
      <c r="A380" s="16"/>
      <c r="B380" s="87"/>
      <c r="C380" s="88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</row>
    <row r="381" ht="12.75" customHeight="1">
      <c r="A381" s="16"/>
      <c r="B381" s="87"/>
      <c r="C381" s="88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</row>
    <row r="382" ht="12.75" customHeight="1">
      <c r="A382" s="16"/>
      <c r="B382" s="87"/>
      <c r="C382" s="88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</row>
    <row r="383" ht="12.75" customHeight="1">
      <c r="A383" s="16"/>
      <c r="B383" s="87"/>
      <c r="C383" s="88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</row>
    <row r="384" ht="12.75" customHeight="1">
      <c r="A384" s="16"/>
      <c r="B384" s="87"/>
      <c r="C384" s="88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</row>
    <row r="385" ht="12.75" customHeight="1">
      <c r="A385" s="16"/>
      <c r="B385" s="87"/>
      <c r="C385" s="88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</row>
    <row r="386" ht="12.75" customHeight="1">
      <c r="A386" s="16"/>
      <c r="B386" s="87"/>
      <c r="C386" s="88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</row>
    <row r="387" ht="12.75" customHeight="1">
      <c r="A387" s="16"/>
      <c r="B387" s="87"/>
      <c r="C387" s="88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</row>
    <row r="388" ht="12.75" customHeight="1">
      <c r="A388" s="16"/>
      <c r="B388" s="87"/>
      <c r="C388" s="88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</row>
    <row r="389" ht="12.75" customHeight="1">
      <c r="A389" s="16"/>
      <c r="B389" s="87"/>
      <c r="C389" s="88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</row>
    <row r="390" ht="12.75" customHeight="1">
      <c r="A390" s="16"/>
      <c r="B390" s="87"/>
      <c r="C390" s="88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</row>
    <row r="391" ht="12.75" customHeight="1">
      <c r="A391" s="16"/>
      <c r="B391" s="87"/>
      <c r="C391" s="88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</row>
    <row r="392" ht="12.75" customHeight="1">
      <c r="A392" s="16"/>
      <c r="B392" s="87"/>
      <c r="C392" s="88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</row>
    <row r="393" ht="12.75" customHeight="1">
      <c r="A393" s="16"/>
      <c r="B393" s="87"/>
      <c r="C393" s="88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</row>
    <row r="394" ht="12.75" customHeight="1">
      <c r="A394" s="16"/>
      <c r="B394" s="87"/>
      <c r="C394" s="88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</row>
    <row r="395" ht="12.75" customHeight="1">
      <c r="A395" s="16"/>
      <c r="B395" s="87"/>
      <c r="C395" s="88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</row>
    <row r="396" ht="12.75" customHeight="1">
      <c r="A396" s="16"/>
      <c r="B396" s="87"/>
      <c r="C396" s="88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</row>
    <row r="397" ht="12.75" customHeight="1">
      <c r="A397" s="16"/>
      <c r="B397" s="87"/>
      <c r="C397" s="88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</row>
    <row r="398" ht="12.75" customHeight="1">
      <c r="A398" s="16"/>
      <c r="B398" s="87"/>
      <c r="C398" s="88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</row>
    <row r="399" ht="12.75" customHeight="1">
      <c r="A399" s="16"/>
      <c r="B399" s="87"/>
      <c r="C399" s="88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</row>
    <row r="400" ht="12.75" customHeight="1">
      <c r="A400" s="16"/>
      <c r="B400" s="87"/>
      <c r="C400" s="88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</row>
    <row r="401" ht="12.75" customHeight="1">
      <c r="A401" s="16"/>
      <c r="B401" s="87"/>
      <c r="C401" s="88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</row>
    <row r="402" ht="12.75" customHeight="1">
      <c r="A402" s="16"/>
      <c r="B402" s="87"/>
      <c r="C402" s="88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</row>
    <row r="403" ht="12.75" customHeight="1">
      <c r="A403" s="16"/>
      <c r="B403" s="87"/>
      <c r="C403" s="88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</row>
    <row r="404" ht="12.75" customHeight="1">
      <c r="A404" s="16"/>
      <c r="B404" s="87"/>
      <c r="C404" s="88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</row>
    <row r="405" ht="12.75" customHeight="1">
      <c r="A405" s="16"/>
      <c r="B405" s="87"/>
      <c r="C405" s="88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</row>
    <row r="406" ht="12.75" customHeight="1">
      <c r="A406" s="16"/>
      <c r="B406" s="87"/>
      <c r="C406" s="88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</row>
    <row r="407" ht="12.75" customHeight="1">
      <c r="A407" s="16"/>
      <c r="B407" s="87"/>
      <c r="C407" s="88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</row>
    <row r="408" ht="12.75" customHeight="1">
      <c r="A408" s="16"/>
      <c r="B408" s="87"/>
      <c r="C408" s="88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</row>
    <row r="409" ht="12.75" customHeight="1">
      <c r="A409" s="16"/>
      <c r="B409" s="87"/>
      <c r="C409" s="88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</row>
    <row r="410" ht="12.75" customHeight="1">
      <c r="A410" s="16"/>
      <c r="B410" s="87"/>
      <c r="C410" s="88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</row>
    <row r="411" ht="12.75" customHeight="1">
      <c r="A411" s="16"/>
      <c r="B411" s="87"/>
      <c r="C411" s="88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</row>
    <row r="412" ht="12.75" customHeight="1">
      <c r="A412" s="16"/>
      <c r="B412" s="87"/>
      <c r="C412" s="88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</row>
    <row r="413" ht="12.75" customHeight="1">
      <c r="A413" s="16"/>
      <c r="B413" s="87"/>
      <c r="C413" s="88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</row>
    <row r="414" ht="12.75" customHeight="1">
      <c r="A414" s="16"/>
      <c r="B414" s="87"/>
      <c r="C414" s="88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</row>
    <row r="415" ht="12.75" customHeight="1">
      <c r="A415" s="16"/>
      <c r="B415" s="87"/>
      <c r="C415" s="88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</row>
    <row r="416" ht="12.75" customHeight="1">
      <c r="A416" s="16"/>
      <c r="B416" s="87"/>
      <c r="C416" s="88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</row>
    <row r="417" ht="12.75" customHeight="1">
      <c r="A417" s="16"/>
      <c r="B417" s="87"/>
      <c r="C417" s="88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</row>
    <row r="418" ht="12.75" customHeight="1">
      <c r="A418" s="16"/>
      <c r="B418" s="87"/>
      <c r="C418" s="88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</row>
    <row r="419" ht="12.75" customHeight="1">
      <c r="A419" s="16"/>
      <c r="B419" s="87"/>
      <c r="C419" s="88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</row>
    <row r="420" ht="12.75" customHeight="1">
      <c r="A420" s="16"/>
      <c r="B420" s="87"/>
      <c r="C420" s="88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</row>
    <row r="421" ht="12.75" customHeight="1">
      <c r="A421" s="16"/>
      <c r="B421" s="87"/>
      <c r="C421" s="88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</row>
    <row r="422" ht="12.75" customHeight="1">
      <c r="A422" s="16"/>
      <c r="B422" s="87"/>
      <c r="C422" s="88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</row>
    <row r="423" ht="12.75" customHeight="1">
      <c r="A423" s="16"/>
      <c r="B423" s="87"/>
      <c r="C423" s="88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</row>
    <row r="424" ht="12.75" customHeight="1">
      <c r="A424" s="16"/>
      <c r="B424" s="87"/>
      <c r="C424" s="88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</row>
    <row r="425" ht="12.75" customHeight="1">
      <c r="A425" s="16"/>
      <c r="B425" s="87"/>
      <c r="C425" s="88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</row>
    <row r="426" ht="12.75" customHeight="1">
      <c r="A426" s="16"/>
      <c r="B426" s="87"/>
      <c r="C426" s="88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</row>
    <row r="427" ht="12.75" customHeight="1">
      <c r="A427" s="16"/>
      <c r="B427" s="87"/>
      <c r="C427" s="88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</row>
    <row r="428" ht="12.75" customHeight="1">
      <c r="A428" s="16"/>
      <c r="B428" s="87"/>
      <c r="C428" s="88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</row>
    <row r="429" ht="12.75" customHeight="1">
      <c r="A429" s="16"/>
      <c r="B429" s="87"/>
      <c r="C429" s="88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</row>
    <row r="430" ht="12.75" customHeight="1">
      <c r="A430" s="16"/>
      <c r="B430" s="87"/>
      <c r="C430" s="88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</row>
    <row r="431" ht="12.75" customHeight="1">
      <c r="A431" s="16"/>
      <c r="B431" s="87"/>
      <c r="C431" s="88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</row>
    <row r="432" ht="12.75" customHeight="1">
      <c r="A432" s="16"/>
      <c r="B432" s="87"/>
      <c r="C432" s="88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</row>
    <row r="433" ht="12.75" customHeight="1">
      <c r="A433" s="16"/>
      <c r="B433" s="87"/>
      <c r="C433" s="88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</row>
    <row r="434" ht="12.75" customHeight="1">
      <c r="A434" s="16"/>
      <c r="B434" s="87"/>
      <c r="C434" s="88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</row>
    <row r="435" ht="12.75" customHeight="1">
      <c r="A435" s="16"/>
      <c r="B435" s="87"/>
      <c r="C435" s="88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</row>
    <row r="436" ht="12.75" customHeight="1">
      <c r="A436" s="16"/>
      <c r="B436" s="87"/>
      <c r="C436" s="88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</row>
    <row r="437" ht="12.75" customHeight="1">
      <c r="A437" s="16"/>
      <c r="B437" s="87"/>
      <c r="C437" s="88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</row>
    <row r="438" ht="12.75" customHeight="1">
      <c r="A438" s="16"/>
      <c r="B438" s="87"/>
      <c r="C438" s="88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</row>
    <row r="439" ht="12.75" customHeight="1">
      <c r="A439" s="16"/>
      <c r="B439" s="87"/>
      <c r="C439" s="88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</row>
    <row r="440" ht="12.75" customHeight="1">
      <c r="A440" s="16"/>
      <c r="B440" s="87"/>
      <c r="C440" s="88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</row>
    <row r="441" ht="12.75" customHeight="1">
      <c r="A441" s="16"/>
      <c r="B441" s="87"/>
      <c r="C441" s="88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</row>
    <row r="442" ht="12.75" customHeight="1">
      <c r="A442" s="16"/>
      <c r="B442" s="87"/>
      <c r="C442" s="88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</row>
    <row r="443" ht="12.75" customHeight="1">
      <c r="A443" s="16"/>
      <c r="B443" s="87"/>
      <c r="C443" s="88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</row>
    <row r="444" ht="12.75" customHeight="1">
      <c r="A444" s="16"/>
      <c r="B444" s="87"/>
      <c r="C444" s="88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</row>
    <row r="445" ht="12.75" customHeight="1">
      <c r="A445" s="16"/>
      <c r="B445" s="87"/>
      <c r="C445" s="88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</row>
    <row r="446" ht="12.75" customHeight="1">
      <c r="A446" s="16"/>
      <c r="B446" s="87"/>
      <c r="C446" s="88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</row>
    <row r="447" ht="12.75" customHeight="1">
      <c r="A447" s="16"/>
      <c r="B447" s="87"/>
      <c r="C447" s="88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</row>
    <row r="448" ht="12.75" customHeight="1">
      <c r="A448" s="16"/>
      <c r="B448" s="87"/>
      <c r="C448" s="88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</row>
    <row r="449" ht="12.75" customHeight="1">
      <c r="A449" s="16"/>
      <c r="B449" s="87"/>
      <c r="C449" s="88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</row>
    <row r="450" ht="12.75" customHeight="1">
      <c r="A450" s="16"/>
      <c r="B450" s="87"/>
      <c r="C450" s="88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</row>
    <row r="451" ht="12.75" customHeight="1">
      <c r="A451" s="16"/>
      <c r="B451" s="87"/>
      <c r="C451" s="88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</row>
    <row r="452" ht="12.75" customHeight="1">
      <c r="A452" s="16"/>
      <c r="B452" s="87"/>
      <c r="C452" s="88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</row>
    <row r="453" ht="12.75" customHeight="1">
      <c r="A453" s="16"/>
      <c r="B453" s="87"/>
      <c r="C453" s="88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</row>
    <row r="454" ht="12.75" customHeight="1">
      <c r="A454" s="16"/>
      <c r="B454" s="87"/>
      <c r="C454" s="88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</row>
    <row r="455" ht="12.75" customHeight="1">
      <c r="A455" s="16"/>
      <c r="B455" s="87"/>
      <c r="C455" s="88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</row>
    <row r="456" ht="12.75" customHeight="1">
      <c r="A456" s="16"/>
      <c r="B456" s="87"/>
      <c r="C456" s="88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</row>
    <row r="457" ht="12.75" customHeight="1">
      <c r="A457" s="16"/>
      <c r="B457" s="87"/>
      <c r="C457" s="88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</row>
    <row r="458" ht="12.75" customHeight="1">
      <c r="A458" s="16"/>
      <c r="B458" s="87"/>
      <c r="C458" s="88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</row>
    <row r="459" ht="12.75" customHeight="1">
      <c r="A459" s="16"/>
      <c r="B459" s="87"/>
      <c r="C459" s="88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</row>
    <row r="460" ht="12.75" customHeight="1">
      <c r="A460" s="16"/>
      <c r="B460" s="87"/>
      <c r="C460" s="88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</row>
    <row r="461" ht="12.75" customHeight="1">
      <c r="A461" s="16"/>
      <c r="B461" s="87"/>
      <c r="C461" s="88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</row>
    <row r="462" ht="12.75" customHeight="1">
      <c r="A462" s="16"/>
      <c r="B462" s="87"/>
      <c r="C462" s="88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</row>
    <row r="463" ht="12.75" customHeight="1">
      <c r="A463" s="16"/>
      <c r="B463" s="87"/>
      <c r="C463" s="88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</row>
    <row r="464" ht="12.75" customHeight="1">
      <c r="A464" s="16"/>
      <c r="B464" s="87"/>
      <c r="C464" s="88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</row>
    <row r="465" ht="12.75" customHeight="1">
      <c r="A465" s="16"/>
      <c r="B465" s="87"/>
      <c r="C465" s="88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</row>
    <row r="466" ht="12.75" customHeight="1">
      <c r="A466" s="16"/>
      <c r="B466" s="87"/>
      <c r="C466" s="88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</row>
    <row r="467" ht="12.75" customHeight="1">
      <c r="A467" s="16"/>
      <c r="B467" s="87"/>
      <c r="C467" s="88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</row>
    <row r="468" ht="12.75" customHeight="1">
      <c r="A468" s="16"/>
      <c r="B468" s="87"/>
      <c r="C468" s="88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</row>
    <row r="469" ht="12.75" customHeight="1">
      <c r="A469" s="16"/>
      <c r="B469" s="87"/>
      <c r="C469" s="88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</row>
    <row r="470" ht="12.75" customHeight="1">
      <c r="A470" s="16"/>
      <c r="B470" s="87"/>
      <c r="C470" s="88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</row>
    <row r="471" ht="12.75" customHeight="1">
      <c r="A471" s="16"/>
      <c r="B471" s="87"/>
      <c r="C471" s="88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</row>
    <row r="472" ht="12.75" customHeight="1">
      <c r="A472" s="16"/>
      <c r="B472" s="87"/>
      <c r="C472" s="88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</row>
    <row r="473" ht="12.75" customHeight="1">
      <c r="A473" s="16"/>
      <c r="B473" s="87"/>
      <c r="C473" s="88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</row>
    <row r="474" ht="12.75" customHeight="1">
      <c r="A474" s="16"/>
      <c r="B474" s="87"/>
      <c r="C474" s="88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</row>
    <row r="475" ht="12.75" customHeight="1">
      <c r="A475" s="16"/>
      <c r="B475" s="87"/>
      <c r="C475" s="88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</row>
    <row r="476" ht="12.75" customHeight="1">
      <c r="A476" s="16"/>
      <c r="B476" s="87"/>
      <c r="C476" s="88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</row>
    <row r="477" ht="12.75" customHeight="1">
      <c r="A477" s="16"/>
      <c r="B477" s="87"/>
      <c r="C477" s="88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</row>
    <row r="478" ht="12.75" customHeight="1">
      <c r="A478" s="16"/>
      <c r="B478" s="87"/>
      <c r="C478" s="88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</row>
    <row r="479" ht="12.75" customHeight="1">
      <c r="A479" s="16"/>
      <c r="B479" s="87"/>
      <c r="C479" s="88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</row>
    <row r="480" ht="12.75" customHeight="1">
      <c r="A480" s="16"/>
      <c r="B480" s="87"/>
      <c r="C480" s="88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</row>
    <row r="481" ht="12.75" customHeight="1">
      <c r="A481" s="16"/>
      <c r="B481" s="87"/>
      <c r="C481" s="88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</row>
    <row r="482" ht="12.75" customHeight="1">
      <c r="A482" s="16"/>
      <c r="B482" s="87"/>
      <c r="C482" s="88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</row>
    <row r="483" ht="12.75" customHeight="1">
      <c r="A483" s="16"/>
      <c r="B483" s="87"/>
      <c r="C483" s="88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</row>
    <row r="484" ht="12.75" customHeight="1">
      <c r="A484" s="16"/>
      <c r="B484" s="87"/>
      <c r="C484" s="88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</row>
    <row r="485" ht="12.75" customHeight="1">
      <c r="A485" s="16"/>
      <c r="B485" s="87"/>
      <c r="C485" s="88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</row>
    <row r="486" ht="12.75" customHeight="1">
      <c r="A486" s="16"/>
      <c r="B486" s="87"/>
      <c r="C486" s="88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</row>
    <row r="487" ht="12.75" customHeight="1">
      <c r="A487" s="16"/>
      <c r="B487" s="87"/>
      <c r="C487" s="88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</row>
    <row r="488" ht="12.75" customHeight="1">
      <c r="A488" s="16"/>
      <c r="B488" s="87"/>
      <c r="C488" s="88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</row>
    <row r="489" ht="12.75" customHeight="1">
      <c r="A489" s="16"/>
      <c r="B489" s="87"/>
      <c r="C489" s="88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</row>
    <row r="490" ht="12.75" customHeight="1">
      <c r="A490" s="16"/>
      <c r="B490" s="87"/>
      <c r="C490" s="88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</row>
    <row r="491" ht="12.75" customHeight="1">
      <c r="A491" s="16"/>
      <c r="B491" s="87"/>
      <c r="C491" s="88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</row>
    <row r="492" ht="12.75" customHeight="1">
      <c r="A492" s="16"/>
      <c r="B492" s="87"/>
      <c r="C492" s="88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</row>
    <row r="493" ht="12.75" customHeight="1">
      <c r="A493" s="16"/>
      <c r="B493" s="87"/>
      <c r="C493" s="88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</row>
    <row r="494" ht="12.75" customHeight="1">
      <c r="A494" s="16"/>
      <c r="B494" s="87"/>
      <c r="C494" s="88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</row>
    <row r="495" ht="12.75" customHeight="1">
      <c r="A495" s="16"/>
      <c r="B495" s="87"/>
      <c r="C495" s="88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</row>
    <row r="496" ht="12.75" customHeight="1">
      <c r="A496" s="16"/>
      <c r="B496" s="87"/>
      <c r="C496" s="88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</row>
    <row r="497" ht="12.75" customHeight="1">
      <c r="A497" s="16"/>
      <c r="B497" s="87"/>
      <c r="C497" s="88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</row>
    <row r="498" ht="12.75" customHeight="1">
      <c r="A498" s="16"/>
      <c r="B498" s="87"/>
      <c r="C498" s="88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</row>
    <row r="499" ht="12.75" customHeight="1">
      <c r="A499" s="16"/>
      <c r="B499" s="87"/>
      <c r="C499" s="88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</row>
    <row r="500" ht="12.75" customHeight="1">
      <c r="A500" s="16"/>
      <c r="B500" s="87"/>
      <c r="C500" s="88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</row>
    <row r="501" ht="12.75" customHeight="1">
      <c r="A501" s="16"/>
      <c r="B501" s="87"/>
      <c r="C501" s="88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</row>
    <row r="502" ht="12.75" customHeight="1">
      <c r="A502" s="16"/>
      <c r="B502" s="87"/>
      <c r="C502" s="88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</row>
    <row r="503" ht="12.75" customHeight="1">
      <c r="A503" s="16"/>
      <c r="B503" s="87"/>
      <c r="C503" s="88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</row>
    <row r="504" ht="12.75" customHeight="1">
      <c r="A504" s="16"/>
      <c r="B504" s="87"/>
      <c r="C504" s="88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</row>
    <row r="505" ht="12.75" customHeight="1">
      <c r="A505" s="16"/>
      <c r="B505" s="87"/>
      <c r="C505" s="88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</row>
    <row r="506" ht="12.75" customHeight="1">
      <c r="A506" s="16"/>
      <c r="B506" s="87"/>
      <c r="C506" s="88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</row>
    <row r="507" ht="12.75" customHeight="1">
      <c r="A507" s="16"/>
      <c r="B507" s="87"/>
      <c r="C507" s="88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</row>
    <row r="508" ht="12.75" customHeight="1">
      <c r="A508" s="16"/>
      <c r="B508" s="87"/>
      <c r="C508" s="88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</row>
    <row r="509" ht="12.75" customHeight="1">
      <c r="A509" s="16"/>
      <c r="B509" s="87"/>
      <c r="C509" s="88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</row>
    <row r="510" ht="12.75" customHeight="1">
      <c r="A510" s="16"/>
      <c r="B510" s="87"/>
      <c r="C510" s="88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</row>
    <row r="511" ht="12.75" customHeight="1">
      <c r="A511" s="16"/>
      <c r="B511" s="87"/>
      <c r="C511" s="88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</row>
    <row r="512" ht="12.75" customHeight="1">
      <c r="A512" s="16"/>
      <c r="B512" s="87"/>
      <c r="C512" s="88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</row>
    <row r="513" ht="12.75" customHeight="1">
      <c r="A513" s="16"/>
      <c r="B513" s="87"/>
      <c r="C513" s="88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</row>
    <row r="514" ht="12.75" customHeight="1">
      <c r="A514" s="16"/>
      <c r="B514" s="87"/>
      <c r="C514" s="88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</row>
    <row r="515" ht="12.75" customHeight="1">
      <c r="A515" s="16"/>
      <c r="B515" s="87"/>
      <c r="C515" s="88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</row>
    <row r="516" ht="12.75" customHeight="1">
      <c r="A516" s="16"/>
      <c r="B516" s="87"/>
      <c r="C516" s="88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</row>
    <row r="517" ht="12.75" customHeight="1">
      <c r="A517" s="16"/>
      <c r="B517" s="87"/>
      <c r="C517" s="88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</row>
    <row r="518" ht="12.75" customHeight="1">
      <c r="A518" s="16"/>
      <c r="B518" s="87"/>
      <c r="C518" s="88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</row>
    <row r="519" ht="12.75" customHeight="1">
      <c r="A519" s="16"/>
      <c r="B519" s="87"/>
      <c r="C519" s="88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</row>
    <row r="520" ht="12.75" customHeight="1">
      <c r="A520" s="16"/>
      <c r="B520" s="87"/>
      <c r="C520" s="88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</row>
    <row r="521" ht="12.75" customHeight="1">
      <c r="A521" s="16"/>
      <c r="B521" s="87"/>
      <c r="C521" s="88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</row>
    <row r="522" ht="12.75" customHeight="1">
      <c r="A522" s="16"/>
      <c r="B522" s="87"/>
      <c r="C522" s="88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</row>
    <row r="523" ht="12.75" customHeight="1">
      <c r="A523" s="16"/>
      <c r="B523" s="87"/>
      <c r="C523" s="88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</row>
    <row r="524" ht="12.75" customHeight="1">
      <c r="A524" s="16"/>
      <c r="B524" s="87"/>
      <c r="C524" s="88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</row>
    <row r="525" ht="12.75" customHeight="1">
      <c r="A525" s="16"/>
      <c r="B525" s="87"/>
      <c r="C525" s="88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</row>
    <row r="526" ht="12.75" customHeight="1">
      <c r="A526" s="16"/>
      <c r="B526" s="87"/>
      <c r="C526" s="88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</row>
    <row r="527" ht="12.75" customHeight="1">
      <c r="A527" s="16"/>
      <c r="B527" s="87"/>
      <c r="C527" s="88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</row>
    <row r="528" ht="12.75" customHeight="1">
      <c r="A528" s="16"/>
      <c r="B528" s="87"/>
      <c r="C528" s="88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</row>
    <row r="529" ht="12.75" customHeight="1">
      <c r="A529" s="16"/>
      <c r="B529" s="87"/>
      <c r="C529" s="88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</row>
    <row r="530" ht="12.75" customHeight="1">
      <c r="A530" s="16"/>
      <c r="B530" s="87"/>
      <c r="C530" s="88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</row>
    <row r="531" ht="12.75" customHeight="1">
      <c r="A531" s="16"/>
      <c r="B531" s="87"/>
      <c r="C531" s="88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</row>
    <row r="532" ht="12.75" customHeight="1">
      <c r="A532" s="16"/>
      <c r="B532" s="87"/>
      <c r="C532" s="88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</row>
    <row r="533" ht="12.75" customHeight="1">
      <c r="A533" s="16"/>
      <c r="B533" s="87"/>
      <c r="C533" s="88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</row>
    <row r="534" ht="12.75" customHeight="1">
      <c r="A534" s="16"/>
      <c r="B534" s="87"/>
      <c r="C534" s="88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</row>
    <row r="535" ht="12.75" customHeight="1">
      <c r="A535" s="16"/>
      <c r="B535" s="87"/>
      <c r="C535" s="88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</row>
    <row r="536" ht="12.75" customHeight="1">
      <c r="A536" s="16"/>
      <c r="B536" s="87"/>
      <c r="C536" s="88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</row>
    <row r="537" ht="12.75" customHeight="1">
      <c r="A537" s="16"/>
      <c r="B537" s="87"/>
      <c r="C537" s="88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</row>
    <row r="538" ht="12.75" customHeight="1">
      <c r="A538" s="16"/>
      <c r="B538" s="87"/>
      <c r="C538" s="88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</row>
    <row r="539" ht="12.75" customHeight="1">
      <c r="A539" s="16"/>
      <c r="B539" s="87"/>
      <c r="C539" s="88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</row>
    <row r="540" ht="12.75" customHeight="1">
      <c r="A540" s="16"/>
      <c r="B540" s="87"/>
      <c r="C540" s="88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</row>
    <row r="541" ht="12.75" customHeight="1">
      <c r="A541" s="16"/>
      <c r="B541" s="87"/>
      <c r="C541" s="88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</row>
    <row r="542" ht="12.75" customHeight="1">
      <c r="A542" s="16"/>
      <c r="B542" s="87"/>
      <c r="C542" s="88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</row>
    <row r="543" ht="12.75" customHeight="1">
      <c r="A543" s="16"/>
      <c r="B543" s="87"/>
      <c r="C543" s="88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</row>
    <row r="544" ht="12.75" customHeight="1">
      <c r="A544" s="16"/>
      <c r="B544" s="87"/>
      <c r="C544" s="88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</row>
    <row r="545" ht="12.75" customHeight="1">
      <c r="A545" s="16"/>
      <c r="B545" s="87"/>
      <c r="C545" s="88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</row>
    <row r="546" ht="12.75" customHeight="1">
      <c r="A546" s="16"/>
      <c r="B546" s="87"/>
      <c r="C546" s="88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</row>
    <row r="547" ht="12.75" customHeight="1">
      <c r="A547" s="16"/>
      <c r="B547" s="87"/>
      <c r="C547" s="88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</row>
    <row r="548" ht="12.75" customHeight="1">
      <c r="A548" s="16"/>
      <c r="B548" s="87"/>
      <c r="C548" s="88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</row>
    <row r="549" ht="12.75" customHeight="1">
      <c r="A549" s="16"/>
      <c r="B549" s="87"/>
      <c r="C549" s="88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</row>
    <row r="550" ht="12.75" customHeight="1">
      <c r="A550" s="16"/>
      <c r="B550" s="87"/>
      <c r="C550" s="88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</row>
    <row r="551" ht="12.75" customHeight="1">
      <c r="A551" s="16"/>
      <c r="B551" s="87"/>
      <c r="C551" s="88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</row>
    <row r="552" ht="12.75" customHeight="1">
      <c r="A552" s="16"/>
      <c r="B552" s="87"/>
      <c r="C552" s="88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</row>
    <row r="553" ht="12.75" customHeight="1">
      <c r="A553" s="16"/>
      <c r="B553" s="87"/>
      <c r="C553" s="88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</row>
    <row r="554" ht="12.75" customHeight="1">
      <c r="A554" s="16"/>
      <c r="B554" s="87"/>
      <c r="C554" s="88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</row>
    <row r="555" ht="12.75" customHeight="1">
      <c r="A555" s="16"/>
      <c r="B555" s="87"/>
      <c r="C555" s="88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</row>
    <row r="556" ht="12.75" customHeight="1">
      <c r="A556" s="16"/>
      <c r="B556" s="87"/>
      <c r="C556" s="88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</row>
    <row r="557" ht="12.75" customHeight="1">
      <c r="A557" s="16"/>
      <c r="B557" s="87"/>
      <c r="C557" s="88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</row>
    <row r="558" ht="12.75" customHeight="1">
      <c r="A558" s="16"/>
      <c r="B558" s="87"/>
      <c r="C558" s="88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</row>
    <row r="559" ht="12.75" customHeight="1">
      <c r="A559" s="16"/>
      <c r="B559" s="87"/>
      <c r="C559" s="88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</row>
    <row r="560" ht="12.75" customHeight="1">
      <c r="A560" s="16"/>
      <c r="B560" s="87"/>
      <c r="C560" s="88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</row>
    <row r="561" ht="12.75" customHeight="1">
      <c r="A561" s="16"/>
      <c r="B561" s="87"/>
      <c r="C561" s="88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</row>
    <row r="562" ht="12.75" customHeight="1">
      <c r="A562" s="16"/>
      <c r="B562" s="87"/>
      <c r="C562" s="88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</row>
    <row r="563" ht="12.75" customHeight="1">
      <c r="A563" s="16"/>
      <c r="B563" s="87"/>
      <c r="C563" s="88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</row>
    <row r="564" ht="12.75" customHeight="1">
      <c r="A564" s="16"/>
      <c r="B564" s="87"/>
      <c r="C564" s="88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</row>
    <row r="565" ht="12.75" customHeight="1">
      <c r="A565" s="16"/>
      <c r="B565" s="87"/>
      <c r="C565" s="88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</row>
    <row r="566" ht="12.75" customHeight="1">
      <c r="A566" s="16"/>
      <c r="B566" s="87"/>
      <c r="C566" s="88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</row>
    <row r="567" ht="12.75" customHeight="1">
      <c r="A567" s="16"/>
      <c r="B567" s="87"/>
      <c r="C567" s="88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</row>
    <row r="568" ht="12.75" customHeight="1">
      <c r="A568" s="16"/>
      <c r="B568" s="87"/>
      <c r="C568" s="88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</row>
    <row r="569" ht="12.75" customHeight="1">
      <c r="A569" s="16"/>
      <c r="B569" s="87"/>
      <c r="C569" s="88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</row>
    <row r="570" ht="12.75" customHeight="1">
      <c r="A570" s="16"/>
      <c r="B570" s="87"/>
      <c r="C570" s="88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</row>
    <row r="571" ht="12.75" customHeight="1">
      <c r="A571" s="16"/>
      <c r="B571" s="87"/>
      <c r="C571" s="88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</row>
    <row r="572" ht="12.75" customHeight="1">
      <c r="A572" s="16"/>
      <c r="B572" s="87"/>
      <c r="C572" s="88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</row>
    <row r="573" ht="12.75" customHeight="1">
      <c r="A573" s="16"/>
      <c r="B573" s="87"/>
      <c r="C573" s="88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</row>
    <row r="574" ht="12.75" customHeight="1">
      <c r="A574" s="16"/>
      <c r="B574" s="87"/>
      <c r="C574" s="88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</row>
    <row r="575" ht="12.75" customHeight="1">
      <c r="A575" s="16"/>
      <c r="B575" s="87"/>
      <c r="C575" s="88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</row>
    <row r="576" ht="12.75" customHeight="1">
      <c r="A576" s="16"/>
      <c r="B576" s="87"/>
      <c r="C576" s="88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</row>
    <row r="577" ht="12.75" customHeight="1">
      <c r="A577" s="16"/>
      <c r="B577" s="87"/>
      <c r="C577" s="88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</row>
    <row r="578" ht="12.75" customHeight="1">
      <c r="A578" s="16"/>
      <c r="B578" s="87"/>
      <c r="C578" s="88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</row>
    <row r="579" ht="12.75" customHeight="1">
      <c r="A579" s="16"/>
      <c r="B579" s="87"/>
      <c r="C579" s="88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</row>
    <row r="580" ht="12.75" customHeight="1">
      <c r="A580" s="16"/>
      <c r="B580" s="87"/>
      <c r="C580" s="88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</row>
    <row r="581" ht="12.75" customHeight="1">
      <c r="A581" s="16"/>
      <c r="B581" s="87"/>
      <c r="C581" s="88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</row>
    <row r="582" ht="12.75" customHeight="1">
      <c r="A582" s="16"/>
      <c r="B582" s="87"/>
      <c r="C582" s="88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</row>
    <row r="583" ht="12.75" customHeight="1">
      <c r="A583" s="16"/>
      <c r="B583" s="87"/>
      <c r="C583" s="88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</row>
    <row r="584" ht="12.75" customHeight="1">
      <c r="A584" s="16"/>
      <c r="B584" s="87"/>
      <c r="C584" s="88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</row>
    <row r="585" ht="12.75" customHeight="1">
      <c r="A585" s="16"/>
      <c r="B585" s="87"/>
      <c r="C585" s="88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</row>
    <row r="586" ht="12.75" customHeight="1">
      <c r="A586" s="16"/>
      <c r="B586" s="87"/>
      <c r="C586" s="88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</row>
    <row r="587" ht="12.75" customHeight="1">
      <c r="A587" s="16"/>
      <c r="B587" s="87"/>
      <c r="C587" s="88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</row>
    <row r="588" ht="12.75" customHeight="1">
      <c r="A588" s="16"/>
      <c r="B588" s="87"/>
      <c r="C588" s="88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</row>
    <row r="589" ht="12.75" customHeight="1">
      <c r="A589" s="16"/>
      <c r="B589" s="87"/>
      <c r="C589" s="88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</row>
    <row r="590" ht="12.75" customHeight="1">
      <c r="A590" s="16"/>
      <c r="B590" s="87"/>
      <c r="C590" s="88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</row>
    <row r="591" ht="12.75" customHeight="1">
      <c r="A591" s="16"/>
      <c r="B591" s="87"/>
      <c r="C591" s="88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</row>
    <row r="592" ht="12.75" customHeight="1">
      <c r="A592" s="16"/>
      <c r="B592" s="87"/>
      <c r="C592" s="88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</row>
    <row r="593" ht="12.75" customHeight="1">
      <c r="A593" s="16"/>
      <c r="B593" s="87"/>
      <c r="C593" s="88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</row>
    <row r="594" ht="12.75" customHeight="1">
      <c r="A594" s="16"/>
      <c r="B594" s="87"/>
      <c r="C594" s="88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</row>
    <row r="595" ht="12.75" customHeight="1">
      <c r="A595" s="16"/>
      <c r="B595" s="87"/>
      <c r="C595" s="88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</row>
    <row r="596" ht="12.75" customHeight="1">
      <c r="A596" s="16"/>
      <c r="B596" s="87"/>
      <c r="C596" s="88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</row>
    <row r="597" ht="12.75" customHeight="1">
      <c r="A597" s="16"/>
      <c r="B597" s="87"/>
      <c r="C597" s="88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</row>
    <row r="598" ht="12.75" customHeight="1">
      <c r="A598" s="16"/>
      <c r="B598" s="87"/>
      <c r="C598" s="88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</row>
    <row r="599" ht="12.75" customHeight="1">
      <c r="A599" s="16"/>
      <c r="B599" s="87"/>
      <c r="C599" s="88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</row>
    <row r="600" ht="12.75" customHeight="1">
      <c r="A600" s="16"/>
      <c r="B600" s="87"/>
      <c r="C600" s="88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</row>
    <row r="601" ht="12.75" customHeight="1">
      <c r="A601" s="16"/>
      <c r="B601" s="87"/>
      <c r="C601" s="88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</row>
    <row r="602" ht="12.75" customHeight="1">
      <c r="A602" s="16"/>
      <c r="B602" s="87"/>
      <c r="C602" s="88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</row>
    <row r="603" ht="12.75" customHeight="1">
      <c r="A603" s="16"/>
      <c r="B603" s="87"/>
      <c r="C603" s="88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</row>
    <row r="604" ht="12.75" customHeight="1">
      <c r="A604" s="16"/>
      <c r="B604" s="87"/>
      <c r="C604" s="88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</row>
    <row r="605" ht="12.75" customHeight="1">
      <c r="A605" s="16"/>
      <c r="B605" s="87"/>
      <c r="C605" s="88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</row>
    <row r="606" ht="12.75" customHeight="1">
      <c r="A606" s="16"/>
      <c r="B606" s="87"/>
      <c r="C606" s="88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</row>
    <row r="607" ht="12.75" customHeight="1">
      <c r="A607" s="16"/>
      <c r="B607" s="87"/>
      <c r="C607" s="88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</row>
    <row r="608" ht="12.75" customHeight="1">
      <c r="A608" s="16"/>
      <c r="B608" s="87"/>
      <c r="C608" s="88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</row>
    <row r="609" ht="12.75" customHeight="1">
      <c r="A609" s="16"/>
      <c r="B609" s="87"/>
      <c r="C609" s="88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</row>
    <row r="610" ht="12.75" customHeight="1">
      <c r="A610" s="16"/>
      <c r="B610" s="87"/>
      <c r="C610" s="88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</row>
    <row r="611" ht="12.75" customHeight="1">
      <c r="A611" s="16"/>
      <c r="B611" s="87"/>
      <c r="C611" s="88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</row>
    <row r="612" ht="12.75" customHeight="1">
      <c r="A612" s="16"/>
      <c r="B612" s="87"/>
      <c r="C612" s="88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</row>
    <row r="613" ht="12.75" customHeight="1">
      <c r="A613" s="16"/>
      <c r="B613" s="87"/>
      <c r="C613" s="88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</row>
    <row r="614" ht="12.75" customHeight="1">
      <c r="A614" s="16"/>
      <c r="B614" s="87"/>
      <c r="C614" s="88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</row>
    <row r="615" ht="12.75" customHeight="1">
      <c r="A615" s="16"/>
      <c r="B615" s="87"/>
      <c r="C615" s="88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</row>
    <row r="616" ht="12.75" customHeight="1">
      <c r="A616" s="16"/>
      <c r="B616" s="87"/>
      <c r="C616" s="88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</row>
    <row r="617" ht="12.75" customHeight="1">
      <c r="A617" s="16"/>
      <c r="B617" s="87"/>
      <c r="C617" s="88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</row>
    <row r="618" ht="12.75" customHeight="1">
      <c r="A618" s="16"/>
      <c r="B618" s="87"/>
      <c r="C618" s="88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</row>
    <row r="619" ht="12.75" customHeight="1">
      <c r="A619" s="16"/>
      <c r="B619" s="87"/>
      <c r="C619" s="88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</row>
    <row r="620" ht="12.75" customHeight="1">
      <c r="A620" s="16"/>
      <c r="B620" s="87"/>
      <c r="C620" s="88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</row>
    <row r="621" ht="12.75" customHeight="1">
      <c r="A621" s="16"/>
      <c r="B621" s="87"/>
      <c r="C621" s="88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</row>
    <row r="622" ht="12.75" customHeight="1">
      <c r="A622" s="16"/>
      <c r="B622" s="87"/>
      <c r="C622" s="88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</row>
    <row r="623" ht="12.75" customHeight="1">
      <c r="A623" s="16"/>
      <c r="B623" s="87"/>
      <c r="C623" s="88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</row>
    <row r="624" ht="12.75" customHeight="1">
      <c r="A624" s="16"/>
      <c r="B624" s="87"/>
      <c r="C624" s="88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</row>
    <row r="625" ht="12.75" customHeight="1">
      <c r="A625" s="16"/>
      <c r="B625" s="87"/>
      <c r="C625" s="88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</row>
    <row r="626" ht="12.75" customHeight="1">
      <c r="A626" s="16"/>
      <c r="B626" s="87"/>
      <c r="C626" s="88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</row>
    <row r="627" ht="12.75" customHeight="1">
      <c r="A627" s="16"/>
      <c r="B627" s="87"/>
      <c r="C627" s="88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</row>
    <row r="628" ht="12.75" customHeight="1">
      <c r="A628" s="16"/>
      <c r="B628" s="87"/>
      <c r="C628" s="88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</row>
    <row r="629" ht="12.75" customHeight="1">
      <c r="A629" s="16"/>
      <c r="B629" s="87"/>
      <c r="C629" s="88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</row>
    <row r="630" ht="12.75" customHeight="1">
      <c r="A630" s="16"/>
      <c r="B630" s="87"/>
      <c r="C630" s="88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</row>
    <row r="631" ht="12.75" customHeight="1">
      <c r="A631" s="16"/>
      <c r="B631" s="87"/>
      <c r="C631" s="88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</row>
    <row r="632" ht="12.75" customHeight="1">
      <c r="A632" s="16"/>
      <c r="B632" s="87"/>
      <c r="C632" s="88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</row>
    <row r="633" ht="12.75" customHeight="1">
      <c r="A633" s="16"/>
      <c r="B633" s="87"/>
      <c r="C633" s="88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</row>
    <row r="634" ht="12.75" customHeight="1">
      <c r="A634" s="16"/>
      <c r="B634" s="87"/>
      <c r="C634" s="88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</row>
    <row r="635" ht="12.75" customHeight="1">
      <c r="A635" s="16"/>
      <c r="B635" s="87"/>
      <c r="C635" s="88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</row>
    <row r="636" ht="12.75" customHeight="1">
      <c r="A636" s="16"/>
      <c r="B636" s="87"/>
      <c r="C636" s="88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</row>
    <row r="637" ht="12.75" customHeight="1">
      <c r="A637" s="16"/>
      <c r="B637" s="87"/>
      <c r="C637" s="88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</row>
    <row r="638" ht="12.75" customHeight="1">
      <c r="A638" s="16"/>
      <c r="B638" s="87"/>
      <c r="C638" s="88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</row>
    <row r="639" ht="12.75" customHeight="1">
      <c r="A639" s="16"/>
      <c r="B639" s="87"/>
      <c r="C639" s="88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</row>
    <row r="640" ht="12.75" customHeight="1">
      <c r="A640" s="16"/>
      <c r="B640" s="87"/>
      <c r="C640" s="88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</row>
    <row r="641" ht="12.75" customHeight="1">
      <c r="A641" s="16"/>
      <c r="B641" s="87"/>
      <c r="C641" s="88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</row>
    <row r="642" ht="12.75" customHeight="1">
      <c r="A642" s="16"/>
      <c r="B642" s="87"/>
      <c r="C642" s="88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</row>
    <row r="643" ht="12.75" customHeight="1">
      <c r="A643" s="16"/>
      <c r="B643" s="87"/>
      <c r="C643" s="88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</row>
    <row r="644" ht="12.75" customHeight="1">
      <c r="A644" s="16"/>
      <c r="B644" s="87"/>
      <c r="C644" s="88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</row>
    <row r="645" ht="12.75" customHeight="1">
      <c r="A645" s="16"/>
      <c r="B645" s="87"/>
      <c r="C645" s="88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</row>
    <row r="646" ht="12.75" customHeight="1">
      <c r="A646" s="16"/>
      <c r="B646" s="87"/>
      <c r="C646" s="88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</row>
    <row r="647" ht="12.75" customHeight="1">
      <c r="A647" s="16"/>
      <c r="B647" s="87"/>
      <c r="C647" s="88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</row>
    <row r="648" ht="12.75" customHeight="1">
      <c r="A648" s="16"/>
      <c r="B648" s="87"/>
      <c r="C648" s="88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</row>
    <row r="649" ht="12.75" customHeight="1">
      <c r="A649" s="16"/>
      <c r="B649" s="87"/>
      <c r="C649" s="88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</row>
    <row r="650" ht="12.75" customHeight="1">
      <c r="A650" s="16"/>
      <c r="B650" s="87"/>
      <c r="C650" s="88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</row>
    <row r="651" ht="12.75" customHeight="1">
      <c r="A651" s="16"/>
      <c r="B651" s="87"/>
      <c r="C651" s="88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</row>
    <row r="652" ht="12.75" customHeight="1">
      <c r="A652" s="16"/>
      <c r="B652" s="87"/>
      <c r="C652" s="88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</row>
    <row r="653" ht="12.75" customHeight="1">
      <c r="A653" s="16"/>
      <c r="B653" s="87"/>
      <c r="C653" s="88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</row>
    <row r="654" ht="12.75" customHeight="1">
      <c r="A654" s="16"/>
      <c r="B654" s="87"/>
      <c r="C654" s="88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</row>
    <row r="655" ht="12.75" customHeight="1">
      <c r="A655" s="16"/>
      <c r="B655" s="87"/>
      <c r="C655" s="88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</row>
    <row r="656" ht="12.75" customHeight="1">
      <c r="A656" s="16"/>
      <c r="B656" s="87"/>
      <c r="C656" s="88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</row>
    <row r="657" ht="12.75" customHeight="1">
      <c r="A657" s="16"/>
      <c r="B657" s="87"/>
      <c r="C657" s="88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</row>
    <row r="658" ht="12.75" customHeight="1">
      <c r="A658" s="16"/>
      <c r="B658" s="87"/>
      <c r="C658" s="88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</row>
    <row r="659" ht="12.75" customHeight="1">
      <c r="A659" s="16"/>
      <c r="B659" s="87"/>
      <c r="C659" s="88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</row>
    <row r="660" ht="12.75" customHeight="1">
      <c r="A660" s="16"/>
      <c r="B660" s="87"/>
      <c r="C660" s="88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</row>
    <row r="661" ht="12.75" customHeight="1">
      <c r="A661" s="16"/>
      <c r="B661" s="87"/>
      <c r="C661" s="88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</row>
    <row r="662" ht="12.75" customHeight="1">
      <c r="A662" s="16"/>
      <c r="B662" s="87"/>
      <c r="C662" s="88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</row>
    <row r="663" ht="12.75" customHeight="1">
      <c r="A663" s="16"/>
      <c r="B663" s="87"/>
      <c r="C663" s="88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</row>
    <row r="664" ht="12.75" customHeight="1">
      <c r="A664" s="16"/>
      <c r="B664" s="87"/>
      <c r="C664" s="88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</row>
    <row r="665" ht="12.75" customHeight="1">
      <c r="A665" s="16"/>
      <c r="B665" s="87"/>
      <c r="C665" s="88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</row>
    <row r="666" ht="12.75" customHeight="1">
      <c r="A666" s="16"/>
      <c r="B666" s="87"/>
      <c r="C666" s="88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</row>
    <row r="667" ht="12.75" customHeight="1">
      <c r="A667" s="16"/>
      <c r="B667" s="87"/>
      <c r="C667" s="88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</row>
    <row r="668" ht="12.75" customHeight="1">
      <c r="A668" s="16"/>
      <c r="B668" s="87"/>
      <c r="C668" s="88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</row>
    <row r="669" ht="12.75" customHeight="1">
      <c r="A669" s="16"/>
      <c r="B669" s="87"/>
      <c r="C669" s="88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</row>
    <row r="670" ht="12.75" customHeight="1">
      <c r="A670" s="16"/>
      <c r="B670" s="87"/>
      <c r="C670" s="88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</row>
    <row r="671" ht="12.75" customHeight="1">
      <c r="A671" s="16"/>
      <c r="B671" s="87"/>
      <c r="C671" s="88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</row>
    <row r="672" ht="12.75" customHeight="1">
      <c r="A672" s="16"/>
      <c r="B672" s="87"/>
      <c r="C672" s="88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</row>
    <row r="673" ht="12.75" customHeight="1">
      <c r="A673" s="16"/>
      <c r="B673" s="87"/>
      <c r="C673" s="88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</row>
    <row r="674" ht="12.75" customHeight="1">
      <c r="A674" s="16"/>
      <c r="B674" s="87"/>
      <c r="C674" s="88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</row>
    <row r="675" ht="12.75" customHeight="1">
      <c r="A675" s="16"/>
      <c r="B675" s="87"/>
      <c r="C675" s="88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</row>
    <row r="676" ht="12.75" customHeight="1">
      <c r="A676" s="16"/>
      <c r="B676" s="87"/>
      <c r="C676" s="88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</row>
    <row r="677" ht="12.75" customHeight="1">
      <c r="A677" s="16"/>
      <c r="B677" s="87"/>
      <c r="C677" s="88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</row>
    <row r="678" ht="12.75" customHeight="1">
      <c r="A678" s="16"/>
      <c r="B678" s="87"/>
      <c r="C678" s="88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</row>
    <row r="679" ht="12.75" customHeight="1">
      <c r="A679" s="16"/>
      <c r="B679" s="87"/>
      <c r="C679" s="88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</row>
    <row r="680" ht="12.75" customHeight="1">
      <c r="A680" s="16"/>
      <c r="B680" s="87"/>
      <c r="C680" s="88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</row>
    <row r="681" ht="12.75" customHeight="1">
      <c r="A681" s="16"/>
      <c r="B681" s="87"/>
      <c r="C681" s="88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</row>
    <row r="682" ht="12.75" customHeight="1">
      <c r="A682" s="16"/>
      <c r="B682" s="87"/>
      <c r="C682" s="88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</row>
    <row r="683" ht="12.75" customHeight="1">
      <c r="A683" s="16"/>
      <c r="B683" s="87"/>
      <c r="C683" s="88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</row>
    <row r="684" ht="12.75" customHeight="1">
      <c r="A684" s="16"/>
      <c r="B684" s="87"/>
      <c r="C684" s="88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</row>
    <row r="685" ht="12.75" customHeight="1">
      <c r="A685" s="16"/>
      <c r="B685" s="87"/>
      <c r="C685" s="88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</row>
    <row r="686" ht="12.75" customHeight="1">
      <c r="A686" s="16"/>
      <c r="B686" s="87"/>
      <c r="C686" s="88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</row>
    <row r="687" ht="12.75" customHeight="1">
      <c r="A687" s="16"/>
      <c r="B687" s="87"/>
      <c r="C687" s="88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</row>
    <row r="688" ht="12.75" customHeight="1">
      <c r="A688" s="16"/>
      <c r="B688" s="87"/>
      <c r="C688" s="88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</row>
    <row r="689" ht="12.75" customHeight="1">
      <c r="A689" s="16"/>
      <c r="B689" s="87"/>
      <c r="C689" s="88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</row>
    <row r="690" ht="12.75" customHeight="1">
      <c r="A690" s="16"/>
      <c r="B690" s="87"/>
      <c r="C690" s="88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</row>
    <row r="691" ht="12.75" customHeight="1">
      <c r="A691" s="16"/>
      <c r="B691" s="87"/>
      <c r="C691" s="88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</row>
    <row r="692" ht="12.75" customHeight="1">
      <c r="A692" s="16"/>
      <c r="B692" s="87"/>
      <c r="C692" s="88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</row>
    <row r="693" ht="12.75" customHeight="1">
      <c r="A693" s="16"/>
      <c r="B693" s="87"/>
      <c r="C693" s="88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</row>
    <row r="694" ht="12.75" customHeight="1">
      <c r="A694" s="16"/>
      <c r="B694" s="87"/>
      <c r="C694" s="88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</row>
    <row r="695" ht="12.75" customHeight="1">
      <c r="A695" s="16"/>
      <c r="B695" s="87"/>
      <c r="C695" s="88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</row>
    <row r="696" ht="12.75" customHeight="1">
      <c r="A696" s="16"/>
      <c r="B696" s="87"/>
      <c r="C696" s="88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</row>
    <row r="697" ht="12.75" customHeight="1">
      <c r="A697" s="16"/>
      <c r="B697" s="87"/>
      <c r="C697" s="88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</row>
    <row r="698" ht="12.75" customHeight="1">
      <c r="A698" s="16"/>
      <c r="B698" s="87"/>
      <c r="C698" s="88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</row>
    <row r="699" ht="12.75" customHeight="1">
      <c r="A699" s="16"/>
      <c r="B699" s="87"/>
      <c r="C699" s="88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</row>
    <row r="700" ht="12.75" customHeight="1">
      <c r="A700" s="16"/>
      <c r="B700" s="87"/>
      <c r="C700" s="88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</row>
    <row r="701" ht="12.75" customHeight="1">
      <c r="A701" s="16"/>
      <c r="B701" s="87"/>
      <c r="C701" s="88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</row>
    <row r="702" ht="12.75" customHeight="1">
      <c r="A702" s="16"/>
      <c r="B702" s="87"/>
      <c r="C702" s="88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</row>
    <row r="703" ht="12.75" customHeight="1">
      <c r="A703" s="16"/>
      <c r="B703" s="87"/>
      <c r="C703" s="88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</row>
    <row r="704" ht="12.75" customHeight="1">
      <c r="A704" s="16"/>
      <c r="B704" s="87"/>
      <c r="C704" s="88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</row>
    <row r="705" ht="12.75" customHeight="1">
      <c r="A705" s="16"/>
      <c r="B705" s="87"/>
      <c r="C705" s="88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</row>
    <row r="706" ht="12.75" customHeight="1">
      <c r="A706" s="16"/>
      <c r="B706" s="87"/>
      <c r="C706" s="88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</row>
    <row r="707" ht="12.75" customHeight="1">
      <c r="A707" s="16"/>
      <c r="B707" s="87"/>
      <c r="C707" s="88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</row>
    <row r="708" ht="12.75" customHeight="1">
      <c r="A708" s="16"/>
      <c r="B708" s="87"/>
      <c r="C708" s="88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</row>
    <row r="709" ht="12.75" customHeight="1">
      <c r="A709" s="16"/>
      <c r="B709" s="87"/>
      <c r="C709" s="88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</row>
    <row r="710" ht="12.75" customHeight="1">
      <c r="A710" s="16"/>
      <c r="B710" s="87"/>
      <c r="C710" s="88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</row>
    <row r="711" ht="12.75" customHeight="1">
      <c r="A711" s="16"/>
      <c r="B711" s="87"/>
      <c r="C711" s="88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</row>
    <row r="712" ht="12.75" customHeight="1">
      <c r="A712" s="16"/>
      <c r="B712" s="87"/>
      <c r="C712" s="88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</row>
    <row r="713" ht="12.75" customHeight="1">
      <c r="A713" s="16"/>
      <c r="B713" s="87"/>
      <c r="C713" s="88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</row>
    <row r="714" ht="12.75" customHeight="1">
      <c r="A714" s="16"/>
      <c r="B714" s="87"/>
      <c r="C714" s="88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</row>
    <row r="715" ht="12.75" customHeight="1">
      <c r="A715" s="16"/>
      <c r="B715" s="87"/>
      <c r="C715" s="88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</row>
    <row r="716" ht="12.75" customHeight="1">
      <c r="A716" s="16"/>
      <c r="B716" s="87"/>
      <c r="C716" s="88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</row>
    <row r="717" ht="12.75" customHeight="1">
      <c r="A717" s="16"/>
      <c r="B717" s="87"/>
      <c r="C717" s="88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</row>
    <row r="718" ht="12.75" customHeight="1">
      <c r="A718" s="16"/>
      <c r="B718" s="87"/>
      <c r="C718" s="88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</row>
    <row r="719" ht="12.75" customHeight="1">
      <c r="A719" s="16"/>
      <c r="B719" s="87"/>
      <c r="C719" s="88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</row>
    <row r="720" ht="12.75" customHeight="1">
      <c r="A720" s="16"/>
      <c r="B720" s="87"/>
      <c r="C720" s="88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</row>
    <row r="721" ht="12.75" customHeight="1">
      <c r="A721" s="16"/>
      <c r="B721" s="87"/>
      <c r="C721" s="88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</row>
    <row r="722" ht="12.75" customHeight="1">
      <c r="A722" s="16"/>
      <c r="B722" s="87"/>
      <c r="C722" s="88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</row>
    <row r="723" ht="12.75" customHeight="1">
      <c r="A723" s="16"/>
      <c r="B723" s="87"/>
      <c r="C723" s="88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</row>
    <row r="724" ht="12.75" customHeight="1">
      <c r="A724" s="16"/>
      <c r="B724" s="87"/>
      <c r="C724" s="88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</row>
    <row r="725" ht="12.75" customHeight="1">
      <c r="A725" s="16"/>
      <c r="B725" s="87"/>
      <c r="C725" s="88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</row>
    <row r="726" ht="12.75" customHeight="1">
      <c r="A726" s="16"/>
      <c r="B726" s="87"/>
      <c r="C726" s="88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</row>
    <row r="727" ht="12.75" customHeight="1">
      <c r="A727" s="16"/>
      <c r="B727" s="87"/>
      <c r="C727" s="88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</row>
    <row r="728" ht="12.75" customHeight="1">
      <c r="A728" s="16"/>
      <c r="B728" s="87"/>
      <c r="C728" s="88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</row>
    <row r="729" ht="12.75" customHeight="1">
      <c r="A729" s="16"/>
      <c r="B729" s="87"/>
      <c r="C729" s="88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</row>
    <row r="730" ht="12.75" customHeight="1">
      <c r="A730" s="16"/>
      <c r="B730" s="87"/>
      <c r="C730" s="88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</row>
    <row r="731" ht="12.75" customHeight="1">
      <c r="A731" s="16"/>
      <c r="B731" s="87"/>
      <c r="C731" s="88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</row>
    <row r="732" ht="12.75" customHeight="1">
      <c r="A732" s="16"/>
      <c r="B732" s="87"/>
      <c r="C732" s="88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</row>
    <row r="733" ht="12.75" customHeight="1">
      <c r="A733" s="16"/>
      <c r="B733" s="87"/>
      <c r="C733" s="88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</row>
    <row r="734" ht="12.75" customHeight="1">
      <c r="A734" s="16"/>
      <c r="B734" s="87"/>
      <c r="C734" s="88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</row>
    <row r="735" ht="12.75" customHeight="1">
      <c r="A735" s="16"/>
      <c r="B735" s="87"/>
      <c r="C735" s="88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</row>
    <row r="736" ht="12.75" customHeight="1">
      <c r="A736" s="16"/>
      <c r="B736" s="87"/>
      <c r="C736" s="88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</row>
    <row r="737" ht="12.75" customHeight="1">
      <c r="A737" s="16"/>
      <c r="B737" s="87"/>
      <c r="C737" s="88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</row>
    <row r="738" ht="12.75" customHeight="1">
      <c r="A738" s="16"/>
      <c r="B738" s="87"/>
      <c r="C738" s="88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</row>
    <row r="739" ht="12.75" customHeight="1">
      <c r="A739" s="16"/>
      <c r="B739" s="87"/>
      <c r="C739" s="88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</row>
    <row r="740" ht="12.75" customHeight="1">
      <c r="A740" s="16"/>
      <c r="B740" s="87"/>
      <c r="C740" s="88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</row>
    <row r="741" ht="12.75" customHeight="1">
      <c r="A741" s="16"/>
      <c r="B741" s="87"/>
      <c r="C741" s="88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</row>
    <row r="742" ht="12.75" customHeight="1">
      <c r="A742" s="16"/>
      <c r="B742" s="87"/>
      <c r="C742" s="88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</row>
    <row r="743" ht="12.75" customHeight="1">
      <c r="A743" s="16"/>
      <c r="B743" s="87"/>
      <c r="C743" s="88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</row>
    <row r="744" ht="12.75" customHeight="1">
      <c r="A744" s="16"/>
      <c r="B744" s="87"/>
      <c r="C744" s="88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</row>
    <row r="745" ht="12.75" customHeight="1">
      <c r="A745" s="16"/>
      <c r="B745" s="87"/>
      <c r="C745" s="88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</row>
    <row r="746" ht="12.75" customHeight="1">
      <c r="A746" s="16"/>
      <c r="B746" s="87"/>
      <c r="C746" s="88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</row>
    <row r="747" ht="12.75" customHeight="1">
      <c r="A747" s="16"/>
      <c r="B747" s="87"/>
      <c r="C747" s="88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</row>
    <row r="748" ht="12.75" customHeight="1">
      <c r="A748" s="16"/>
      <c r="B748" s="87"/>
      <c r="C748" s="88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</row>
    <row r="749" ht="12.75" customHeight="1">
      <c r="A749" s="16"/>
      <c r="B749" s="87"/>
      <c r="C749" s="88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</row>
    <row r="750" ht="12.75" customHeight="1">
      <c r="A750" s="16"/>
      <c r="B750" s="87"/>
      <c r="C750" s="88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</row>
    <row r="751" ht="12.75" customHeight="1">
      <c r="A751" s="16"/>
      <c r="B751" s="87"/>
      <c r="C751" s="88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</row>
    <row r="752" ht="12.75" customHeight="1">
      <c r="A752" s="16"/>
      <c r="B752" s="87"/>
      <c r="C752" s="88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</row>
    <row r="753" ht="12.75" customHeight="1">
      <c r="A753" s="16"/>
      <c r="B753" s="87"/>
      <c r="C753" s="88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</row>
    <row r="754" ht="12.75" customHeight="1">
      <c r="A754" s="16"/>
      <c r="B754" s="87"/>
      <c r="C754" s="88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</row>
    <row r="755" ht="12.75" customHeight="1">
      <c r="A755" s="16"/>
      <c r="B755" s="87"/>
      <c r="C755" s="88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</row>
    <row r="756" ht="12.75" customHeight="1">
      <c r="A756" s="16"/>
      <c r="B756" s="87"/>
      <c r="C756" s="88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</row>
    <row r="757" ht="12.75" customHeight="1">
      <c r="A757" s="16"/>
      <c r="B757" s="87"/>
      <c r="C757" s="88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</row>
    <row r="758" ht="12.75" customHeight="1">
      <c r="A758" s="16"/>
      <c r="B758" s="87"/>
      <c r="C758" s="88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</row>
    <row r="759" ht="12.75" customHeight="1">
      <c r="A759" s="16"/>
      <c r="B759" s="87"/>
      <c r="C759" s="88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</row>
    <row r="760" ht="12.75" customHeight="1">
      <c r="A760" s="16"/>
      <c r="B760" s="87"/>
      <c r="C760" s="88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</row>
    <row r="761" ht="12.75" customHeight="1">
      <c r="A761" s="16"/>
      <c r="B761" s="87"/>
      <c r="C761" s="88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</row>
    <row r="762" ht="12.75" customHeight="1">
      <c r="A762" s="16"/>
      <c r="B762" s="87"/>
      <c r="C762" s="88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</row>
    <row r="763" ht="12.75" customHeight="1">
      <c r="A763" s="16"/>
      <c r="B763" s="87"/>
      <c r="C763" s="88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</row>
    <row r="764" ht="12.75" customHeight="1">
      <c r="A764" s="16"/>
      <c r="B764" s="87"/>
      <c r="C764" s="88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</row>
    <row r="765" ht="12.75" customHeight="1">
      <c r="A765" s="16"/>
      <c r="B765" s="87"/>
      <c r="C765" s="88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</row>
    <row r="766" ht="12.75" customHeight="1">
      <c r="A766" s="16"/>
      <c r="B766" s="87"/>
      <c r="C766" s="88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</row>
    <row r="767" ht="12.75" customHeight="1">
      <c r="A767" s="16"/>
      <c r="B767" s="87"/>
      <c r="C767" s="88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</row>
    <row r="768" ht="12.75" customHeight="1">
      <c r="A768" s="16"/>
      <c r="B768" s="87"/>
      <c r="C768" s="88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</row>
    <row r="769" ht="12.75" customHeight="1">
      <c r="A769" s="16"/>
      <c r="B769" s="87"/>
      <c r="C769" s="88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</row>
    <row r="770" ht="12.75" customHeight="1">
      <c r="A770" s="16"/>
      <c r="B770" s="87"/>
      <c r="C770" s="88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</row>
    <row r="771" ht="12.75" customHeight="1">
      <c r="A771" s="16"/>
      <c r="B771" s="87"/>
      <c r="C771" s="88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</row>
    <row r="772" ht="12.75" customHeight="1">
      <c r="A772" s="16"/>
      <c r="B772" s="87"/>
      <c r="C772" s="88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</row>
    <row r="773" ht="12.75" customHeight="1">
      <c r="A773" s="16"/>
      <c r="B773" s="87"/>
      <c r="C773" s="88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</row>
    <row r="774" ht="12.75" customHeight="1">
      <c r="A774" s="16"/>
      <c r="B774" s="87"/>
      <c r="C774" s="88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</row>
    <row r="775" ht="12.75" customHeight="1">
      <c r="A775" s="16"/>
      <c r="B775" s="87"/>
      <c r="C775" s="88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</row>
    <row r="776" ht="12.75" customHeight="1">
      <c r="A776" s="16"/>
      <c r="B776" s="87"/>
      <c r="C776" s="88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</row>
    <row r="777" ht="12.75" customHeight="1">
      <c r="A777" s="16"/>
      <c r="B777" s="87"/>
      <c r="C777" s="88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</row>
    <row r="778" ht="12.75" customHeight="1">
      <c r="A778" s="16"/>
      <c r="B778" s="87"/>
      <c r="C778" s="88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</row>
    <row r="779" ht="12.75" customHeight="1">
      <c r="A779" s="16"/>
      <c r="B779" s="87"/>
      <c r="C779" s="88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</row>
    <row r="780" ht="12.75" customHeight="1">
      <c r="A780" s="16"/>
      <c r="B780" s="87"/>
      <c r="C780" s="88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</row>
    <row r="781" ht="12.75" customHeight="1">
      <c r="A781" s="16"/>
      <c r="B781" s="87"/>
      <c r="C781" s="88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</row>
    <row r="782" ht="12.75" customHeight="1">
      <c r="A782" s="16"/>
      <c r="B782" s="87"/>
      <c r="C782" s="88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</row>
    <row r="783" ht="12.75" customHeight="1">
      <c r="A783" s="16"/>
      <c r="B783" s="87"/>
      <c r="C783" s="88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</row>
    <row r="784" ht="12.75" customHeight="1">
      <c r="A784" s="16"/>
      <c r="B784" s="87"/>
      <c r="C784" s="88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</row>
    <row r="785" ht="12.75" customHeight="1">
      <c r="A785" s="16"/>
      <c r="B785" s="87"/>
      <c r="C785" s="88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</row>
    <row r="786" ht="12.75" customHeight="1">
      <c r="A786" s="16"/>
      <c r="B786" s="87"/>
      <c r="C786" s="88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</row>
    <row r="787" ht="12.75" customHeight="1">
      <c r="A787" s="16"/>
      <c r="B787" s="87"/>
      <c r="C787" s="88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</row>
    <row r="788" ht="12.75" customHeight="1">
      <c r="A788" s="16"/>
      <c r="B788" s="87"/>
      <c r="C788" s="88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</row>
    <row r="789" ht="12.75" customHeight="1">
      <c r="A789" s="16"/>
      <c r="B789" s="87"/>
      <c r="C789" s="88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</row>
    <row r="790" ht="12.75" customHeight="1">
      <c r="A790" s="16"/>
      <c r="B790" s="87"/>
      <c r="C790" s="88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</row>
    <row r="791" ht="12.75" customHeight="1">
      <c r="A791" s="16"/>
      <c r="B791" s="87"/>
      <c r="C791" s="88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</row>
    <row r="792" ht="12.75" customHeight="1">
      <c r="A792" s="16"/>
      <c r="B792" s="87"/>
      <c r="C792" s="88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</row>
    <row r="793" ht="12.75" customHeight="1">
      <c r="A793" s="16"/>
      <c r="B793" s="87"/>
      <c r="C793" s="88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</row>
    <row r="794" ht="12.75" customHeight="1">
      <c r="A794" s="16"/>
      <c r="B794" s="87"/>
      <c r="C794" s="88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</row>
    <row r="795" ht="12.75" customHeight="1">
      <c r="A795" s="16"/>
      <c r="B795" s="87"/>
      <c r="C795" s="88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</row>
    <row r="796" ht="12.75" customHeight="1">
      <c r="A796" s="16"/>
      <c r="B796" s="87"/>
      <c r="C796" s="88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</row>
    <row r="797" ht="12.75" customHeight="1">
      <c r="A797" s="16"/>
      <c r="B797" s="87"/>
      <c r="C797" s="88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</row>
    <row r="798" ht="12.75" customHeight="1">
      <c r="A798" s="16"/>
      <c r="B798" s="87"/>
      <c r="C798" s="88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</row>
    <row r="799" ht="12.75" customHeight="1">
      <c r="A799" s="16"/>
      <c r="B799" s="87"/>
      <c r="C799" s="88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</row>
    <row r="800" ht="12.75" customHeight="1">
      <c r="A800" s="16"/>
      <c r="B800" s="87"/>
      <c r="C800" s="88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</row>
    <row r="801" ht="12.75" customHeight="1">
      <c r="A801" s="16"/>
      <c r="B801" s="87"/>
      <c r="C801" s="88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</row>
    <row r="802" ht="12.75" customHeight="1">
      <c r="A802" s="16"/>
      <c r="B802" s="87"/>
      <c r="C802" s="88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</row>
    <row r="803" ht="12.75" customHeight="1">
      <c r="A803" s="16"/>
      <c r="B803" s="87"/>
      <c r="C803" s="88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</row>
    <row r="804" ht="12.75" customHeight="1">
      <c r="A804" s="16"/>
      <c r="B804" s="87"/>
      <c r="C804" s="88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</row>
    <row r="805" ht="12.75" customHeight="1">
      <c r="A805" s="16"/>
      <c r="B805" s="87"/>
      <c r="C805" s="88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</row>
    <row r="806" ht="12.75" customHeight="1">
      <c r="A806" s="16"/>
      <c r="B806" s="87"/>
      <c r="C806" s="88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</row>
    <row r="807" ht="12.75" customHeight="1">
      <c r="A807" s="16"/>
      <c r="B807" s="87"/>
      <c r="C807" s="88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</row>
    <row r="808" ht="12.75" customHeight="1">
      <c r="A808" s="16"/>
      <c r="B808" s="87"/>
      <c r="C808" s="88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</row>
    <row r="809" ht="12.75" customHeight="1">
      <c r="A809" s="16"/>
      <c r="B809" s="87"/>
      <c r="C809" s="88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</row>
    <row r="810" ht="12.75" customHeight="1">
      <c r="A810" s="16"/>
      <c r="B810" s="87"/>
      <c r="C810" s="88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</row>
    <row r="811" ht="12.75" customHeight="1">
      <c r="A811" s="16"/>
      <c r="B811" s="87"/>
      <c r="C811" s="88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</row>
    <row r="812" ht="12.75" customHeight="1">
      <c r="A812" s="16"/>
      <c r="B812" s="87"/>
      <c r="C812" s="88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</row>
    <row r="813" ht="12.75" customHeight="1">
      <c r="A813" s="16"/>
      <c r="B813" s="87"/>
      <c r="C813" s="88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</row>
    <row r="814" ht="12.75" customHeight="1">
      <c r="A814" s="16"/>
      <c r="B814" s="87"/>
      <c r="C814" s="88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</row>
    <row r="815" ht="12.75" customHeight="1">
      <c r="A815" s="16"/>
      <c r="B815" s="87"/>
      <c r="C815" s="88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</row>
    <row r="816" ht="12.75" customHeight="1">
      <c r="A816" s="16"/>
      <c r="B816" s="87"/>
      <c r="C816" s="88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</row>
    <row r="817" ht="12.75" customHeight="1">
      <c r="A817" s="16"/>
      <c r="B817" s="87"/>
      <c r="C817" s="88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</row>
    <row r="818" ht="12.75" customHeight="1">
      <c r="A818" s="16"/>
      <c r="B818" s="87"/>
      <c r="C818" s="88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</row>
    <row r="819" ht="12.75" customHeight="1">
      <c r="A819" s="16"/>
      <c r="B819" s="87"/>
      <c r="C819" s="88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</row>
    <row r="820" ht="12.75" customHeight="1">
      <c r="A820" s="16"/>
      <c r="B820" s="87"/>
      <c r="C820" s="88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</row>
    <row r="821" ht="12.75" customHeight="1">
      <c r="A821" s="16"/>
      <c r="B821" s="87"/>
      <c r="C821" s="88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</row>
    <row r="822" ht="12.75" customHeight="1">
      <c r="A822" s="16"/>
      <c r="B822" s="87"/>
      <c r="C822" s="88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</row>
    <row r="823" ht="12.75" customHeight="1">
      <c r="A823" s="16"/>
      <c r="B823" s="87"/>
      <c r="C823" s="88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</row>
    <row r="824" ht="12.75" customHeight="1">
      <c r="A824" s="16"/>
      <c r="B824" s="87"/>
      <c r="C824" s="88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</row>
    <row r="825" ht="12.75" customHeight="1">
      <c r="A825" s="16"/>
      <c r="B825" s="87"/>
      <c r="C825" s="88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</row>
    <row r="826" ht="12.75" customHeight="1">
      <c r="A826" s="16"/>
      <c r="B826" s="87"/>
      <c r="C826" s="88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</row>
    <row r="827" ht="12.75" customHeight="1">
      <c r="A827" s="16"/>
      <c r="B827" s="87"/>
      <c r="C827" s="88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</row>
    <row r="828" ht="12.75" customHeight="1">
      <c r="A828" s="16"/>
      <c r="B828" s="87"/>
      <c r="C828" s="88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</row>
    <row r="829" ht="12.75" customHeight="1">
      <c r="A829" s="16"/>
      <c r="B829" s="87"/>
      <c r="C829" s="88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</row>
    <row r="830" ht="12.75" customHeight="1">
      <c r="A830" s="16"/>
      <c r="B830" s="87"/>
      <c r="C830" s="88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</row>
    <row r="831" ht="12.75" customHeight="1">
      <c r="A831" s="16"/>
      <c r="B831" s="87"/>
      <c r="C831" s="88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</row>
    <row r="832" ht="12.75" customHeight="1">
      <c r="A832" s="16"/>
      <c r="B832" s="87"/>
      <c r="C832" s="88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</row>
    <row r="833" ht="12.75" customHeight="1">
      <c r="A833" s="16"/>
      <c r="B833" s="87"/>
      <c r="C833" s="88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</row>
    <row r="834" ht="12.75" customHeight="1">
      <c r="A834" s="16"/>
      <c r="B834" s="87"/>
      <c r="C834" s="88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</row>
    <row r="835" ht="12.75" customHeight="1">
      <c r="A835" s="16"/>
      <c r="B835" s="87"/>
      <c r="C835" s="88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</row>
    <row r="836" ht="12.75" customHeight="1">
      <c r="A836" s="16"/>
      <c r="B836" s="87"/>
      <c r="C836" s="88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</row>
    <row r="837" ht="12.75" customHeight="1">
      <c r="A837" s="16"/>
      <c r="B837" s="87"/>
      <c r="C837" s="88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</row>
    <row r="838" ht="12.75" customHeight="1">
      <c r="A838" s="16"/>
      <c r="B838" s="87"/>
      <c r="C838" s="88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</row>
    <row r="839" ht="12.75" customHeight="1">
      <c r="A839" s="16"/>
      <c r="B839" s="87"/>
      <c r="C839" s="88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</row>
    <row r="840" ht="12.75" customHeight="1">
      <c r="A840" s="16"/>
      <c r="B840" s="87"/>
      <c r="C840" s="88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</row>
    <row r="841" ht="12.75" customHeight="1">
      <c r="A841" s="16"/>
      <c r="B841" s="87"/>
      <c r="C841" s="88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</row>
    <row r="842" ht="12.75" customHeight="1">
      <c r="A842" s="16"/>
      <c r="B842" s="87"/>
      <c r="C842" s="88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</row>
    <row r="843" ht="12.75" customHeight="1">
      <c r="A843" s="16"/>
      <c r="B843" s="87"/>
      <c r="C843" s="88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</row>
    <row r="844" ht="12.75" customHeight="1">
      <c r="A844" s="16"/>
      <c r="B844" s="87"/>
      <c r="C844" s="88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</row>
    <row r="845" ht="12.75" customHeight="1">
      <c r="A845" s="16"/>
      <c r="B845" s="87"/>
      <c r="C845" s="88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</row>
    <row r="846" ht="12.75" customHeight="1">
      <c r="A846" s="16"/>
      <c r="B846" s="87"/>
      <c r="C846" s="88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</row>
    <row r="847" ht="12.75" customHeight="1">
      <c r="A847" s="16"/>
      <c r="B847" s="87"/>
      <c r="C847" s="88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</row>
    <row r="848" ht="12.75" customHeight="1">
      <c r="A848" s="16"/>
      <c r="B848" s="87"/>
      <c r="C848" s="88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</row>
    <row r="849" ht="12.75" customHeight="1">
      <c r="A849" s="16"/>
      <c r="B849" s="87"/>
      <c r="C849" s="88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</row>
    <row r="850" ht="12.75" customHeight="1">
      <c r="A850" s="16"/>
      <c r="B850" s="87"/>
      <c r="C850" s="88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</row>
    <row r="851" ht="12.75" customHeight="1">
      <c r="A851" s="16"/>
      <c r="B851" s="87"/>
      <c r="C851" s="88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</row>
    <row r="852" ht="12.75" customHeight="1">
      <c r="A852" s="16"/>
      <c r="B852" s="87"/>
      <c r="C852" s="88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</row>
    <row r="853" ht="12.75" customHeight="1">
      <c r="A853" s="16"/>
      <c r="B853" s="87"/>
      <c r="C853" s="88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</row>
    <row r="854" ht="12.75" customHeight="1">
      <c r="A854" s="16"/>
      <c r="B854" s="87"/>
      <c r="C854" s="88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</row>
    <row r="855" ht="12.75" customHeight="1">
      <c r="A855" s="16"/>
      <c r="B855" s="87"/>
      <c r="C855" s="88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</row>
    <row r="856" ht="12.75" customHeight="1">
      <c r="A856" s="16"/>
      <c r="B856" s="87"/>
      <c r="C856" s="88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</row>
    <row r="857" ht="12.75" customHeight="1">
      <c r="A857" s="16"/>
      <c r="B857" s="87"/>
      <c r="C857" s="88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</row>
    <row r="858" ht="12.75" customHeight="1">
      <c r="A858" s="16"/>
      <c r="B858" s="87"/>
      <c r="C858" s="88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</row>
    <row r="859" ht="12.75" customHeight="1">
      <c r="A859" s="16"/>
      <c r="B859" s="87"/>
      <c r="C859" s="88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</row>
    <row r="860" ht="12.75" customHeight="1">
      <c r="A860" s="16"/>
      <c r="B860" s="87"/>
      <c r="C860" s="88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</row>
    <row r="861" ht="12.75" customHeight="1">
      <c r="A861" s="16"/>
      <c r="B861" s="87"/>
      <c r="C861" s="88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</row>
    <row r="862" ht="12.75" customHeight="1">
      <c r="A862" s="16"/>
      <c r="B862" s="87"/>
      <c r="C862" s="88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</row>
    <row r="863" ht="12.75" customHeight="1">
      <c r="A863" s="16"/>
      <c r="B863" s="87"/>
      <c r="C863" s="88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</row>
    <row r="864" ht="12.75" customHeight="1">
      <c r="A864" s="16"/>
      <c r="B864" s="87"/>
      <c r="C864" s="88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</row>
    <row r="865" ht="12.75" customHeight="1">
      <c r="A865" s="16"/>
      <c r="B865" s="87"/>
      <c r="C865" s="88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</row>
    <row r="866" ht="12.75" customHeight="1">
      <c r="A866" s="16"/>
      <c r="B866" s="87"/>
      <c r="C866" s="88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</row>
    <row r="867" ht="12.75" customHeight="1">
      <c r="A867" s="16"/>
      <c r="B867" s="87"/>
      <c r="C867" s="88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</row>
    <row r="868" ht="12.75" customHeight="1">
      <c r="A868" s="16"/>
      <c r="B868" s="87"/>
      <c r="C868" s="88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</row>
    <row r="869" ht="12.75" customHeight="1">
      <c r="A869" s="16"/>
      <c r="B869" s="87"/>
      <c r="C869" s="88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</row>
    <row r="870" ht="12.75" customHeight="1">
      <c r="A870" s="16"/>
      <c r="B870" s="87"/>
      <c r="C870" s="88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</row>
    <row r="871" ht="12.75" customHeight="1">
      <c r="A871" s="16"/>
      <c r="B871" s="87"/>
      <c r="C871" s="88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</row>
    <row r="872" ht="12.75" customHeight="1">
      <c r="A872" s="16"/>
      <c r="B872" s="87"/>
      <c r="C872" s="88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</row>
    <row r="873" ht="12.75" customHeight="1">
      <c r="A873" s="16"/>
      <c r="B873" s="87"/>
      <c r="C873" s="88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</row>
    <row r="874" ht="12.75" customHeight="1">
      <c r="A874" s="16"/>
      <c r="B874" s="87"/>
      <c r="C874" s="88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</row>
    <row r="875" ht="12.75" customHeight="1">
      <c r="A875" s="16"/>
      <c r="B875" s="87"/>
      <c r="C875" s="88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</row>
    <row r="876" ht="12.75" customHeight="1">
      <c r="A876" s="16"/>
      <c r="B876" s="87"/>
      <c r="C876" s="88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</row>
    <row r="877" ht="12.75" customHeight="1">
      <c r="A877" s="16"/>
      <c r="B877" s="87"/>
      <c r="C877" s="88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</row>
    <row r="878" ht="12.75" customHeight="1">
      <c r="A878" s="16"/>
      <c r="B878" s="87"/>
      <c r="C878" s="88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</row>
    <row r="879" ht="12.75" customHeight="1">
      <c r="A879" s="16"/>
      <c r="B879" s="87"/>
      <c r="C879" s="88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</row>
    <row r="880" ht="12.75" customHeight="1">
      <c r="A880" s="16"/>
      <c r="B880" s="87"/>
      <c r="C880" s="88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</row>
    <row r="881" ht="12.75" customHeight="1">
      <c r="A881" s="16"/>
      <c r="B881" s="87"/>
      <c r="C881" s="88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</row>
    <row r="882" ht="12.75" customHeight="1">
      <c r="A882" s="16"/>
      <c r="B882" s="87"/>
      <c r="C882" s="88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</row>
    <row r="883" ht="12.75" customHeight="1">
      <c r="A883" s="16"/>
      <c r="B883" s="87"/>
      <c r="C883" s="88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</row>
    <row r="884" ht="12.75" customHeight="1">
      <c r="A884" s="16"/>
      <c r="B884" s="87"/>
      <c r="C884" s="88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</row>
    <row r="885" ht="12.75" customHeight="1">
      <c r="A885" s="16"/>
      <c r="B885" s="87"/>
      <c r="C885" s="88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</row>
    <row r="886" ht="12.75" customHeight="1">
      <c r="A886" s="16"/>
      <c r="B886" s="87"/>
      <c r="C886" s="88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</row>
    <row r="887" ht="12.75" customHeight="1">
      <c r="A887" s="16"/>
      <c r="B887" s="87"/>
      <c r="C887" s="88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</row>
    <row r="888" ht="12.75" customHeight="1">
      <c r="A888" s="16"/>
      <c r="B888" s="87"/>
      <c r="C888" s="88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</row>
    <row r="889" ht="12.75" customHeight="1">
      <c r="A889" s="16"/>
      <c r="B889" s="87"/>
      <c r="C889" s="88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</row>
    <row r="890" ht="12.75" customHeight="1">
      <c r="A890" s="16"/>
      <c r="B890" s="87"/>
      <c r="C890" s="88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</row>
    <row r="891" ht="12.75" customHeight="1">
      <c r="A891" s="16"/>
      <c r="B891" s="87"/>
      <c r="C891" s="88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</row>
    <row r="892" ht="12.75" customHeight="1">
      <c r="A892" s="16"/>
      <c r="B892" s="87"/>
      <c r="C892" s="88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</row>
    <row r="893" ht="12.75" customHeight="1">
      <c r="A893" s="16"/>
      <c r="B893" s="87"/>
      <c r="C893" s="88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</row>
    <row r="894" ht="12.75" customHeight="1">
      <c r="A894" s="16"/>
      <c r="B894" s="87"/>
      <c r="C894" s="88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</row>
    <row r="895" ht="12.75" customHeight="1">
      <c r="A895" s="16"/>
      <c r="B895" s="87"/>
      <c r="C895" s="88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</row>
    <row r="896" ht="12.75" customHeight="1">
      <c r="A896" s="16"/>
      <c r="B896" s="87"/>
      <c r="C896" s="88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</row>
    <row r="897" ht="12.75" customHeight="1">
      <c r="A897" s="16"/>
      <c r="B897" s="87"/>
      <c r="C897" s="88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</row>
    <row r="898" ht="12.75" customHeight="1">
      <c r="A898" s="16"/>
      <c r="B898" s="87"/>
      <c r="C898" s="88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</row>
    <row r="899" ht="12.75" customHeight="1">
      <c r="A899" s="16"/>
      <c r="B899" s="87"/>
      <c r="C899" s="88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</row>
    <row r="900" ht="12.75" customHeight="1">
      <c r="A900" s="16"/>
      <c r="B900" s="87"/>
      <c r="C900" s="88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</row>
    <row r="901" ht="12.75" customHeight="1">
      <c r="A901" s="16"/>
      <c r="B901" s="87"/>
      <c r="C901" s="88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</row>
    <row r="902" ht="12.75" customHeight="1">
      <c r="A902" s="16"/>
      <c r="B902" s="87"/>
      <c r="C902" s="88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</row>
    <row r="903" ht="12.75" customHeight="1">
      <c r="A903" s="16"/>
      <c r="B903" s="87"/>
      <c r="C903" s="88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</row>
    <row r="904" ht="12.75" customHeight="1">
      <c r="A904" s="16"/>
      <c r="B904" s="87"/>
      <c r="C904" s="88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</row>
    <row r="905" ht="12.75" customHeight="1">
      <c r="A905" s="16"/>
      <c r="B905" s="87"/>
      <c r="C905" s="88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</row>
    <row r="906" ht="12.75" customHeight="1">
      <c r="A906" s="16"/>
      <c r="B906" s="87"/>
      <c r="C906" s="88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</row>
    <row r="907" ht="12.75" customHeight="1">
      <c r="A907" s="16"/>
      <c r="B907" s="87"/>
      <c r="C907" s="88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</row>
    <row r="908" ht="12.75" customHeight="1">
      <c r="A908" s="16"/>
      <c r="B908" s="87"/>
      <c r="C908" s="88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</row>
    <row r="909" ht="12.75" customHeight="1">
      <c r="A909" s="16"/>
      <c r="B909" s="87"/>
      <c r="C909" s="88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</row>
    <row r="910" ht="12.75" customHeight="1">
      <c r="A910" s="16"/>
      <c r="B910" s="87"/>
      <c r="C910" s="88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</row>
    <row r="911" ht="12.75" customHeight="1">
      <c r="A911" s="16"/>
      <c r="B911" s="87"/>
      <c r="C911" s="88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</row>
    <row r="912" ht="12.75" customHeight="1">
      <c r="A912" s="16"/>
      <c r="B912" s="87"/>
      <c r="C912" s="88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</row>
    <row r="913" ht="12.75" customHeight="1">
      <c r="A913" s="16"/>
      <c r="B913" s="87"/>
      <c r="C913" s="88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</row>
    <row r="914" ht="12.75" customHeight="1">
      <c r="A914" s="16"/>
      <c r="B914" s="87"/>
      <c r="C914" s="88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</row>
    <row r="915" ht="12.75" customHeight="1">
      <c r="A915" s="16"/>
      <c r="B915" s="87"/>
      <c r="C915" s="88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</row>
    <row r="916" ht="12.75" customHeight="1">
      <c r="A916" s="16"/>
      <c r="B916" s="87"/>
      <c r="C916" s="88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</row>
    <row r="917" ht="12.75" customHeight="1">
      <c r="A917" s="16"/>
      <c r="B917" s="87"/>
      <c r="C917" s="88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</row>
    <row r="918" ht="12.75" customHeight="1">
      <c r="A918" s="16"/>
      <c r="B918" s="87"/>
      <c r="C918" s="88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</row>
    <row r="919" ht="12.75" customHeight="1">
      <c r="A919" s="16"/>
      <c r="B919" s="87"/>
      <c r="C919" s="88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</row>
    <row r="920" ht="12.75" customHeight="1">
      <c r="A920" s="16"/>
      <c r="B920" s="87"/>
      <c r="C920" s="88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</row>
    <row r="921" ht="12.75" customHeight="1">
      <c r="A921" s="16"/>
      <c r="B921" s="87"/>
      <c r="C921" s="88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</row>
    <row r="922" ht="12.75" customHeight="1">
      <c r="A922" s="16"/>
      <c r="B922" s="87"/>
      <c r="C922" s="88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</row>
    <row r="923" ht="12.75" customHeight="1">
      <c r="A923" s="16"/>
      <c r="B923" s="87"/>
      <c r="C923" s="88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</row>
    <row r="924" ht="12.75" customHeight="1">
      <c r="A924" s="16"/>
      <c r="B924" s="87"/>
      <c r="C924" s="88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</row>
    <row r="925" ht="12.75" customHeight="1">
      <c r="A925" s="16"/>
      <c r="B925" s="87"/>
      <c r="C925" s="88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</row>
    <row r="926" ht="12.75" customHeight="1">
      <c r="A926" s="16"/>
      <c r="B926" s="87"/>
      <c r="C926" s="88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</row>
    <row r="927" ht="12.75" customHeight="1">
      <c r="A927" s="16"/>
      <c r="B927" s="87"/>
      <c r="C927" s="88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</row>
    <row r="928" ht="12.75" customHeight="1">
      <c r="A928" s="16"/>
      <c r="B928" s="87"/>
      <c r="C928" s="88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</row>
    <row r="929" ht="12.75" customHeight="1">
      <c r="A929" s="16"/>
      <c r="B929" s="87"/>
      <c r="C929" s="88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</row>
    <row r="930" ht="12.75" customHeight="1">
      <c r="A930" s="16"/>
      <c r="B930" s="87"/>
      <c r="C930" s="88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</row>
    <row r="931" ht="12.75" customHeight="1">
      <c r="A931" s="16"/>
      <c r="B931" s="87"/>
      <c r="C931" s="88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</row>
    <row r="932" ht="12.75" customHeight="1">
      <c r="A932" s="16"/>
      <c r="B932" s="87"/>
      <c r="C932" s="88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</row>
    <row r="933" ht="12.75" customHeight="1">
      <c r="A933" s="16"/>
      <c r="B933" s="87"/>
      <c r="C933" s="88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</row>
    <row r="934" ht="12.75" customHeight="1">
      <c r="A934" s="16"/>
      <c r="B934" s="87"/>
      <c r="C934" s="88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</row>
    <row r="935" ht="12.75" customHeight="1">
      <c r="A935" s="16"/>
      <c r="B935" s="87"/>
      <c r="C935" s="88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</row>
    <row r="936" ht="12.75" customHeight="1">
      <c r="A936" s="16"/>
      <c r="B936" s="87"/>
      <c r="C936" s="88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</row>
    <row r="937" ht="12.75" customHeight="1">
      <c r="A937" s="16"/>
      <c r="B937" s="87"/>
      <c r="C937" s="88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</row>
    <row r="938" ht="12.75" customHeight="1">
      <c r="A938" s="16"/>
      <c r="B938" s="87"/>
      <c r="C938" s="88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</row>
    <row r="939" ht="12.75" customHeight="1">
      <c r="A939" s="16"/>
      <c r="B939" s="87"/>
      <c r="C939" s="88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</row>
    <row r="940" ht="12.75" customHeight="1">
      <c r="A940" s="16"/>
      <c r="B940" s="87"/>
      <c r="C940" s="88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</row>
    <row r="941" ht="12.75" customHeight="1">
      <c r="A941" s="16"/>
      <c r="B941" s="87"/>
      <c r="C941" s="88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</row>
    <row r="942" ht="12.75" customHeight="1">
      <c r="A942" s="16"/>
      <c r="B942" s="87"/>
      <c r="C942" s="88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</row>
    <row r="943" ht="12.75" customHeight="1">
      <c r="A943" s="16"/>
      <c r="B943" s="87"/>
      <c r="C943" s="88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</row>
    <row r="944" ht="12.75" customHeight="1">
      <c r="A944" s="16"/>
      <c r="B944" s="87"/>
      <c r="C944" s="88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</row>
    <row r="945" ht="12.75" customHeight="1">
      <c r="A945" s="16"/>
      <c r="B945" s="87"/>
      <c r="C945" s="88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</row>
    <row r="946" ht="12.75" customHeight="1">
      <c r="A946" s="16"/>
      <c r="B946" s="87"/>
      <c r="C946" s="88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</row>
    <row r="947" ht="12.75" customHeight="1">
      <c r="A947" s="16"/>
      <c r="B947" s="87"/>
      <c r="C947" s="88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</row>
    <row r="948" ht="12.75" customHeight="1">
      <c r="A948" s="16"/>
      <c r="B948" s="87"/>
      <c r="C948" s="88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</row>
    <row r="949" ht="12.75" customHeight="1">
      <c r="A949" s="16"/>
      <c r="B949" s="87"/>
      <c r="C949" s="88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</row>
    <row r="950" ht="12.75" customHeight="1">
      <c r="A950" s="16"/>
      <c r="B950" s="87"/>
      <c r="C950" s="88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</row>
    <row r="951" ht="12.75" customHeight="1">
      <c r="A951" s="16"/>
      <c r="B951" s="87"/>
      <c r="C951" s="88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</row>
    <row r="952" ht="12.75" customHeight="1">
      <c r="A952" s="16"/>
      <c r="B952" s="87"/>
      <c r="C952" s="88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</row>
    <row r="953" ht="12.75" customHeight="1">
      <c r="A953" s="16"/>
      <c r="B953" s="87"/>
      <c r="C953" s="88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</row>
    <row r="954" ht="12.75" customHeight="1">
      <c r="A954" s="16"/>
      <c r="B954" s="87"/>
      <c r="C954" s="88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</row>
    <row r="955" ht="12.75" customHeight="1">
      <c r="A955" s="16"/>
      <c r="B955" s="87"/>
      <c r="C955" s="88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</row>
    <row r="956" ht="12.75" customHeight="1">
      <c r="A956" s="16"/>
      <c r="B956" s="87"/>
      <c r="C956" s="88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</row>
    <row r="957" ht="12.75" customHeight="1">
      <c r="A957" s="16"/>
      <c r="B957" s="87"/>
      <c r="C957" s="88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</row>
    <row r="958" ht="12.75" customHeight="1">
      <c r="A958" s="16"/>
      <c r="B958" s="87"/>
      <c r="C958" s="88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</row>
    <row r="959" ht="12.75" customHeight="1">
      <c r="A959" s="16"/>
      <c r="B959" s="87"/>
      <c r="C959" s="88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</row>
    <row r="960" ht="12.75" customHeight="1">
      <c r="A960" s="16"/>
      <c r="B960" s="87"/>
      <c r="C960" s="88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</row>
    <row r="961" ht="12.75" customHeight="1">
      <c r="A961" s="16"/>
      <c r="B961" s="87"/>
      <c r="C961" s="88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</row>
    <row r="962" ht="12.75" customHeight="1">
      <c r="A962" s="16"/>
      <c r="B962" s="87"/>
      <c r="C962" s="88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</row>
    <row r="963" ht="12.75" customHeight="1">
      <c r="A963" s="16"/>
      <c r="B963" s="87"/>
      <c r="C963" s="88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</row>
    <row r="964" ht="12.75" customHeight="1">
      <c r="A964" s="16"/>
      <c r="B964" s="87"/>
      <c r="C964" s="88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</row>
    <row r="965" ht="12.75" customHeight="1">
      <c r="A965" s="16"/>
      <c r="B965" s="87"/>
      <c r="C965" s="88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</row>
    <row r="966" ht="12.75" customHeight="1">
      <c r="A966" s="16"/>
      <c r="B966" s="87"/>
      <c r="C966" s="88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</row>
    <row r="967" ht="12.75" customHeight="1">
      <c r="A967" s="16"/>
      <c r="B967" s="87"/>
      <c r="C967" s="88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</row>
    <row r="968" ht="12.75" customHeight="1">
      <c r="A968" s="16"/>
      <c r="B968" s="87"/>
      <c r="C968" s="88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</row>
    <row r="969" ht="12.75" customHeight="1">
      <c r="A969" s="16"/>
      <c r="B969" s="87"/>
      <c r="C969" s="88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</row>
    <row r="970" ht="12.75" customHeight="1">
      <c r="A970" s="16"/>
      <c r="B970" s="87"/>
      <c r="C970" s="88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</row>
    <row r="971" ht="12.75" customHeight="1">
      <c r="A971" s="16"/>
      <c r="B971" s="87"/>
      <c r="C971" s="88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</row>
    <row r="972" ht="12.75" customHeight="1">
      <c r="A972" s="16"/>
      <c r="B972" s="87"/>
      <c r="C972" s="88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</row>
    <row r="973" ht="12.75" customHeight="1">
      <c r="A973" s="16"/>
      <c r="B973" s="87"/>
      <c r="C973" s="88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</row>
    <row r="974" ht="12.75" customHeight="1">
      <c r="A974" s="16"/>
      <c r="B974" s="87"/>
      <c r="C974" s="88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</row>
    <row r="975" ht="12.75" customHeight="1">
      <c r="A975" s="16"/>
      <c r="B975" s="87"/>
      <c r="C975" s="88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</row>
    <row r="976" ht="12.75" customHeight="1">
      <c r="A976" s="16"/>
      <c r="B976" s="87"/>
      <c r="C976" s="88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</row>
    <row r="977" ht="12.75" customHeight="1">
      <c r="A977" s="16"/>
      <c r="B977" s="87"/>
      <c r="C977" s="88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</row>
    <row r="978" ht="12.75" customHeight="1">
      <c r="A978" s="16"/>
      <c r="B978" s="87"/>
      <c r="C978" s="88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</row>
    <row r="979" ht="12.75" customHeight="1">
      <c r="A979" s="16"/>
      <c r="B979" s="87"/>
      <c r="C979" s="88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</row>
    <row r="980" ht="12.75" customHeight="1">
      <c r="A980" s="16"/>
      <c r="B980" s="87"/>
      <c r="C980" s="88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</row>
    <row r="981" ht="12.75" customHeight="1">
      <c r="A981" s="16"/>
      <c r="B981" s="87"/>
      <c r="C981" s="88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</row>
    <row r="982" ht="12.75" customHeight="1">
      <c r="A982" s="16"/>
      <c r="B982" s="87"/>
      <c r="C982" s="88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</row>
    <row r="983" ht="12.75" customHeight="1">
      <c r="A983" s="16"/>
      <c r="B983" s="87"/>
      <c r="C983" s="88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</row>
    <row r="984" ht="12.75" customHeight="1">
      <c r="A984" s="16"/>
      <c r="B984" s="87"/>
      <c r="C984" s="88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</row>
    <row r="985" ht="12.75" customHeight="1">
      <c r="A985" s="16"/>
      <c r="B985" s="87"/>
      <c r="C985" s="88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</row>
    <row r="986" ht="12.75" customHeight="1">
      <c r="A986" s="16"/>
      <c r="B986" s="87"/>
      <c r="C986" s="88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</row>
    <row r="987" ht="12.75" customHeight="1">
      <c r="A987" s="16"/>
      <c r="B987" s="87"/>
      <c r="C987" s="88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</row>
    <row r="988" ht="12.75" customHeight="1">
      <c r="A988" s="16"/>
      <c r="B988" s="87"/>
      <c r="C988" s="88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</row>
    <row r="989" ht="12.75" customHeight="1">
      <c r="A989" s="16"/>
      <c r="B989" s="87"/>
      <c r="C989" s="88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</row>
    <row r="990" ht="12.75" customHeight="1">
      <c r="A990" s="16"/>
      <c r="B990" s="87"/>
      <c r="C990" s="88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</row>
    <row r="991" ht="12.75" customHeight="1">
      <c r="A991" s="16"/>
      <c r="B991" s="87"/>
      <c r="C991" s="88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</row>
    <row r="992" ht="12.75" customHeight="1">
      <c r="A992" s="16"/>
      <c r="B992" s="87"/>
      <c r="C992" s="88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</row>
    <row r="993" ht="12.75" customHeight="1">
      <c r="A993" s="16"/>
      <c r="B993" s="87"/>
      <c r="C993" s="88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</row>
    <row r="994" ht="12.75" customHeight="1">
      <c r="A994" s="16"/>
      <c r="B994" s="87"/>
      <c r="C994" s="88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</row>
    <row r="995" ht="12.75" customHeight="1">
      <c r="A995" s="16"/>
      <c r="B995" s="87"/>
      <c r="C995" s="88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</row>
    <row r="996" ht="12.75" customHeight="1">
      <c r="A996" s="16"/>
      <c r="B996" s="87"/>
      <c r="C996" s="88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</row>
    <row r="997" ht="12.75" customHeight="1">
      <c r="A997" s="16"/>
      <c r="B997" s="87"/>
      <c r="C997" s="88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</row>
    <row r="998" ht="12.75" customHeight="1">
      <c r="A998" s="16"/>
      <c r="B998" s="87"/>
      <c r="C998" s="88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</row>
    <row r="999" ht="12.75" customHeight="1">
      <c r="A999" s="16"/>
      <c r="B999" s="87"/>
      <c r="C999" s="88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</row>
    <row r="1000" ht="12.75" customHeight="1">
      <c r="A1000" s="16"/>
      <c r="B1000" s="87"/>
      <c r="C1000" s="88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</row>
  </sheetData>
  <autoFilter ref="$A$3:$AH$148"/>
  <mergeCells count="4">
    <mergeCell ref="F1:H1"/>
    <mergeCell ref="I1:K1"/>
    <mergeCell ref="P1:R1"/>
    <mergeCell ref="S1:U1"/>
  </mergeCells>
  <printOptions/>
  <pageMargins bottom="0.75" footer="0.0" header="0.0" left="0.7" right="0.7" top="0.75"/>
  <pageSetup paperSize="9"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9.88"/>
    <col customWidth="1" min="2" max="8" width="8.0"/>
    <col customWidth="1" min="9" max="9" width="8.88"/>
    <col customWidth="1" min="10" max="10" width="7.75"/>
    <col customWidth="1" min="11" max="11" width="8.25"/>
    <col customWidth="1" min="12" max="12" width="10.0"/>
    <col customWidth="1" min="13" max="13" width="11.5"/>
    <col customWidth="1" min="14" max="14" width="7.75"/>
  </cols>
  <sheetData>
    <row r="1" ht="51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3" t="s">
        <v>11</v>
      </c>
      <c r="L1" s="3" t="s">
        <v>13</v>
      </c>
      <c r="M1" s="4" t="s">
        <v>14</v>
      </c>
      <c r="N1" s="4" t="s">
        <v>15</v>
      </c>
    </row>
    <row r="2" ht="12.75" customHeight="1">
      <c r="A2" s="5">
        <v>3576.3</v>
      </c>
      <c r="B2" s="5">
        <v>7.94</v>
      </c>
      <c r="C2" s="5">
        <v>370.1</v>
      </c>
      <c r="D2" s="5">
        <v>101.8</v>
      </c>
      <c r="E2" s="5">
        <v>101.8</v>
      </c>
      <c r="F2" s="5">
        <v>53.0</v>
      </c>
      <c r="G2" s="5">
        <v>103.2</v>
      </c>
      <c r="H2" s="5">
        <v>32.5</v>
      </c>
      <c r="I2" s="5">
        <v>214.704</v>
      </c>
      <c r="J2" s="6">
        <v>93.6</v>
      </c>
      <c r="K2" s="7">
        <v>801.0</v>
      </c>
      <c r="L2" s="8">
        <v>0.6694490579710143</v>
      </c>
      <c r="M2" s="9">
        <v>2.78</v>
      </c>
      <c r="N2" s="10">
        <v>311.9094</v>
      </c>
    </row>
    <row r="3" ht="12.75" customHeight="1">
      <c r="A3" s="5">
        <v>3576.3</v>
      </c>
      <c r="B3" s="5">
        <v>9.53</v>
      </c>
      <c r="C3" s="5">
        <v>364.6</v>
      </c>
      <c r="D3" s="5">
        <v>101.3</v>
      </c>
      <c r="E3" s="5">
        <v>102.4</v>
      </c>
      <c r="F3" s="5">
        <v>58.8</v>
      </c>
      <c r="G3" s="5">
        <v>103.0</v>
      </c>
      <c r="H3" s="5">
        <v>38.6</v>
      </c>
      <c r="I3" s="5">
        <v>290.594</v>
      </c>
      <c r="J3" s="11">
        <v>92.9</v>
      </c>
      <c r="K3" s="7">
        <v>801.0</v>
      </c>
      <c r="L3" s="8">
        <v>0.6694490579710143</v>
      </c>
      <c r="M3" s="12">
        <v>3.7</v>
      </c>
      <c r="N3" s="10">
        <v>288.6003</v>
      </c>
    </row>
    <row r="4" ht="12.75" customHeight="1">
      <c r="A4" s="5">
        <v>3576.3</v>
      </c>
      <c r="B4" s="5">
        <v>11.11</v>
      </c>
      <c r="C4" s="5">
        <v>357.1</v>
      </c>
      <c r="D4" s="5">
        <v>101.6</v>
      </c>
      <c r="E4" s="5">
        <v>100.6</v>
      </c>
      <c r="F4" s="5">
        <v>63.6</v>
      </c>
      <c r="G4" s="5">
        <v>102.6</v>
      </c>
      <c r="H4" s="5">
        <v>43.4</v>
      </c>
      <c r="I4" s="5">
        <v>368.042</v>
      </c>
      <c r="J4" s="11">
        <v>91.4</v>
      </c>
      <c r="K4" s="7">
        <v>801.0</v>
      </c>
      <c r="L4" s="8">
        <v>0.6694490579710143</v>
      </c>
      <c r="M4" s="12">
        <v>4.52</v>
      </c>
      <c r="N4" s="10">
        <v>248.7906</v>
      </c>
    </row>
    <row r="5" ht="12.75" customHeight="1">
      <c r="A5" s="5">
        <v>3576.3</v>
      </c>
      <c r="B5" s="5">
        <v>12.7</v>
      </c>
      <c r="C5" s="5">
        <v>347.4</v>
      </c>
      <c r="D5" s="5">
        <v>98.4</v>
      </c>
      <c r="E5" s="5">
        <v>99.0</v>
      </c>
      <c r="F5" s="5">
        <v>64.7</v>
      </c>
      <c r="G5" s="5">
        <v>102.0</v>
      </c>
      <c r="H5" s="5">
        <v>46.1</v>
      </c>
      <c r="I5" s="5">
        <v>434.663</v>
      </c>
      <c r="J5" s="11">
        <v>89.2</v>
      </c>
      <c r="K5" s="7">
        <v>801.0</v>
      </c>
      <c r="L5" s="8">
        <v>0.6694490579710143</v>
      </c>
      <c r="M5" s="12">
        <v>5.22</v>
      </c>
      <c r="N5" s="10">
        <v>223.5591</v>
      </c>
    </row>
    <row r="6" ht="12.75" customHeight="1">
      <c r="A6" s="5">
        <v>3576.3</v>
      </c>
      <c r="B6" s="5">
        <v>14.29</v>
      </c>
      <c r="C6" s="5">
        <v>337.69999999999993</v>
      </c>
      <c r="D6" s="5">
        <v>99.2</v>
      </c>
      <c r="E6" s="5">
        <v>99.5</v>
      </c>
      <c r="F6" s="5">
        <v>64.0</v>
      </c>
      <c r="G6" s="5">
        <v>104.4</v>
      </c>
      <c r="H6" s="5">
        <v>49.9</v>
      </c>
      <c r="I6" s="5">
        <v>483.283</v>
      </c>
      <c r="J6" s="11">
        <v>89.7</v>
      </c>
      <c r="K6" s="7">
        <v>801.0</v>
      </c>
      <c r="L6" s="8">
        <v>0.6694490579710143</v>
      </c>
      <c r="M6" s="12">
        <v>5.77</v>
      </c>
      <c r="N6" s="10">
        <v>215.1486</v>
      </c>
    </row>
    <row r="7" ht="12.75" customHeight="1">
      <c r="A7" s="5">
        <v>3576.3</v>
      </c>
      <c r="B7" s="5">
        <v>9.53</v>
      </c>
      <c r="C7" s="5">
        <v>286.4</v>
      </c>
      <c r="D7" s="5">
        <v>106.36166898470155</v>
      </c>
      <c r="E7" s="19">
        <v>106.19</v>
      </c>
      <c r="F7" s="5">
        <v>57.5</v>
      </c>
      <c r="G7" s="5">
        <v>102.64</v>
      </c>
      <c r="H7" s="5">
        <v>38.979712100139054</v>
      </c>
      <c r="I7" s="5">
        <v>251.7</v>
      </c>
      <c r="J7" s="11">
        <v>90.7</v>
      </c>
      <c r="K7" s="22">
        <v>789.8</v>
      </c>
      <c r="L7" s="24">
        <v>0.675</v>
      </c>
      <c r="M7" s="12">
        <v>3.08</v>
      </c>
      <c r="N7" s="10">
        <v>241.130793707915</v>
      </c>
    </row>
    <row r="8" ht="12.75" customHeight="1">
      <c r="A8" s="5">
        <v>3667.0</v>
      </c>
      <c r="B8" s="5">
        <v>7.94</v>
      </c>
      <c r="C8" s="5">
        <v>354.333525</v>
      </c>
      <c r="D8" s="5">
        <v>102.93200404858312</v>
      </c>
      <c r="E8" s="5">
        <v>101.56548387096784</v>
      </c>
      <c r="F8" s="5">
        <v>56.0</v>
      </c>
      <c r="G8" s="5">
        <v>105.3</v>
      </c>
      <c r="H8" s="5">
        <v>32.99727530364374</v>
      </c>
      <c r="I8" s="5">
        <v>234.85742914979755</v>
      </c>
      <c r="J8" s="11">
        <v>100.9</v>
      </c>
      <c r="K8" s="27">
        <v>787.0</v>
      </c>
      <c r="L8" s="27">
        <v>0.659</v>
      </c>
      <c r="M8" s="29">
        <v>0.0</v>
      </c>
      <c r="N8" s="27">
        <v>188.0</v>
      </c>
    </row>
    <row r="9" ht="12.75" customHeight="1">
      <c r="A9" s="5">
        <v>3667.0</v>
      </c>
      <c r="B9" s="5">
        <v>9.53</v>
      </c>
      <c r="C9" s="5">
        <v>350.20000000000005</v>
      </c>
      <c r="D9" s="5">
        <v>103.18690228690187</v>
      </c>
      <c r="E9" s="5">
        <v>103.32258064516141</v>
      </c>
      <c r="F9" s="5">
        <v>61.0</v>
      </c>
      <c r="G9" s="5">
        <v>105.2</v>
      </c>
      <c r="H9" s="5">
        <v>39.06092099792096</v>
      </c>
      <c r="I9" s="5">
        <v>326.22444906444906</v>
      </c>
      <c r="J9" s="11">
        <v>100.1</v>
      </c>
      <c r="K9" s="27">
        <v>787.0</v>
      </c>
      <c r="L9" s="27">
        <v>0.659</v>
      </c>
      <c r="M9" s="33">
        <v>0.0</v>
      </c>
      <c r="N9" s="27">
        <v>178.0</v>
      </c>
    </row>
    <row r="10" ht="12.75" customHeight="1">
      <c r="A10" s="5">
        <v>3667.0</v>
      </c>
      <c r="B10" s="5">
        <v>11.11</v>
      </c>
      <c r="C10" s="5">
        <v>344.0</v>
      </c>
      <c r="D10" s="5">
        <v>105.67149877149868</v>
      </c>
      <c r="E10" s="5">
        <v>105.58870967741944</v>
      </c>
      <c r="F10" s="5">
        <v>65.0</v>
      </c>
      <c r="G10" s="5">
        <v>105.2</v>
      </c>
      <c r="H10" s="5">
        <v>44.89659213759216</v>
      </c>
      <c r="I10" s="5">
        <v>429.7228501228501</v>
      </c>
      <c r="J10" s="11">
        <v>102.0</v>
      </c>
      <c r="K10" s="27">
        <v>787.0</v>
      </c>
      <c r="L10" s="27">
        <v>0.659</v>
      </c>
      <c r="M10" s="33">
        <v>0.0</v>
      </c>
      <c r="N10" s="27">
        <v>169.0</v>
      </c>
    </row>
    <row r="11" ht="12.75" customHeight="1">
      <c r="A11" s="5">
        <v>3667.0</v>
      </c>
      <c r="B11" s="5">
        <v>12.7</v>
      </c>
      <c r="C11" s="5">
        <v>336.70000000000005</v>
      </c>
      <c r="D11" s="5">
        <v>108.10006302521013</v>
      </c>
      <c r="E11" s="5">
        <v>108.1448387096775</v>
      </c>
      <c r="F11" s="5">
        <v>42.0</v>
      </c>
      <c r="G11" s="5">
        <v>105.1</v>
      </c>
      <c r="H11" s="5">
        <v>49.839871848739456</v>
      </c>
      <c r="I11" s="5">
        <v>532.283025210084</v>
      </c>
      <c r="J11" s="11">
        <v>103.8</v>
      </c>
      <c r="K11" s="27">
        <v>787.0</v>
      </c>
      <c r="L11" s="27">
        <v>0.659</v>
      </c>
      <c r="M11" s="33">
        <v>0.0</v>
      </c>
      <c r="N11" s="27">
        <v>162.0</v>
      </c>
    </row>
    <row r="12" ht="12.75" customHeight="1">
      <c r="A12" s="5">
        <v>3579.0</v>
      </c>
      <c r="B12" s="5">
        <v>7.94</v>
      </c>
      <c r="C12" s="5">
        <v>365.86</v>
      </c>
      <c r="D12" s="5">
        <v>103.4714148857772</v>
      </c>
      <c r="E12" s="5">
        <v>101.42032258064515</v>
      </c>
      <c r="F12" s="5">
        <v>52.0</v>
      </c>
      <c r="G12" s="5">
        <v>105.9</v>
      </c>
      <c r="H12" s="5">
        <v>28.092309506263728</v>
      </c>
      <c r="I12" s="5">
        <v>243.63669859985262</v>
      </c>
      <c r="J12" s="11">
        <v>93.2</v>
      </c>
      <c r="K12" s="27">
        <v>793.7</v>
      </c>
      <c r="L12" s="27">
        <v>0.661</v>
      </c>
      <c r="M12" s="33">
        <v>0.0</v>
      </c>
      <c r="N12" s="27">
        <v>230.0</v>
      </c>
    </row>
    <row r="13" ht="12.75" customHeight="1">
      <c r="A13" s="5">
        <v>3579.0</v>
      </c>
      <c r="B13" s="5">
        <v>9.53</v>
      </c>
      <c r="C13" s="5">
        <v>342.27</v>
      </c>
      <c r="D13" s="5">
        <v>103.20046587926512</v>
      </c>
      <c r="E13" s="5">
        <v>104.17999999999986</v>
      </c>
      <c r="F13" s="5">
        <v>58.0</v>
      </c>
      <c r="G13" s="5">
        <v>105.7</v>
      </c>
      <c r="H13" s="5">
        <v>35.09973359580054</v>
      </c>
      <c r="I13" s="5">
        <v>313.8510498687664</v>
      </c>
      <c r="J13" s="11">
        <v>92.0</v>
      </c>
      <c r="K13" s="27">
        <v>793.7</v>
      </c>
      <c r="L13" s="27">
        <v>0.661</v>
      </c>
      <c r="M13" s="33">
        <v>0.0</v>
      </c>
      <c r="N13" s="27">
        <v>201.0</v>
      </c>
    </row>
    <row r="14" ht="12.75" customHeight="1">
      <c r="A14" s="5">
        <v>3579.0</v>
      </c>
      <c r="B14" s="5">
        <v>11.11</v>
      </c>
      <c r="C14" s="5">
        <v>312.27</v>
      </c>
      <c r="D14" s="5">
        <v>103.18711137581893</v>
      </c>
      <c r="E14" s="5">
        <v>102.99999999999994</v>
      </c>
      <c r="F14" s="5">
        <v>61.0</v>
      </c>
      <c r="G14" s="5">
        <v>105.2</v>
      </c>
      <c r="H14" s="5">
        <v>41.11381596188213</v>
      </c>
      <c r="I14" s="5">
        <v>395.0005955926147</v>
      </c>
      <c r="J14" s="11">
        <v>93.7</v>
      </c>
      <c r="K14" s="27">
        <v>793.7</v>
      </c>
      <c r="L14" s="27">
        <v>0.661</v>
      </c>
      <c r="M14" s="33">
        <v>0.0</v>
      </c>
      <c r="N14" s="27">
        <v>172.0</v>
      </c>
    </row>
    <row r="15" ht="16.5" customHeight="1">
      <c r="A15" s="5">
        <v>3579.0</v>
      </c>
      <c r="B15" s="5">
        <v>12.7</v>
      </c>
      <c r="C15" s="5">
        <v>291.74</v>
      </c>
      <c r="D15" s="5">
        <v>103.22992846193262</v>
      </c>
      <c r="E15" s="5">
        <v>103.91741935483866</v>
      </c>
      <c r="F15" s="5">
        <v>62.0</v>
      </c>
      <c r="G15" s="5">
        <v>104.5</v>
      </c>
      <c r="H15" s="5">
        <v>44.143173224322894</v>
      </c>
      <c r="I15" s="5">
        <v>435.0373019928462</v>
      </c>
      <c r="J15" s="11">
        <v>89.6</v>
      </c>
      <c r="K15" s="27">
        <v>793.7</v>
      </c>
      <c r="L15" s="27">
        <v>0.661</v>
      </c>
      <c r="M15" s="33">
        <v>0.0</v>
      </c>
      <c r="N15" s="27">
        <v>157.0</v>
      </c>
    </row>
    <row r="16" ht="12.75" customHeight="1">
      <c r="A16" s="5">
        <v>3579.0</v>
      </c>
      <c r="B16" s="5">
        <v>14.29</v>
      </c>
      <c r="C16" s="5">
        <v>263.03</v>
      </c>
      <c r="D16" s="5">
        <v>107.3775597092424</v>
      </c>
      <c r="E16" s="5">
        <v>107.53666666666662</v>
      </c>
      <c r="F16" s="5">
        <v>63.0</v>
      </c>
      <c r="G16" s="5">
        <v>103.4</v>
      </c>
      <c r="H16" s="5">
        <v>49.75384527518173</v>
      </c>
      <c r="I16" s="5">
        <v>494.5908618899273</v>
      </c>
      <c r="J16" s="11">
        <v>90.3</v>
      </c>
      <c r="K16" s="27">
        <v>793.7</v>
      </c>
      <c r="L16" s="27">
        <v>0.661</v>
      </c>
      <c r="M16" s="33">
        <v>0.0</v>
      </c>
      <c r="N16" s="27">
        <v>141.0</v>
      </c>
    </row>
    <row r="17" ht="12.75" customHeight="1">
      <c r="A17" s="5">
        <v>3582.5</v>
      </c>
      <c r="B17" s="5">
        <v>9.53</v>
      </c>
      <c r="C17" s="5">
        <v>292.0</v>
      </c>
      <c r="D17" s="5">
        <v>105.507978385251</v>
      </c>
      <c r="E17" s="19">
        <v>105.03</v>
      </c>
      <c r="F17" s="5">
        <v>56.0</v>
      </c>
      <c r="G17" s="5">
        <v>104.6</v>
      </c>
      <c r="H17" s="5">
        <v>37.79177942212822</v>
      </c>
      <c r="I17" s="5">
        <v>273.4</v>
      </c>
      <c r="J17" s="11">
        <v>92.1</v>
      </c>
      <c r="K17" s="27">
        <v>783.0</v>
      </c>
      <c r="L17" s="27">
        <v>0.672</v>
      </c>
      <c r="M17" s="42">
        <v>0.0</v>
      </c>
      <c r="N17" s="27">
        <v>172.0</v>
      </c>
    </row>
    <row r="18" ht="12.75" customHeight="1">
      <c r="A18" s="5">
        <v>3653.0</v>
      </c>
      <c r="B18" s="5">
        <v>7.94</v>
      </c>
      <c r="C18" s="5">
        <v>440.5</v>
      </c>
      <c r="D18" s="5">
        <v>108.88643532338311</v>
      </c>
      <c r="E18" s="5">
        <v>99.16735483870968</v>
      </c>
      <c r="F18" s="5">
        <v>37.0</v>
      </c>
      <c r="G18" s="5">
        <v>105.42</v>
      </c>
      <c r="H18" s="5">
        <v>16.204686069651743</v>
      </c>
      <c r="I18" s="5">
        <v>310.7806417910448</v>
      </c>
      <c r="J18" s="11">
        <v>99.4</v>
      </c>
      <c r="K18" s="46">
        <v>798.0</v>
      </c>
      <c r="L18" s="48">
        <v>0.654</v>
      </c>
      <c r="M18" s="12">
        <v>4.23</v>
      </c>
      <c r="N18" s="11">
        <v>385.415949386802</v>
      </c>
    </row>
    <row r="19" ht="12.75" customHeight="1">
      <c r="A19" s="5">
        <v>3653.0</v>
      </c>
      <c r="B19" s="5">
        <v>9.53</v>
      </c>
      <c r="C19" s="5">
        <v>388.7</v>
      </c>
      <c r="D19" s="5">
        <v>89.65283935242846</v>
      </c>
      <c r="E19" s="5">
        <v>86.74719354838712</v>
      </c>
      <c r="F19" s="5">
        <v>48.0</v>
      </c>
      <c r="G19" s="5">
        <v>105.32</v>
      </c>
      <c r="H19" s="5">
        <v>22.031063511830656</v>
      </c>
      <c r="I19" s="5">
        <v>375.366899128269</v>
      </c>
      <c r="J19" s="11">
        <v>99.7</v>
      </c>
      <c r="K19" s="46">
        <v>798.0</v>
      </c>
      <c r="L19" s="48">
        <v>0.654</v>
      </c>
      <c r="M19" s="12">
        <v>4.71</v>
      </c>
      <c r="N19" s="11">
        <v>295.5028799822254</v>
      </c>
    </row>
    <row r="20" ht="12.75" customHeight="1">
      <c r="A20" s="5">
        <v>3653.0</v>
      </c>
      <c r="B20" s="5">
        <v>12.7</v>
      </c>
      <c r="C20" s="5">
        <v>308.8</v>
      </c>
      <c r="D20" s="5">
        <v>97.87704524886881</v>
      </c>
      <c r="E20" s="5">
        <v>92.45790322580648</v>
      </c>
      <c r="F20" s="5">
        <v>54.0</v>
      </c>
      <c r="G20" s="5">
        <v>105.22</v>
      </c>
      <c r="H20" s="5">
        <v>35.40620060331823</v>
      </c>
      <c r="I20" s="5">
        <v>473.779185520362</v>
      </c>
      <c r="J20" s="11">
        <v>99.2</v>
      </c>
      <c r="K20" s="46">
        <v>798.0</v>
      </c>
      <c r="L20" s="48">
        <v>0.654</v>
      </c>
      <c r="M20" s="12">
        <v>5.73</v>
      </c>
      <c r="N20" s="11">
        <v>255.68112741124983</v>
      </c>
    </row>
    <row r="21" ht="12.75" customHeight="1">
      <c r="A21" s="5">
        <v>3653.0</v>
      </c>
      <c r="B21" s="5">
        <v>14.29</v>
      </c>
      <c r="C21" s="5">
        <v>270.5</v>
      </c>
      <c r="D21" s="5">
        <v>79.95274967741933</v>
      </c>
      <c r="E21" s="5">
        <v>81.14677419354842</v>
      </c>
      <c r="F21" s="5">
        <v>52.0</v>
      </c>
      <c r="G21" s="5">
        <v>105.12</v>
      </c>
      <c r="H21" s="5">
        <v>33.82577935483872</v>
      </c>
      <c r="I21" s="5">
        <v>488.0902193548387</v>
      </c>
      <c r="J21" s="11">
        <v>98.9</v>
      </c>
      <c r="K21" s="46">
        <v>798.0</v>
      </c>
      <c r="L21" s="48">
        <v>0.654</v>
      </c>
      <c r="M21" s="12">
        <v>5.78</v>
      </c>
      <c r="N21" s="11">
        <v>233.96044419658497</v>
      </c>
    </row>
    <row r="22" ht="12.75" customHeight="1">
      <c r="A22" s="5">
        <v>3653.0</v>
      </c>
      <c r="B22" s="5">
        <v>15.88</v>
      </c>
      <c r="C22" s="5">
        <v>239.3</v>
      </c>
      <c r="D22" s="5">
        <v>80.73293237250546</v>
      </c>
      <c r="E22" s="5">
        <v>79.54112903225814</v>
      </c>
      <c r="F22" s="5">
        <v>51.0</v>
      </c>
      <c r="G22" s="5">
        <v>105.02</v>
      </c>
      <c r="H22" s="5">
        <v>37.26220177383591</v>
      </c>
      <c r="I22" s="5">
        <v>492.5143015521065</v>
      </c>
      <c r="J22" s="11">
        <v>100.8</v>
      </c>
      <c r="K22" s="46">
        <v>798.0</v>
      </c>
      <c r="L22" s="48">
        <v>0.654</v>
      </c>
      <c r="M22" s="12">
        <v>5.76</v>
      </c>
      <c r="N22" s="11">
        <v>223.10946098417853</v>
      </c>
    </row>
    <row r="23" ht="12.75" customHeight="1">
      <c r="A23" s="5">
        <v>3653.0</v>
      </c>
      <c r="B23" s="5">
        <v>14.29</v>
      </c>
      <c r="C23" s="5">
        <v>251.3</v>
      </c>
      <c r="D23" s="5">
        <v>73.30663802559425</v>
      </c>
      <c r="E23" s="5">
        <v>72.57925806451617</v>
      </c>
      <c r="F23" s="5">
        <v>50.0</v>
      </c>
      <c r="G23" s="5">
        <v>100.21</v>
      </c>
      <c r="H23" s="5">
        <v>31.994166361974468</v>
      </c>
      <c r="I23" s="5">
        <v>459.30621572212067</v>
      </c>
      <c r="J23" s="11">
        <v>97.0</v>
      </c>
      <c r="K23" s="46">
        <v>798.0</v>
      </c>
      <c r="L23" s="48">
        <v>0.654</v>
      </c>
      <c r="M23" s="12">
        <v>5.25</v>
      </c>
      <c r="N23" s="11">
        <v>199.62761225517968</v>
      </c>
    </row>
    <row r="24" ht="12.75" customHeight="1">
      <c r="A24" s="5">
        <v>3653.0</v>
      </c>
      <c r="B24" s="5">
        <v>11.11</v>
      </c>
      <c r="C24" s="5">
        <v>296.8</v>
      </c>
      <c r="D24" s="5">
        <v>76.5720676470589</v>
      </c>
      <c r="E24" s="5">
        <v>76.81951612903225</v>
      </c>
      <c r="F24" s="5">
        <v>50.0</v>
      </c>
      <c r="G24" s="5">
        <v>102.38</v>
      </c>
      <c r="H24" s="5">
        <v>24.80197549019607</v>
      </c>
      <c r="I24" s="5">
        <v>355.0154509803922</v>
      </c>
      <c r="J24" s="11">
        <v>98.0</v>
      </c>
      <c r="K24" s="46">
        <v>798.0</v>
      </c>
      <c r="L24" s="48">
        <v>0.654</v>
      </c>
      <c r="M24" s="12">
        <v>4.25</v>
      </c>
      <c r="N24" s="11">
        <v>245.6833574872083</v>
      </c>
    </row>
    <row r="25" ht="12.75" customHeight="1">
      <c r="A25" s="5">
        <v>3650.0</v>
      </c>
      <c r="B25" s="5">
        <v>7.94</v>
      </c>
      <c r="C25" s="5">
        <v>458.6</v>
      </c>
      <c r="D25" s="5">
        <v>91.04554516129046</v>
      </c>
      <c r="E25" s="5">
        <v>89.4336774193549</v>
      </c>
      <c r="F25" s="5">
        <v>60.0</v>
      </c>
      <c r="G25" s="5">
        <v>105.6</v>
      </c>
      <c r="H25" s="5">
        <v>31.17772258064514</v>
      </c>
      <c r="I25" s="5">
        <v>287.9502949308756</v>
      </c>
      <c r="J25" s="11">
        <v>89.6</v>
      </c>
      <c r="K25" s="46">
        <v>795.0</v>
      </c>
      <c r="L25" s="48">
        <v>0.682179796411318</v>
      </c>
      <c r="M25" s="12">
        <v>3.72</v>
      </c>
      <c r="N25" s="11">
        <v>294.587295099189</v>
      </c>
    </row>
    <row r="26" ht="12.75" customHeight="1">
      <c r="A26" s="5">
        <v>3650.0</v>
      </c>
      <c r="B26" s="5">
        <v>9.53</v>
      </c>
      <c r="C26" s="5">
        <v>452.8</v>
      </c>
      <c r="D26" s="5">
        <v>97.78799548736481</v>
      </c>
      <c r="E26" s="5">
        <v>98.17906451612895</v>
      </c>
      <c r="F26" s="5">
        <v>66.0</v>
      </c>
      <c r="G26" s="5">
        <v>105.49</v>
      </c>
      <c r="H26" s="5">
        <v>40.51194043321302</v>
      </c>
      <c r="I26" s="5">
        <v>402.789178700361</v>
      </c>
      <c r="J26" s="11">
        <v>85.5</v>
      </c>
      <c r="K26" s="46">
        <v>795.0</v>
      </c>
      <c r="L26" s="48">
        <v>0.682179796411318</v>
      </c>
      <c r="M26" s="12">
        <v>5.17</v>
      </c>
      <c r="N26" s="11">
        <v>282.24440973094613</v>
      </c>
    </row>
    <row r="27" ht="12.75" customHeight="1">
      <c r="A27" s="5">
        <v>3650.0</v>
      </c>
      <c r="B27" s="5">
        <v>12.7</v>
      </c>
      <c r="C27" s="5">
        <v>437.30000000000007</v>
      </c>
      <c r="D27" s="5">
        <v>103.10805220883537</v>
      </c>
      <c r="E27" s="5">
        <v>105.97709677419346</v>
      </c>
      <c r="F27" s="5">
        <v>74.0</v>
      </c>
      <c r="G27" s="5">
        <v>105.47</v>
      </c>
      <c r="H27" s="5">
        <v>51.37921987951809</v>
      </c>
      <c r="I27" s="5">
        <v>654.5622991967872</v>
      </c>
      <c r="J27" s="11">
        <v>93.8</v>
      </c>
      <c r="K27" s="46">
        <v>795.0</v>
      </c>
      <c r="L27" s="48">
        <v>0.682179796411318</v>
      </c>
      <c r="M27" s="12">
        <v>8.4</v>
      </c>
      <c r="N27" s="11">
        <v>280.5615294373049</v>
      </c>
    </row>
    <row r="28" ht="12.75" customHeight="1">
      <c r="A28" s="5">
        <v>3650.0</v>
      </c>
      <c r="B28" s="5">
        <v>14.29</v>
      </c>
      <c r="C28" s="5">
        <v>426.2</v>
      </c>
      <c r="D28" s="5">
        <v>107.0626261467888</v>
      </c>
      <c r="E28" s="5">
        <v>106.77129032258067</v>
      </c>
      <c r="F28" s="5">
        <v>75.0</v>
      </c>
      <c r="G28" s="5">
        <v>105.42</v>
      </c>
      <c r="H28" s="5">
        <v>52.76279816513765</v>
      </c>
      <c r="I28" s="5">
        <v>742.114254587156</v>
      </c>
      <c r="J28" s="11">
        <v>92.3</v>
      </c>
      <c r="K28" s="46">
        <v>795.0</v>
      </c>
      <c r="L28" s="48">
        <v>0.682179796411318</v>
      </c>
      <c r="M28" s="12">
        <v>9.64</v>
      </c>
      <c r="N28" s="11">
        <v>292.2406966150632</v>
      </c>
    </row>
    <row r="29" ht="12.75" customHeight="1">
      <c r="A29" s="5">
        <v>3650.0</v>
      </c>
      <c r="B29" s="5">
        <v>15.87</v>
      </c>
      <c r="C29" s="5">
        <v>414.0</v>
      </c>
      <c r="D29" s="5">
        <v>109.78447484554317</v>
      </c>
      <c r="E29" s="5">
        <v>109.39032258064499</v>
      </c>
      <c r="F29" s="5">
        <v>75.0</v>
      </c>
      <c r="G29" s="5">
        <v>105.36</v>
      </c>
      <c r="H29" s="5">
        <v>55.513903795233944</v>
      </c>
      <c r="I29" s="5">
        <v>846.8161429832304</v>
      </c>
      <c r="J29" s="11">
        <v>87.7</v>
      </c>
      <c r="K29" s="46">
        <v>795.0</v>
      </c>
      <c r="L29" s="48">
        <v>0.682179796411318</v>
      </c>
      <c r="M29" s="12">
        <v>10.93</v>
      </c>
      <c r="N29" s="11">
        <v>284.08411224113485</v>
      </c>
    </row>
    <row r="30" ht="12.75" customHeight="1">
      <c r="A30" s="5">
        <v>3650.0</v>
      </c>
      <c r="B30" s="5">
        <v>14.29</v>
      </c>
      <c r="C30" s="5">
        <v>414.80000000000007</v>
      </c>
      <c r="D30" s="5">
        <v>108.6331631722871</v>
      </c>
      <c r="E30" s="5">
        <v>108.63999999999977</v>
      </c>
      <c r="F30" s="5">
        <v>74.0</v>
      </c>
      <c r="G30" s="5">
        <v>105.35</v>
      </c>
      <c r="H30" s="5">
        <v>53.125238833181484</v>
      </c>
      <c r="I30" s="5">
        <v>720.2693072014584</v>
      </c>
      <c r="J30" s="11">
        <v>96.3</v>
      </c>
      <c r="K30" s="46">
        <v>795.0</v>
      </c>
      <c r="L30" s="48">
        <v>0.682179796411318</v>
      </c>
      <c r="M30" s="12">
        <v>9.33</v>
      </c>
      <c r="N30" s="11">
        <v>289.18350400329433</v>
      </c>
    </row>
    <row r="31" ht="12.75" customHeight="1">
      <c r="A31" s="5">
        <v>3650.0</v>
      </c>
      <c r="B31" s="5">
        <v>11.11</v>
      </c>
      <c r="C31" s="5">
        <v>424.5</v>
      </c>
      <c r="D31" s="5">
        <v>100.12634143706153</v>
      </c>
      <c r="E31" s="5">
        <v>102.25428571428557</v>
      </c>
      <c r="F31" s="5">
        <v>70.0</v>
      </c>
      <c r="G31" s="5">
        <v>105.37</v>
      </c>
      <c r="H31" s="5">
        <v>44.88405024311182</v>
      </c>
      <c r="I31" s="5">
        <v>497.1557806591032</v>
      </c>
      <c r="J31" s="11">
        <v>88.2</v>
      </c>
      <c r="K31" s="46">
        <v>795.0</v>
      </c>
      <c r="L31" s="48">
        <v>0.682179796411318</v>
      </c>
      <c r="M31" s="12">
        <v>6.42</v>
      </c>
      <c r="N31" s="11">
        <v>287.5175146302226</v>
      </c>
    </row>
    <row r="32" ht="12.75" customHeight="1">
      <c r="A32" s="5">
        <v>3653.0</v>
      </c>
      <c r="B32" s="5">
        <v>9.53</v>
      </c>
      <c r="C32" s="5">
        <v>403.4</v>
      </c>
      <c r="D32" s="5">
        <v>111.38188006482996</v>
      </c>
      <c r="E32" s="5">
        <v>111.61290322580646</v>
      </c>
      <c r="F32" s="5">
        <v>64.0</v>
      </c>
      <c r="G32" s="5">
        <v>104.42</v>
      </c>
      <c r="H32" s="5">
        <v>42.44033954619124</v>
      </c>
      <c r="I32" s="5">
        <v>366.21893841166934</v>
      </c>
      <c r="J32" s="11">
        <v>88.8</v>
      </c>
      <c r="K32" s="46">
        <v>788.9</v>
      </c>
      <c r="L32" s="48">
        <v>0.684</v>
      </c>
      <c r="M32" s="12">
        <v>4.59</v>
      </c>
      <c r="N32" s="11">
        <v>254.839032065248</v>
      </c>
    </row>
    <row r="33" ht="12.75" customHeight="1">
      <c r="A33" s="5">
        <v>3653.0</v>
      </c>
      <c r="B33" s="5">
        <v>11.11</v>
      </c>
      <c r="C33" s="5">
        <v>399.20000000000005</v>
      </c>
      <c r="D33" s="5">
        <v>121.68292972057577</v>
      </c>
      <c r="E33" s="5">
        <v>123.61679999999998</v>
      </c>
      <c r="F33" s="5">
        <v>68.0</v>
      </c>
      <c r="G33" s="5">
        <v>104.42</v>
      </c>
      <c r="H33" s="5">
        <v>49.17873581710411</v>
      </c>
      <c r="I33" s="5">
        <v>470.2880016934801</v>
      </c>
      <c r="J33" s="11">
        <v>87.4</v>
      </c>
      <c r="K33" s="46">
        <v>788.9</v>
      </c>
      <c r="L33" s="48">
        <v>0.684</v>
      </c>
      <c r="M33" s="12">
        <v>5.83</v>
      </c>
      <c r="N33" s="11">
        <v>243.234996427721</v>
      </c>
    </row>
    <row r="34" ht="12.75" customHeight="1">
      <c r="A34" s="58">
        <v>0.0</v>
      </c>
      <c r="B34" s="5">
        <v>14.29</v>
      </c>
      <c r="C34" s="58">
        <v>0.0</v>
      </c>
      <c r="D34" s="5">
        <v>107.55553088133304</v>
      </c>
      <c r="E34" s="19">
        <v>106.77</v>
      </c>
      <c r="F34" s="5">
        <v>69.0</v>
      </c>
      <c r="G34" s="58">
        <v>0.0</v>
      </c>
      <c r="H34" s="5">
        <v>52.22178972935467</v>
      </c>
      <c r="I34" s="5">
        <v>601.5</v>
      </c>
      <c r="J34" s="11">
        <v>90.8</v>
      </c>
      <c r="K34" s="46">
        <v>788.4</v>
      </c>
      <c r="L34" s="48">
        <v>0.684659745226576</v>
      </c>
      <c r="M34" s="12">
        <v>7.28</v>
      </c>
      <c r="N34" s="11">
        <v>219.042278656448</v>
      </c>
    </row>
    <row r="35" ht="12.75" customHeight="1">
      <c r="A35" s="5">
        <v>3572.0</v>
      </c>
      <c r="B35" s="5">
        <v>6.35</v>
      </c>
      <c r="C35" s="5">
        <v>341.5</v>
      </c>
      <c r="D35" s="5">
        <v>106.0</v>
      </c>
      <c r="E35" s="5">
        <v>114.7</v>
      </c>
      <c r="F35" s="5">
        <v>25.0</v>
      </c>
      <c r="G35" s="5">
        <v>104.9</v>
      </c>
      <c r="H35" s="5">
        <v>26.5</v>
      </c>
      <c r="I35" s="5">
        <v>148.196</v>
      </c>
      <c r="J35" s="11">
        <v>94.8</v>
      </c>
      <c r="K35" s="48">
        <v>780.0</v>
      </c>
      <c r="L35" s="48">
        <v>0.662</v>
      </c>
      <c r="M35" s="61">
        <v>0.0</v>
      </c>
      <c r="N35" s="48">
        <v>270.0</v>
      </c>
    </row>
    <row r="36" ht="12.75" customHeight="1">
      <c r="A36" s="5">
        <v>3572.0</v>
      </c>
      <c r="B36" s="5">
        <v>9.53</v>
      </c>
      <c r="C36" s="5">
        <v>330.0</v>
      </c>
      <c r="D36" s="5">
        <v>105.9</v>
      </c>
      <c r="E36" s="5">
        <v>103.8</v>
      </c>
      <c r="F36" s="5">
        <v>31.0</v>
      </c>
      <c r="G36" s="5">
        <v>104.7</v>
      </c>
      <c r="H36" s="5">
        <v>38.5</v>
      </c>
      <c r="I36" s="5">
        <v>304.633</v>
      </c>
      <c r="J36" s="11">
        <v>94.8</v>
      </c>
      <c r="K36" s="48">
        <v>780.0</v>
      </c>
      <c r="L36" s="48">
        <v>0.662</v>
      </c>
      <c r="M36" s="61">
        <v>0.0</v>
      </c>
      <c r="N36" s="48">
        <v>251.0</v>
      </c>
    </row>
    <row r="37" ht="12.75" customHeight="1">
      <c r="A37" s="5">
        <v>3572.0</v>
      </c>
      <c r="B37" s="5">
        <v>11.11</v>
      </c>
      <c r="C37" s="5">
        <v>316.0</v>
      </c>
      <c r="D37" s="5">
        <v>108.9</v>
      </c>
      <c r="E37" s="5">
        <v>108.7</v>
      </c>
      <c r="F37" s="5">
        <v>37.0</v>
      </c>
      <c r="G37" s="5">
        <v>104.6</v>
      </c>
      <c r="H37" s="5">
        <v>45.0</v>
      </c>
      <c r="I37" s="5">
        <v>389.857</v>
      </c>
      <c r="J37" s="11">
        <v>103.6</v>
      </c>
      <c r="K37" s="48">
        <v>780.0</v>
      </c>
      <c r="L37" s="48">
        <v>0.662</v>
      </c>
      <c r="M37" s="61">
        <v>0.0</v>
      </c>
      <c r="N37" s="48">
        <v>236.0</v>
      </c>
    </row>
    <row r="38" ht="12.75" customHeight="1">
      <c r="A38" s="5">
        <v>3572.0</v>
      </c>
      <c r="B38" s="5">
        <v>12.7</v>
      </c>
      <c r="C38" s="5">
        <v>301.6</v>
      </c>
      <c r="D38" s="5">
        <v>101.7</v>
      </c>
      <c r="E38" s="5">
        <v>108.4</v>
      </c>
      <c r="F38" s="5">
        <v>37.0</v>
      </c>
      <c r="G38" s="5">
        <v>104.5</v>
      </c>
      <c r="H38" s="5">
        <v>48.2</v>
      </c>
      <c r="I38" s="5">
        <v>472.62</v>
      </c>
      <c r="J38" s="11">
        <v>98.0</v>
      </c>
      <c r="K38" s="48">
        <v>780.0</v>
      </c>
      <c r="L38" s="48">
        <v>0.662</v>
      </c>
      <c r="M38" s="61">
        <v>0.0</v>
      </c>
      <c r="N38" s="48">
        <v>217.0</v>
      </c>
    </row>
    <row r="39" ht="15.0" customHeight="1">
      <c r="A39" s="5">
        <v>3588.5</v>
      </c>
      <c r="B39" s="5">
        <v>7.94</v>
      </c>
      <c r="C39" s="5">
        <v>359.9</v>
      </c>
      <c r="D39" s="5">
        <v>100.2</v>
      </c>
      <c r="E39" s="5">
        <v>100.2</v>
      </c>
      <c r="F39" s="5">
        <v>57.0</v>
      </c>
      <c r="G39" s="5">
        <v>105.1</v>
      </c>
      <c r="H39" s="5">
        <v>33.2</v>
      </c>
      <c r="I39" s="5">
        <v>235.784</v>
      </c>
      <c r="J39" s="11">
        <v>97.6</v>
      </c>
      <c r="K39" s="27">
        <v>792.0</v>
      </c>
      <c r="L39" s="27">
        <v>0.683</v>
      </c>
      <c r="M39" s="61">
        <v>0.0</v>
      </c>
      <c r="N39" s="48">
        <v>200.0</v>
      </c>
    </row>
    <row r="40" ht="12.75" customHeight="1">
      <c r="A40" s="5">
        <v>3588.5</v>
      </c>
      <c r="B40" s="5">
        <v>9.53</v>
      </c>
      <c r="C40" s="5">
        <v>346.9</v>
      </c>
      <c r="D40" s="5">
        <v>98.9</v>
      </c>
      <c r="E40" s="5">
        <v>98.8</v>
      </c>
      <c r="F40" s="5">
        <v>62.0</v>
      </c>
      <c r="G40" s="5">
        <v>104.88</v>
      </c>
      <c r="H40" s="5">
        <v>39.0</v>
      </c>
      <c r="I40" s="5">
        <v>326.312</v>
      </c>
      <c r="J40" s="11">
        <v>95.5</v>
      </c>
      <c r="K40" s="27">
        <v>792.0</v>
      </c>
      <c r="L40" s="27">
        <v>0.683</v>
      </c>
      <c r="M40" s="61">
        <v>0.0</v>
      </c>
      <c r="N40" s="48">
        <v>180.0</v>
      </c>
    </row>
    <row r="41" ht="12.75" customHeight="1">
      <c r="A41" s="5">
        <v>3588.5</v>
      </c>
      <c r="B41" s="5">
        <v>11.11</v>
      </c>
      <c r="C41" s="5">
        <v>330.5</v>
      </c>
      <c r="D41" s="5">
        <v>94.5</v>
      </c>
      <c r="E41" s="5">
        <v>93.1</v>
      </c>
      <c r="F41" s="5">
        <v>66.0</v>
      </c>
      <c r="G41" s="5">
        <v>104.5</v>
      </c>
      <c r="H41" s="5">
        <v>43.3</v>
      </c>
      <c r="I41" s="5">
        <v>415.321</v>
      </c>
      <c r="J41" s="11">
        <v>90.3</v>
      </c>
      <c r="K41" s="27">
        <v>792.0</v>
      </c>
      <c r="L41" s="27">
        <v>0.683</v>
      </c>
      <c r="M41" s="61">
        <v>0.0</v>
      </c>
      <c r="N41" s="48">
        <v>169.0</v>
      </c>
    </row>
    <row r="42" ht="12.75" customHeight="1">
      <c r="A42" s="5">
        <v>3588.5</v>
      </c>
      <c r="B42" s="5">
        <v>12.7</v>
      </c>
      <c r="C42" s="5">
        <v>314.2</v>
      </c>
      <c r="D42" s="5">
        <v>96.9</v>
      </c>
      <c r="E42" s="5">
        <v>97.0</v>
      </c>
      <c r="F42" s="5">
        <v>68.0</v>
      </c>
      <c r="G42" s="5">
        <v>104.0</v>
      </c>
      <c r="H42" s="5">
        <v>47.8</v>
      </c>
      <c r="I42" s="5">
        <v>489.673</v>
      </c>
      <c r="J42" s="11">
        <v>92.0</v>
      </c>
      <c r="K42" s="27">
        <v>792.0</v>
      </c>
      <c r="L42" s="27">
        <v>0.683</v>
      </c>
      <c r="M42" s="61">
        <v>0.0</v>
      </c>
      <c r="N42" s="48">
        <v>160.0</v>
      </c>
    </row>
    <row r="43" ht="12.75" customHeight="1">
      <c r="A43" s="5">
        <v>3588.5</v>
      </c>
      <c r="B43" s="5">
        <v>14.29</v>
      </c>
      <c r="C43" s="5">
        <v>297.5</v>
      </c>
      <c r="D43" s="5">
        <v>98.2</v>
      </c>
      <c r="E43" s="5">
        <v>98.3</v>
      </c>
      <c r="F43" s="5">
        <v>68.0</v>
      </c>
      <c r="G43" s="5">
        <v>103.4</v>
      </c>
      <c r="H43" s="5">
        <v>51.2</v>
      </c>
      <c r="I43" s="5">
        <v>554.811</v>
      </c>
      <c r="J43" s="11">
        <v>93.2</v>
      </c>
      <c r="K43" s="27">
        <v>792.0</v>
      </c>
      <c r="L43" s="27">
        <v>0.683</v>
      </c>
      <c r="M43" s="61">
        <v>0.0</v>
      </c>
      <c r="N43" s="48">
        <v>156.0</v>
      </c>
    </row>
    <row r="44" ht="12.75" customHeight="1">
      <c r="A44" s="5">
        <v>3588.5</v>
      </c>
      <c r="B44" s="5">
        <v>12.7</v>
      </c>
      <c r="C44" s="5">
        <v>306.9</v>
      </c>
      <c r="D44" s="5">
        <v>97.2</v>
      </c>
      <c r="E44" s="5">
        <v>97.6</v>
      </c>
      <c r="F44" s="5">
        <v>67.0</v>
      </c>
      <c r="G44" s="5">
        <v>103.76</v>
      </c>
      <c r="H44" s="5">
        <v>48.2</v>
      </c>
      <c r="I44" s="5">
        <v>490.355</v>
      </c>
      <c r="J44" s="11">
        <v>92.5</v>
      </c>
      <c r="K44" s="27">
        <v>792.0</v>
      </c>
      <c r="L44" s="27">
        <v>0.683</v>
      </c>
      <c r="M44" s="61">
        <v>0.0</v>
      </c>
      <c r="N44" s="48">
        <v>153.0</v>
      </c>
    </row>
    <row r="45" ht="12.75" customHeight="1">
      <c r="A45" s="58">
        <v>0.0</v>
      </c>
      <c r="B45" s="5">
        <v>9.53</v>
      </c>
      <c r="C45" s="58">
        <v>0.0</v>
      </c>
      <c r="D45" s="5">
        <v>100.36964188706226</v>
      </c>
      <c r="E45" s="19">
        <v>100.26</v>
      </c>
      <c r="F45" s="5">
        <v>58.0</v>
      </c>
      <c r="G45" s="58">
        <v>0.0</v>
      </c>
      <c r="H45" s="5">
        <v>37.535415296640444</v>
      </c>
      <c r="I45" s="5">
        <v>285.0</v>
      </c>
      <c r="J45" s="11">
        <v>92.9</v>
      </c>
      <c r="K45" s="27">
        <v>781.0</v>
      </c>
      <c r="L45" s="27">
        <v>0.665</v>
      </c>
      <c r="M45" s="61">
        <v>0.0</v>
      </c>
      <c r="N45" s="48">
        <v>152.0</v>
      </c>
    </row>
    <row r="46" ht="12.75" customHeight="1">
      <c r="A46" s="5">
        <v>3478.5</v>
      </c>
      <c r="B46" s="5">
        <v>9.53</v>
      </c>
      <c r="C46" s="5">
        <v>347.0</v>
      </c>
      <c r="D46" s="5">
        <v>93.85216319444433</v>
      </c>
      <c r="E46" s="5">
        <v>94.36306451612884</v>
      </c>
      <c r="F46" s="5">
        <v>57.0</v>
      </c>
      <c r="G46" s="5">
        <v>106.51</v>
      </c>
      <c r="H46" s="5">
        <v>35.29383749999997</v>
      </c>
      <c r="I46" s="5">
        <v>347.8570138888889</v>
      </c>
      <c r="J46" s="11">
        <v>87.9</v>
      </c>
      <c r="K46" s="27">
        <v>779.8</v>
      </c>
      <c r="L46" s="27">
        <v>0.668</v>
      </c>
      <c r="M46" s="61">
        <v>0.0</v>
      </c>
      <c r="N46" s="48">
        <v>152.0</v>
      </c>
    </row>
    <row r="47" ht="12.75" customHeight="1">
      <c r="A47" s="5">
        <v>3478.5</v>
      </c>
      <c r="B47" s="5">
        <v>11.11</v>
      </c>
      <c r="C47" s="5">
        <v>342.0</v>
      </c>
      <c r="D47" s="5">
        <v>94.36018113207544</v>
      </c>
      <c r="E47" s="5">
        <v>94.1848387096773</v>
      </c>
      <c r="F47" s="5">
        <v>60.0</v>
      </c>
      <c r="G47" s="5">
        <v>106.48</v>
      </c>
      <c r="H47" s="5">
        <v>40.51949056603775</v>
      </c>
      <c r="I47" s="5">
        <v>448.1998113207547</v>
      </c>
      <c r="J47" s="11">
        <v>87.9</v>
      </c>
      <c r="K47" s="27">
        <v>779.8</v>
      </c>
      <c r="L47" s="27">
        <v>0.668</v>
      </c>
      <c r="M47" s="61">
        <v>0.0</v>
      </c>
      <c r="N47" s="48">
        <v>138.0</v>
      </c>
    </row>
    <row r="48" ht="12.75" customHeight="1">
      <c r="A48" s="58">
        <v>0.0</v>
      </c>
      <c r="B48" s="5">
        <v>12.7</v>
      </c>
      <c r="C48" s="58">
        <v>0.0</v>
      </c>
      <c r="D48" s="5">
        <v>102.13519083969554</v>
      </c>
      <c r="E48" s="5">
        <v>102.23</v>
      </c>
      <c r="F48" s="5">
        <v>66.0</v>
      </c>
      <c r="G48" s="58">
        <v>0.0</v>
      </c>
      <c r="H48" s="5">
        <v>48.36874392782796</v>
      </c>
      <c r="I48" s="5">
        <v>479.1</v>
      </c>
      <c r="J48" s="11">
        <v>93.0</v>
      </c>
      <c r="K48" s="27">
        <v>776.7</v>
      </c>
      <c r="L48" s="27">
        <v>0.67</v>
      </c>
      <c r="M48" s="61">
        <v>0.0</v>
      </c>
      <c r="N48" s="48">
        <v>131.0</v>
      </c>
    </row>
    <row r="49" ht="12.75" customHeight="1">
      <c r="A49" s="5">
        <v>3640.5</v>
      </c>
      <c r="B49" s="5">
        <v>6.35</v>
      </c>
      <c r="C49" s="5">
        <v>403.0</v>
      </c>
      <c r="D49" s="5">
        <v>105.3842298288512</v>
      </c>
      <c r="E49" s="5">
        <v>105.95032258064525</v>
      </c>
      <c r="F49" s="5">
        <v>47.0</v>
      </c>
      <c r="G49" s="5">
        <v>104.0</v>
      </c>
      <c r="H49" s="5">
        <v>22.445078239608808</v>
      </c>
      <c r="I49" s="5">
        <v>182.449315403423</v>
      </c>
      <c r="J49" s="11">
        <v>102.4</v>
      </c>
      <c r="K49" s="27">
        <v>784.0</v>
      </c>
      <c r="L49" s="27">
        <v>0.679</v>
      </c>
      <c r="M49" s="61">
        <v>0.0</v>
      </c>
      <c r="N49" s="48">
        <v>212.0</v>
      </c>
    </row>
    <row r="50" ht="12.75" customHeight="1">
      <c r="A50" s="5">
        <v>3640.5</v>
      </c>
      <c r="B50" s="5">
        <v>9.53</v>
      </c>
      <c r="C50" s="5">
        <v>396.6</v>
      </c>
      <c r="D50" s="5">
        <v>108.4915697674416</v>
      </c>
      <c r="E50" s="5">
        <v>108.11709677419363</v>
      </c>
      <c r="F50" s="5">
        <v>59.0</v>
      </c>
      <c r="G50" s="5">
        <v>107.071</v>
      </c>
      <c r="H50" s="5">
        <v>36.26904651162794</v>
      </c>
      <c r="I50" s="5">
        <v>383.71962209302325</v>
      </c>
      <c r="J50" s="11">
        <v>97.0</v>
      </c>
      <c r="K50" s="27">
        <v>792.0</v>
      </c>
      <c r="L50" s="27">
        <v>0.679</v>
      </c>
      <c r="M50" s="61">
        <v>0.0</v>
      </c>
      <c r="N50" s="48">
        <v>194.0</v>
      </c>
    </row>
    <row r="51" ht="12.75" customHeight="1">
      <c r="A51" s="5">
        <v>3640.5</v>
      </c>
      <c r="B51" s="5">
        <v>11.11</v>
      </c>
      <c r="C51" s="5">
        <v>390.0</v>
      </c>
      <c r="D51" s="5">
        <v>107.78597560975592</v>
      </c>
      <c r="E51" s="5">
        <v>108.50161290322579</v>
      </c>
      <c r="F51" s="5">
        <v>62.0</v>
      </c>
      <c r="G51" s="5">
        <v>105.0</v>
      </c>
      <c r="H51" s="5">
        <v>42.71885670731711</v>
      </c>
      <c r="I51" s="5">
        <v>498.6035213414634</v>
      </c>
      <c r="J51" s="11">
        <v>103.7</v>
      </c>
      <c r="K51" s="27">
        <v>792.0</v>
      </c>
      <c r="L51" s="27">
        <v>0.679</v>
      </c>
      <c r="M51" s="61">
        <v>0.0</v>
      </c>
      <c r="N51" s="48">
        <v>187.0</v>
      </c>
    </row>
    <row r="52" ht="12.75" customHeight="1">
      <c r="A52" s="5">
        <v>3640.5</v>
      </c>
      <c r="B52" s="5">
        <v>12.7</v>
      </c>
      <c r="C52" s="5">
        <v>384.4</v>
      </c>
      <c r="D52" s="5">
        <v>110.16593220338972</v>
      </c>
      <c r="E52" s="5">
        <v>110.19000000000001</v>
      </c>
      <c r="F52" s="5">
        <v>64.0</v>
      </c>
      <c r="G52" s="5">
        <v>104.9</v>
      </c>
      <c r="H52" s="5">
        <v>47.98646892655367</v>
      </c>
      <c r="I52" s="5">
        <v>612.2051129943503</v>
      </c>
      <c r="J52" s="11">
        <v>103.8</v>
      </c>
      <c r="K52" s="27">
        <v>792.0</v>
      </c>
      <c r="L52" s="27">
        <v>0.679</v>
      </c>
      <c r="M52" s="61">
        <v>0.0</v>
      </c>
      <c r="N52" s="48">
        <v>180.0</v>
      </c>
    </row>
    <row r="53" ht="12.75" customHeight="1">
      <c r="A53" s="5">
        <v>3667.0</v>
      </c>
      <c r="B53" s="5">
        <v>7.94</v>
      </c>
      <c r="C53" s="5">
        <v>362.8</v>
      </c>
      <c r="D53" s="5">
        <v>95.60121658986225</v>
      </c>
      <c r="E53" s="5">
        <v>95.33503225806453</v>
      </c>
      <c r="F53" s="5">
        <v>49.0</v>
      </c>
      <c r="G53" s="5">
        <v>105.54</v>
      </c>
      <c r="H53" s="5">
        <v>26.43987327188939</v>
      </c>
      <c r="I53" s="5">
        <v>243.22290322580645</v>
      </c>
      <c r="J53" s="11">
        <v>93.1</v>
      </c>
      <c r="K53" s="27">
        <v>787.0</v>
      </c>
      <c r="L53" s="27">
        <v>0.665</v>
      </c>
      <c r="M53" s="61">
        <v>0.0</v>
      </c>
      <c r="N53" s="48">
        <v>198.0</v>
      </c>
    </row>
    <row r="54" ht="12.75" customHeight="1">
      <c r="A54" s="5">
        <v>3667.0</v>
      </c>
      <c r="B54" s="5">
        <v>9.53</v>
      </c>
      <c r="C54" s="5">
        <v>359.3</v>
      </c>
      <c r="D54" s="5">
        <v>96.59738321167896</v>
      </c>
      <c r="E54" s="5">
        <v>97.32183870967738</v>
      </c>
      <c r="F54" s="5">
        <v>55.0</v>
      </c>
      <c r="G54" s="5">
        <v>105.57</v>
      </c>
      <c r="H54" s="5">
        <v>33.68865328467154</v>
      </c>
      <c r="I54" s="5">
        <v>353.2155839416058</v>
      </c>
      <c r="J54" s="11">
        <v>92.8</v>
      </c>
      <c r="K54" s="27">
        <v>787.0</v>
      </c>
      <c r="L54" s="27">
        <v>0.665</v>
      </c>
      <c r="M54" s="61">
        <v>0.0</v>
      </c>
      <c r="N54" s="48">
        <v>174.0</v>
      </c>
    </row>
    <row r="55" ht="12.75" customHeight="1">
      <c r="A55" s="5">
        <v>3667.0</v>
      </c>
      <c r="B55" s="5">
        <v>11.11</v>
      </c>
      <c r="C55" s="5">
        <v>354.0</v>
      </c>
      <c r="D55" s="5">
        <v>98.95240206185592</v>
      </c>
      <c r="E55" s="5">
        <v>40.73983870967736</v>
      </c>
      <c r="F55" s="5">
        <v>60.0</v>
      </c>
      <c r="G55" s="5">
        <v>105.56</v>
      </c>
      <c r="H55" s="5">
        <v>39.666828178694175</v>
      </c>
      <c r="I55" s="5">
        <v>451.4766323024055</v>
      </c>
      <c r="J55" s="11">
        <v>94.8</v>
      </c>
      <c r="K55" s="27">
        <v>787.0</v>
      </c>
      <c r="L55" s="27">
        <v>0.665</v>
      </c>
      <c r="M55" s="61">
        <v>0.0</v>
      </c>
      <c r="N55" s="48">
        <v>171.0</v>
      </c>
    </row>
    <row r="56" ht="12.75" customHeight="1">
      <c r="A56" s="5">
        <v>3667.0</v>
      </c>
      <c r="B56" s="5">
        <v>12.7</v>
      </c>
      <c r="C56" s="5">
        <v>348.1</v>
      </c>
      <c r="D56" s="5">
        <v>100.10129617834409</v>
      </c>
      <c r="E56" s="5">
        <v>45.06035483870962</v>
      </c>
      <c r="F56" s="5">
        <v>64.0</v>
      </c>
      <c r="G56" s="5">
        <v>105.51</v>
      </c>
      <c r="H56" s="5">
        <v>44.07239171974519</v>
      </c>
      <c r="I56" s="5">
        <v>537.8701114649682</v>
      </c>
      <c r="J56" s="11">
        <v>95.2</v>
      </c>
      <c r="K56" s="27">
        <v>787.0</v>
      </c>
      <c r="L56" s="27">
        <v>0.665</v>
      </c>
      <c r="M56" s="61">
        <v>0.0</v>
      </c>
      <c r="N56" s="48">
        <v>165.0</v>
      </c>
    </row>
    <row r="57" ht="12.75" customHeight="1">
      <c r="A57" s="5">
        <v>3667.0</v>
      </c>
      <c r="B57" s="5">
        <v>14.29</v>
      </c>
      <c r="C57" s="5">
        <v>340.0</v>
      </c>
      <c r="D57" s="5">
        <v>102.22606557377014</v>
      </c>
      <c r="E57" s="5">
        <v>47.84654838709679</v>
      </c>
      <c r="F57" s="5">
        <v>66.0</v>
      </c>
      <c r="G57" s="5">
        <v>105.44</v>
      </c>
      <c r="H57" s="5">
        <v>48.17109016393446</v>
      </c>
      <c r="I57" s="5">
        <v>653.029487704918</v>
      </c>
      <c r="J57" s="11">
        <v>96.0</v>
      </c>
      <c r="K57" s="27">
        <v>787.0</v>
      </c>
      <c r="L57" s="27">
        <v>0.665</v>
      </c>
      <c r="M57" s="61">
        <v>0.0</v>
      </c>
      <c r="N57" s="48">
        <v>162.0</v>
      </c>
    </row>
    <row r="58" ht="12.75" customHeight="1">
      <c r="A58" s="5">
        <v>3670.0</v>
      </c>
      <c r="B58" s="5">
        <v>12.7</v>
      </c>
      <c r="C58" s="5">
        <v>336.3</v>
      </c>
      <c r="D58" s="5">
        <v>102.40378048912564</v>
      </c>
      <c r="E58" s="19">
        <v>102.293098</v>
      </c>
      <c r="F58" s="5">
        <v>65.1</v>
      </c>
      <c r="G58" s="5">
        <v>105.04</v>
      </c>
      <c r="H58" s="5">
        <v>44.739639307486506</v>
      </c>
      <c r="I58" s="5">
        <v>503.7549776125223</v>
      </c>
      <c r="J58" s="11">
        <v>95.8</v>
      </c>
      <c r="K58" s="27">
        <v>778.8</v>
      </c>
      <c r="L58" s="27">
        <v>0.674</v>
      </c>
      <c r="M58" s="61">
        <v>0.0</v>
      </c>
      <c r="N58" s="48">
        <v>140.0</v>
      </c>
    </row>
    <row r="59" ht="12.75" customHeight="1">
      <c r="A59" s="5">
        <v>3668.5</v>
      </c>
      <c r="B59" s="5">
        <v>9.53</v>
      </c>
      <c r="C59" s="5">
        <v>340.0</v>
      </c>
      <c r="D59" s="5">
        <v>94.02052714708701</v>
      </c>
      <c r="E59" s="5">
        <v>94.19509677419349</v>
      </c>
      <c r="F59" s="5">
        <v>59.0</v>
      </c>
      <c r="G59" s="5">
        <v>104.853</v>
      </c>
      <c r="H59" s="5">
        <v>33.5142857847976</v>
      </c>
      <c r="I59" s="5">
        <v>338.63326752221127</v>
      </c>
      <c r="J59" s="11">
        <v>88.8</v>
      </c>
      <c r="K59" s="27">
        <v>782.53</v>
      </c>
      <c r="L59" s="27">
        <v>0.66</v>
      </c>
      <c r="M59" s="61">
        <v>0.0</v>
      </c>
      <c r="N59" s="48">
        <v>154.0</v>
      </c>
    </row>
    <row r="60" ht="12.75" customHeight="1">
      <c r="A60" s="5">
        <v>3668.5</v>
      </c>
      <c r="B60" s="5">
        <v>11.11</v>
      </c>
      <c r="C60" s="5">
        <v>334.0</v>
      </c>
      <c r="D60" s="5">
        <v>95.50515307582188</v>
      </c>
      <c r="E60" s="5">
        <v>95.88422580645144</v>
      </c>
      <c r="F60" s="5">
        <v>61.0</v>
      </c>
      <c r="G60" s="5">
        <v>104.834</v>
      </c>
      <c r="H60" s="5">
        <v>39.28579113018597</v>
      </c>
      <c r="I60" s="5">
        <v>432.74201239866477</v>
      </c>
      <c r="J60" s="11">
        <v>88.1</v>
      </c>
      <c r="K60" s="27">
        <v>782.53</v>
      </c>
      <c r="L60" s="27">
        <v>0.66</v>
      </c>
      <c r="M60" s="61">
        <v>0.0</v>
      </c>
      <c r="N60" s="48">
        <v>141.0</v>
      </c>
    </row>
    <row r="61" ht="12.75" customHeight="1">
      <c r="A61" s="5">
        <v>3668.5</v>
      </c>
      <c r="B61" s="5">
        <v>12.7</v>
      </c>
      <c r="C61" s="5">
        <v>326.0</v>
      </c>
      <c r="D61" s="5">
        <v>94.89208995037264</v>
      </c>
      <c r="E61" s="5">
        <v>95.52348387096755</v>
      </c>
      <c r="F61" s="5">
        <v>64.0</v>
      </c>
      <c r="G61" s="5">
        <v>104.74</v>
      </c>
      <c r="H61" s="5">
        <v>42.913789702233274</v>
      </c>
      <c r="I61" s="5">
        <v>514.1017369727047</v>
      </c>
      <c r="J61" s="11">
        <v>88.8</v>
      </c>
      <c r="K61" s="27">
        <v>782.53</v>
      </c>
      <c r="L61" s="27">
        <v>0.66</v>
      </c>
      <c r="M61" s="61">
        <v>0.0</v>
      </c>
      <c r="N61" s="48">
        <v>139.0</v>
      </c>
    </row>
    <row r="62" ht="12.75" customHeight="1">
      <c r="A62" s="5">
        <v>3668.5</v>
      </c>
      <c r="B62" s="5">
        <v>14.29</v>
      </c>
      <c r="C62" s="5">
        <v>318.0</v>
      </c>
      <c r="D62" s="5">
        <v>97.27056371490129</v>
      </c>
      <c r="E62" s="5">
        <v>95.52348387096755</v>
      </c>
      <c r="F62" s="5">
        <v>66.0</v>
      </c>
      <c r="G62" s="5">
        <v>104.643</v>
      </c>
      <c r="H62" s="5">
        <v>46.71543250539952</v>
      </c>
      <c r="I62" s="5">
        <v>608.7759179265659</v>
      </c>
      <c r="J62" s="11">
        <v>88.9</v>
      </c>
      <c r="K62" s="27">
        <v>782.53</v>
      </c>
      <c r="L62" s="27">
        <v>0.66</v>
      </c>
      <c r="M62" s="61">
        <v>0.0</v>
      </c>
      <c r="N62" s="48">
        <v>132.0</v>
      </c>
    </row>
    <row r="63" ht="12.75" customHeight="1">
      <c r="A63" s="5">
        <v>3424.5</v>
      </c>
      <c r="B63" s="5">
        <v>6.35</v>
      </c>
      <c r="C63" s="5">
        <v>316.1</v>
      </c>
      <c r="D63" s="5">
        <v>101.81950427350398</v>
      </c>
      <c r="E63" s="5">
        <v>101.92225806451619</v>
      </c>
      <c r="F63" s="5">
        <v>24.2</v>
      </c>
      <c r="G63" s="5">
        <v>106.2</v>
      </c>
      <c r="H63" s="5">
        <v>23.662576068376058</v>
      </c>
      <c r="I63" s="5">
        <v>128.36564102564103</v>
      </c>
      <c r="J63" s="11">
        <v>101.8</v>
      </c>
      <c r="K63" s="27">
        <v>780.0</v>
      </c>
      <c r="L63" s="27">
        <v>0.648</v>
      </c>
      <c r="M63" s="61">
        <v>0.0</v>
      </c>
      <c r="N63" s="48">
        <v>241.0</v>
      </c>
    </row>
    <row r="64" ht="12.75" customHeight="1">
      <c r="A64" s="5">
        <v>3424.5</v>
      </c>
      <c r="B64" s="5">
        <v>9.53</v>
      </c>
      <c r="C64" s="5">
        <v>281.5</v>
      </c>
      <c r="D64" s="5">
        <v>103.86519924098695</v>
      </c>
      <c r="E64" s="5">
        <v>103.97161290322573</v>
      </c>
      <c r="F64" s="5">
        <v>35.5</v>
      </c>
      <c r="G64" s="5">
        <v>106.4</v>
      </c>
      <c r="H64" s="5">
        <v>36.558231499051224</v>
      </c>
      <c r="I64" s="5">
        <v>244.57870967741937</v>
      </c>
      <c r="J64" s="11">
        <v>103.6</v>
      </c>
      <c r="K64" s="27">
        <v>780.0</v>
      </c>
      <c r="L64" s="27">
        <v>0.648</v>
      </c>
      <c r="M64" s="61">
        <v>0.0</v>
      </c>
      <c r="N64" s="48">
        <v>216.0</v>
      </c>
    </row>
    <row r="65" ht="12.75" customHeight="1">
      <c r="A65" s="5">
        <v>3424.5</v>
      </c>
      <c r="B65" s="5">
        <v>11.11</v>
      </c>
      <c r="C65" s="5">
        <v>257.9</v>
      </c>
      <c r="D65" s="5">
        <v>103.06488372093023</v>
      </c>
      <c r="E65" s="5">
        <v>103.45129032258062</v>
      </c>
      <c r="F65" s="5">
        <v>42.3</v>
      </c>
      <c r="G65" s="5">
        <v>106.47</v>
      </c>
      <c r="H65" s="5">
        <v>42.63247780126855</v>
      </c>
      <c r="I65" s="5">
        <v>295.81310782241013</v>
      </c>
      <c r="J65" s="11">
        <v>102.6</v>
      </c>
      <c r="K65" s="27">
        <v>792.0</v>
      </c>
      <c r="L65" s="27">
        <v>0.648</v>
      </c>
      <c r="M65" s="61">
        <v>0.0</v>
      </c>
      <c r="N65" s="48">
        <v>191.0</v>
      </c>
    </row>
    <row r="66" ht="12.75" customHeight="1">
      <c r="A66" s="5">
        <v>3424.5</v>
      </c>
      <c r="B66" s="5">
        <v>12.7</v>
      </c>
      <c r="C66" s="5">
        <v>236.5</v>
      </c>
      <c r="D66" s="5">
        <v>104.28088105726873</v>
      </c>
      <c r="E66" s="5">
        <v>104.34129032258065</v>
      </c>
      <c r="F66" s="5">
        <v>47.8</v>
      </c>
      <c r="G66" s="5">
        <v>106.4</v>
      </c>
      <c r="H66" s="5">
        <v>48.01590528634359</v>
      </c>
      <c r="I66" s="5">
        <v>330.50469162995597</v>
      </c>
      <c r="J66" s="11">
        <v>103.9</v>
      </c>
      <c r="K66" s="27">
        <v>785.0</v>
      </c>
      <c r="L66" s="27">
        <v>0.648</v>
      </c>
      <c r="M66" s="61">
        <v>0.0</v>
      </c>
      <c r="N66" s="48">
        <v>177.0</v>
      </c>
    </row>
    <row r="67" ht="12.75" customHeight="1">
      <c r="A67" s="5">
        <v>3424.5</v>
      </c>
      <c r="B67" s="5">
        <v>14.3</v>
      </c>
      <c r="C67" s="5">
        <v>221.2</v>
      </c>
      <c r="D67" s="5">
        <v>104.42884344146684</v>
      </c>
      <c r="E67" s="5">
        <v>104.62210526315792</v>
      </c>
      <c r="F67" s="5">
        <v>50.6</v>
      </c>
      <c r="G67" s="5">
        <v>106.7</v>
      </c>
      <c r="H67" s="5">
        <v>50.5755373765868</v>
      </c>
      <c r="I67" s="5">
        <v>346.70407616361075</v>
      </c>
      <c r="J67" s="11">
        <v>104.0</v>
      </c>
      <c r="K67" s="27">
        <v>777.0</v>
      </c>
      <c r="L67" s="27">
        <v>0.648</v>
      </c>
      <c r="M67" s="61">
        <v>0.0</v>
      </c>
      <c r="N67" s="48">
        <v>164.0</v>
      </c>
    </row>
    <row r="68" ht="12.75" customHeight="1">
      <c r="A68" s="5">
        <v>3437.0</v>
      </c>
      <c r="B68" s="5">
        <v>7.5</v>
      </c>
      <c r="C68" s="5">
        <v>305.56</v>
      </c>
      <c r="D68" s="5">
        <v>100.8</v>
      </c>
      <c r="E68" s="5">
        <v>99.7</v>
      </c>
      <c r="F68" s="5">
        <v>40.0</v>
      </c>
      <c r="G68" s="5">
        <v>106.5</v>
      </c>
      <c r="H68" s="5">
        <v>25.9</v>
      </c>
      <c r="I68" s="5">
        <v>162.152</v>
      </c>
      <c r="J68" s="11">
        <v>99.8</v>
      </c>
      <c r="K68" s="27">
        <v>782.0</v>
      </c>
      <c r="L68" s="27">
        <v>0.684</v>
      </c>
      <c r="M68" s="61">
        <v>0.0</v>
      </c>
      <c r="N68" s="48">
        <v>219.0</v>
      </c>
    </row>
    <row r="69" ht="12.75" customHeight="1">
      <c r="A69" s="5">
        <v>3437.0</v>
      </c>
      <c r="B69" s="5">
        <v>7.94</v>
      </c>
      <c r="C69" s="5">
        <v>298.69</v>
      </c>
      <c r="D69" s="5">
        <v>100.6</v>
      </c>
      <c r="E69" s="5">
        <v>100.6</v>
      </c>
      <c r="F69" s="5">
        <v>48.0</v>
      </c>
      <c r="G69" s="5">
        <v>106.6</v>
      </c>
      <c r="H69" s="5">
        <v>28.5</v>
      </c>
      <c r="I69" s="5">
        <v>189.82</v>
      </c>
      <c r="J69" s="11">
        <v>99.8</v>
      </c>
      <c r="K69" s="27">
        <v>782.0</v>
      </c>
      <c r="L69" s="27">
        <v>0.684</v>
      </c>
      <c r="M69" s="61">
        <v>0.0</v>
      </c>
      <c r="N69" s="48">
        <v>218.0</v>
      </c>
    </row>
    <row r="70" ht="12.75" customHeight="1">
      <c r="A70" s="5">
        <v>3437.0</v>
      </c>
      <c r="B70" s="5">
        <v>9.53</v>
      </c>
      <c r="C70" s="5">
        <v>278.23</v>
      </c>
      <c r="D70" s="5">
        <v>100.6</v>
      </c>
      <c r="E70" s="5">
        <v>100.6</v>
      </c>
      <c r="F70" s="5">
        <v>54.0</v>
      </c>
      <c r="G70" s="5">
        <v>106.6</v>
      </c>
      <c r="H70" s="5">
        <v>36.3</v>
      </c>
      <c r="I70" s="5">
        <v>250.427</v>
      </c>
      <c r="J70" s="11">
        <v>100.1</v>
      </c>
      <c r="K70" s="27">
        <v>782.0</v>
      </c>
      <c r="L70" s="27">
        <v>0.684</v>
      </c>
      <c r="M70" s="61">
        <v>0.0</v>
      </c>
      <c r="N70" s="48">
        <v>200.0</v>
      </c>
    </row>
    <row r="71" ht="12.75" customHeight="1">
      <c r="A71" s="5">
        <v>3437.0</v>
      </c>
      <c r="B71" s="5">
        <v>11.11</v>
      </c>
      <c r="C71" s="5">
        <v>256.21</v>
      </c>
      <c r="D71" s="5">
        <v>101.2</v>
      </c>
      <c r="E71" s="5">
        <v>101.2</v>
      </c>
      <c r="F71" s="5">
        <v>54.0</v>
      </c>
      <c r="G71" s="5">
        <v>106.5</v>
      </c>
      <c r="H71" s="5">
        <v>41.0</v>
      </c>
      <c r="I71" s="5">
        <v>305.587</v>
      </c>
      <c r="J71" s="11">
        <v>100.1</v>
      </c>
      <c r="K71" s="27">
        <v>782.0</v>
      </c>
      <c r="L71" s="27">
        <v>0.684</v>
      </c>
      <c r="M71" s="61">
        <v>0.0</v>
      </c>
      <c r="N71" s="48">
        <v>161.0</v>
      </c>
    </row>
    <row r="72" ht="12.75" customHeight="1">
      <c r="A72" s="5">
        <v>3437.0</v>
      </c>
      <c r="B72" s="5">
        <v>12.7</v>
      </c>
      <c r="C72" s="5">
        <v>234.19</v>
      </c>
      <c r="D72" s="5">
        <v>101.3</v>
      </c>
      <c r="E72" s="5">
        <v>101.6</v>
      </c>
      <c r="F72" s="5">
        <v>56.0</v>
      </c>
      <c r="G72" s="5">
        <v>106.4</v>
      </c>
      <c r="H72" s="5">
        <v>46.2</v>
      </c>
      <c r="I72" s="5">
        <v>344.288</v>
      </c>
      <c r="J72" s="11">
        <v>100.3</v>
      </c>
      <c r="K72" s="27">
        <v>782.0</v>
      </c>
      <c r="L72" s="27">
        <v>0.684</v>
      </c>
      <c r="M72" s="61">
        <v>0.0</v>
      </c>
      <c r="N72" s="48">
        <v>157.0</v>
      </c>
    </row>
    <row r="73" ht="12.75" customHeight="1">
      <c r="A73" s="5">
        <v>3437.0</v>
      </c>
      <c r="B73" s="5">
        <v>14.29</v>
      </c>
      <c r="C73" s="5">
        <v>216.9</v>
      </c>
      <c r="D73" s="5">
        <v>101.4</v>
      </c>
      <c r="E73" s="5">
        <v>100.2</v>
      </c>
      <c r="F73" s="5">
        <v>57.0</v>
      </c>
      <c r="G73" s="5">
        <v>106.43</v>
      </c>
      <c r="H73" s="5">
        <v>49.7</v>
      </c>
      <c r="I73" s="5">
        <v>360.232</v>
      </c>
      <c r="J73" s="11">
        <v>100.7</v>
      </c>
      <c r="K73" s="27">
        <v>782.0</v>
      </c>
      <c r="L73" s="27">
        <v>0.684</v>
      </c>
      <c r="M73" s="61">
        <v>0.0</v>
      </c>
      <c r="N73" s="48">
        <v>154.0</v>
      </c>
    </row>
    <row r="74" ht="12.75" customHeight="1">
      <c r="A74" s="5">
        <v>3440.0</v>
      </c>
      <c r="B74" s="5">
        <v>7.94</v>
      </c>
      <c r="C74" s="5">
        <v>174.0</v>
      </c>
      <c r="D74" s="5">
        <v>92.0526897987506</v>
      </c>
      <c r="E74" s="19">
        <v>90.945</v>
      </c>
      <c r="F74" s="5">
        <v>44.0</v>
      </c>
      <c r="G74" s="5">
        <v>102.55</v>
      </c>
      <c r="H74" s="5">
        <v>25.94277793199168</v>
      </c>
      <c r="I74" s="5">
        <v>145.67850798056907</v>
      </c>
      <c r="J74" s="11">
        <v>90.0</v>
      </c>
      <c r="K74" s="27">
        <v>770.1</v>
      </c>
      <c r="L74" s="27">
        <v>0.57</v>
      </c>
      <c r="M74" s="61">
        <v>0.0</v>
      </c>
      <c r="N74" s="48">
        <v>180.0</v>
      </c>
    </row>
    <row r="75" ht="12.75" customHeight="1">
      <c r="A75" s="5">
        <v>3440.0</v>
      </c>
      <c r="B75" s="5">
        <v>7.94</v>
      </c>
      <c r="C75" s="5">
        <v>228.46</v>
      </c>
      <c r="D75" s="5">
        <v>92.58793483709262</v>
      </c>
      <c r="E75" s="19">
        <v>92.642</v>
      </c>
      <c r="F75" s="5">
        <v>42.0</v>
      </c>
      <c r="G75" s="5">
        <v>102.507</v>
      </c>
      <c r="H75" s="5">
        <v>25.80761152882207</v>
      </c>
      <c r="I75" s="5">
        <v>145.72345864661654</v>
      </c>
      <c r="J75" s="11">
        <v>90.4</v>
      </c>
      <c r="K75" s="27">
        <v>770.1</v>
      </c>
      <c r="L75" s="27">
        <v>0.57</v>
      </c>
      <c r="M75" s="61">
        <v>0.0</v>
      </c>
      <c r="N75" s="48">
        <v>178.0</v>
      </c>
    </row>
    <row r="76" ht="12.75" customHeight="1">
      <c r="A76" s="5">
        <v>3440.0</v>
      </c>
      <c r="B76" s="5">
        <v>7.94</v>
      </c>
      <c r="C76" s="5">
        <v>228.1</v>
      </c>
      <c r="D76" s="5">
        <v>92.6323398762964</v>
      </c>
      <c r="E76" s="19">
        <v>94.154</v>
      </c>
      <c r="F76" s="5">
        <v>43.0</v>
      </c>
      <c r="G76" s="5">
        <v>102.068</v>
      </c>
      <c r="H76" s="5">
        <v>26.23892374702136</v>
      </c>
      <c r="I76" s="5">
        <v>144.77118915159946</v>
      </c>
      <c r="J76" s="11">
        <v>90.7</v>
      </c>
      <c r="K76" s="27">
        <v>770.1</v>
      </c>
      <c r="L76" s="27">
        <v>0.57</v>
      </c>
      <c r="M76" s="61">
        <v>0.0</v>
      </c>
      <c r="N76" s="48">
        <v>180.0</v>
      </c>
    </row>
    <row r="77" ht="12.75" customHeight="1">
      <c r="A77" s="5">
        <v>3277.8</v>
      </c>
      <c r="B77" s="5">
        <v>6.35</v>
      </c>
      <c r="C77" s="5">
        <v>382.5</v>
      </c>
      <c r="D77" s="5">
        <v>101.9</v>
      </c>
      <c r="E77" s="5">
        <v>104.1</v>
      </c>
      <c r="F77" s="5">
        <v>26.5</v>
      </c>
      <c r="G77" s="5">
        <v>106.2</v>
      </c>
      <c r="H77" s="5">
        <v>25.9</v>
      </c>
      <c r="I77" s="5">
        <v>168.591</v>
      </c>
      <c r="J77" s="11">
        <v>101.5</v>
      </c>
      <c r="K77" s="27">
        <v>781.0</v>
      </c>
      <c r="L77" s="27">
        <v>0.672</v>
      </c>
      <c r="M77" s="61">
        <v>0.0</v>
      </c>
      <c r="N77" s="48">
        <v>224.0</v>
      </c>
    </row>
    <row r="78" ht="12.75" customHeight="1">
      <c r="A78" s="5">
        <v>3277.8</v>
      </c>
      <c r="B78" s="5">
        <v>9.53</v>
      </c>
      <c r="C78" s="5">
        <v>373.7</v>
      </c>
      <c r="D78" s="5">
        <v>103.8</v>
      </c>
      <c r="E78" s="5">
        <v>103.5</v>
      </c>
      <c r="F78" s="5">
        <v>39.0</v>
      </c>
      <c r="G78" s="5">
        <v>106.4</v>
      </c>
      <c r="H78" s="5">
        <v>40.1</v>
      </c>
      <c r="I78" s="5">
        <v>354.224</v>
      </c>
      <c r="J78" s="11">
        <v>101.5</v>
      </c>
      <c r="K78" s="27">
        <v>186.0</v>
      </c>
      <c r="L78" s="27">
        <v>0.672</v>
      </c>
      <c r="M78" s="61">
        <v>0.0</v>
      </c>
      <c r="N78" s="48">
        <v>199.0</v>
      </c>
    </row>
    <row r="79" ht="12.75" customHeight="1">
      <c r="A79" s="5">
        <v>3277.8</v>
      </c>
      <c r="B79" s="5">
        <v>11.11</v>
      </c>
      <c r="C79" s="5">
        <v>365.7</v>
      </c>
      <c r="D79" s="5">
        <v>103.6</v>
      </c>
      <c r="E79" s="5">
        <v>102.9</v>
      </c>
      <c r="F79" s="5">
        <v>45.3</v>
      </c>
      <c r="G79" s="5">
        <v>106.47</v>
      </c>
      <c r="H79" s="5">
        <v>46.1</v>
      </c>
      <c r="I79" s="5">
        <v>460.406</v>
      </c>
      <c r="J79" s="11">
        <v>103.2</v>
      </c>
      <c r="K79" s="27">
        <v>790.0</v>
      </c>
      <c r="L79" s="27">
        <v>0.672</v>
      </c>
      <c r="M79" s="61">
        <v>0.0</v>
      </c>
      <c r="N79" s="48">
        <v>201.0</v>
      </c>
    </row>
    <row r="80" ht="12.75" customHeight="1">
      <c r="A80" s="5">
        <v>3277.8</v>
      </c>
      <c r="B80" s="5">
        <v>12.7</v>
      </c>
      <c r="C80" s="5">
        <v>354.5</v>
      </c>
      <c r="D80" s="5">
        <v>104.1</v>
      </c>
      <c r="E80" s="5">
        <v>103.8</v>
      </c>
      <c r="F80" s="5">
        <v>50.3</v>
      </c>
      <c r="G80" s="5">
        <v>106.4</v>
      </c>
      <c r="H80" s="5">
        <v>50.5</v>
      </c>
      <c r="I80" s="5">
        <v>569.067</v>
      </c>
      <c r="J80" s="11">
        <v>102.7</v>
      </c>
      <c r="K80" s="27">
        <v>787.0</v>
      </c>
      <c r="L80" s="27">
        <v>0.672</v>
      </c>
      <c r="M80" s="61">
        <v>0.0</v>
      </c>
      <c r="N80" s="48">
        <v>191.0</v>
      </c>
    </row>
    <row r="81" ht="12.75" customHeight="1">
      <c r="A81" s="5">
        <v>3277.8</v>
      </c>
      <c r="B81" s="5">
        <v>14.3</v>
      </c>
      <c r="C81" s="5">
        <v>345.9</v>
      </c>
      <c r="D81" s="5">
        <v>105.8</v>
      </c>
      <c r="E81" s="5">
        <v>104.0</v>
      </c>
      <c r="F81" s="5">
        <v>53.5</v>
      </c>
      <c r="G81" s="5">
        <v>106.7</v>
      </c>
      <c r="H81" s="5">
        <v>54.0</v>
      </c>
      <c r="I81" s="5">
        <v>648.097</v>
      </c>
      <c r="J81" s="11">
        <v>103.1</v>
      </c>
      <c r="K81" s="27">
        <v>787.0</v>
      </c>
      <c r="L81" s="27">
        <v>0.672</v>
      </c>
      <c r="M81" s="61">
        <v>0.0</v>
      </c>
      <c r="N81" s="48">
        <v>192.0</v>
      </c>
    </row>
    <row r="82" ht="12.75" customHeight="1">
      <c r="A82" s="5">
        <v>3276.0</v>
      </c>
      <c r="B82" s="5">
        <v>7.5</v>
      </c>
      <c r="C82" s="5">
        <v>370.0389</v>
      </c>
      <c r="D82" s="5">
        <v>95.0</v>
      </c>
      <c r="E82" s="5">
        <v>95.4</v>
      </c>
      <c r="F82" s="5">
        <v>56.0</v>
      </c>
      <c r="G82" s="5">
        <v>104.98</v>
      </c>
      <c r="H82" s="5">
        <v>30.4</v>
      </c>
      <c r="I82" s="5">
        <v>246.611</v>
      </c>
      <c r="J82" s="11">
        <v>94.3</v>
      </c>
      <c r="K82" s="27">
        <v>785.0</v>
      </c>
      <c r="L82" s="27">
        <v>0.667</v>
      </c>
      <c r="M82" s="61">
        <v>0.0</v>
      </c>
      <c r="N82" s="48">
        <v>222.0</v>
      </c>
    </row>
    <row r="83" ht="12.75" customHeight="1">
      <c r="A83" s="5">
        <v>3276.0</v>
      </c>
      <c r="B83" s="5">
        <v>9.53</v>
      </c>
      <c r="C83" s="5">
        <v>364.6788075</v>
      </c>
      <c r="D83" s="5">
        <v>94.9</v>
      </c>
      <c r="E83" s="5">
        <v>94.9</v>
      </c>
      <c r="F83" s="5">
        <v>62.0</v>
      </c>
      <c r="G83" s="5">
        <v>105.18</v>
      </c>
      <c r="H83" s="5">
        <v>37.5</v>
      </c>
      <c r="I83" s="5">
        <v>350.087</v>
      </c>
      <c r="J83" s="11">
        <v>93.5</v>
      </c>
      <c r="K83" s="27">
        <v>785.0</v>
      </c>
      <c r="L83" s="27">
        <v>0.667</v>
      </c>
      <c r="M83" s="61">
        <v>0.0</v>
      </c>
      <c r="N83" s="48">
        <v>212.0</v>
      </c>
    </row>
    <row r="84" ht="12.75" customHeight="1">
      <c r="A84" s="5">
        <v>3276.0</v>
      </c>
      <c r="B84" s="5">
        <v>11.11</v>
      </c>
      <c r="C84" s="5">
        <v>357.1199625</v>
      </c>
      <c r="D84" s="5">
        <v>97.0</v>
      </c>
      <c r="E84" s="5">
        <v>96.9</v>
      </c>
      <c r="F84" s="5">
        <v>66.0</v>
      </c>
      <c r="G84" s="5">
        <v>105.24</v>
      </c>
      <c r="H84" s="5">
        <v>43.7</v>
      </c>
      <c r="I84" s="5">
        <v>452.114</v>
      </c>
      <c r="J84" s="11">
        <v>95.3</v>
      </c>
      <c r="K84" s="27">
        <v>785.0</v>
      </c>
      <c r="L84" s="27">
        <v>0.667</v>
      </c>
      <c r="M84" s="61">
        <v>0.0</v>
      </c>
      <c r="N84" s="48">
        <v>204.0</v>
      </c>
    </row>
    <row r="85" ht="12.75" customHeight="1">
      <c r="A85" s="5">
        <v>3276.0</v>
      </c>
      <c r="B85" s="5">
        <v>12.7</v>
      </c>
      <c r="C85" s="5">
        <v>347.44342499999993</v>
      </c>
      <c r="D85" s="5">
        <v>95.7</v>
      </c>
      <c r="E85" s="5">
        <v>95.8</v>
      </c>
      <c r="F85" s="5">
        <v>70.0</v>
      </c>
      <c r="G85" s="5">
        <v>105.23</v>
      </c>
      <c r="H85" s="5">
        <v>47.9</v>
      </c>
      <c r="I85" s="5">
        <v>562.202</v>
      </c>
      <c r="J85" s="11">
        <v>94.2</v>
      </c>
      <c r="K85" s="27">
        <v>785.0</v>
      </c>
      <c r="L85" s="27">
        <v>0.667</v>
      </c>
      <c r="M85" s="61">
        <v>0.0</v>
      </c>
      <c r="N85" s="48">
        <v>198.0</v>
      </c>
    </row>
    <row r="86" ht="12.75" customHeight="1">
      <c r="A86" s="5">
        <v>3276.0</v>
      </c>
      <c r="B86" s="5">
        <v>14.3</v>
      </c>
      <c r="C86" s="5">
        <v>337.87834499999997</v>
      </c>
      <c r="D86" s="5">
        <v>99.8</v>
      </c>
      <c r="E86" s="5">
        <v>99.3</v>
      </c>
      <c r="F86" s="5">
        <v>70.0</v>
      </c>
      <c r="G86" s="5">
        <v>105.16</v>
      </c>
      <c r="H86" s="5">
        <v>52.1</v>
      </c>
      <c r="I86" s="5">
        <v>653.254</v>
      </c>
      <c r="J86" s="11">
        <v>98.5</v>
      </c>
      <c r="K86" s="27">
        <v>785.0</v>
      </c>
      <c r="L86" s="27">
        <v>0.667</v>
      </c>
      <c r="M86" s="61">
        <v>0.0</v>
      </c>
      <c r="N86" s="48">
        <v>186.0</v>
      </c>
    </row>
    <row r="87" ht="12.75" customHeight="1">
      <c r="A87" s="5">
        <v>3284.0</v>
      </c>
      <c r="B87" s="5">
        <v>7.94</v>
      </c>
      <c r="C87" s="5">
        <v>335.20000000000005</v>
      </c>
      <c r="D87" s="5">
        <v>88.7</v>
      </c>
      <c r="E87" s="5">
        <v>89.0</v>
      </c>
      <c r="F87" s="5">
        <v>51.0</v>
      </c>
      <c r="G87" s="5">
        <v>104.68</v>
      </c>
      <c r="H87" s="5">
        <v>27.2</v>
      </c>
      <c r="I87" s="5">
        <v>215.336</v>
      </c>
      <c r="J87" s="11">
        <v>89.7</v>
      </c>
      <c r="K87" s="27">
        <v>782.0</v>
      </c>
      <c r="L87" s="27">
        <v>0.66</v>
      </c>
      <c r="M87" s="61">
        <v>0.0</v>
      </c>
      <c r="N87" s="48">
        <v>201.0</v>
      </c>
    </row>
    <row r="88" ht="12.75" customHeight="1">
      <c r="A88" s="5">
        <v>3284.0</v>
      </c>
      <c r="B88" s="5">
        <v>9.53</v>
      </c>
      <c r="C88" s="5">
        <v>328.1</v>
      </c>
      <c r="D88" s="5">
        <v>91.2</v>
      </c>
      <c r="E88" s="5">
        <v>91.4</v>
      </c>
      <c r="F88" s="5">
        <v>59.1</v>
      </c>
      <c r="G88" s="5">
        <v>104.84</v>
      </c>
      <c r="H88" s="5">
        <v>35.7</v>
      </c>
      <c r="I88" s="5">
        <v>312.61</v>
      </c>
      <c r="J88" s="11">
        <v>88.9</v>
      </c>
      <c r="K88" s="27">
        <v>782.0</v>
      </c>
      <c r="L88" s="27">
        <v>0.66</v>
      </c>
      <c r="M88" s="61">
        <v>0.0</v>
      </c>
      <c r="N88" s="48">
        <v>182.0</v>
      </c>
    </row>
    <row r="89" ht="12.75" customHeight="1">
      <c r="A89" s="5">
        <v>3284.0</v>
      </c>
      <c r="B89" s="5">
        <v>11.11</v>
      </c>
      <c r="C89" s="5">
        <v>318.0</v>
      </c>
      <c r="D89" s="5">
        <v>98.0</v>
      </c>
      <c r="E89" s="5">
        <v>98.9</v>
      </c>
      <c r="F89" s="5">
        <v>63.3</v>
      </c>
      <c r="G89" s="5">
        <v>104.85</v>
      </c>
      <c r="H89" s="5">
        <v>42.5</v>
      </c>
      <c r="I89" s="5">
        <v>409.227</v>
      </c>
      <c r="J89" s="11">
        <v>91.0</v>
      </c>
      <c r="K89" s="27">
        <v>782.0</v>
      </c>
      <c r="L89" s="27">
        <v>0.66</v>
      </c>
      <c r="M89" s="61">
        <v>0.0</v>
      </c>
      <c r="N89" s="48">
        <v>165.0</v>
      </c>
    </row>
    <row r="90" ht="12.75" customHeight="1">
      <c r="A90" s="5">
        <v>3284.0</v>
      </c>
      <c r="B90" s="5">
        <v>12.7</v>
      </c>
      <c r="C90" s="5">
        <v>307.8</v>
      </c>
      <c r="D90" s="5">
        <v>98.6</v>
      </c>
      <c r="E90" s="5">
        <v>97.2</v>
      </c>
      <c r="F90" s="5">
        <v>65.0</v>
      </c>
      <c r="G90" s="5">
        <v>104.78</v>
      </c>
      <c r="H90" s="5">
        <v>46.3</v>
      </c>
      <c r="I90" s="5">
        <v>479.085</v>
      </c>
      <c r="J90" s="11">
        <v>94.4</v>
      </c>
      <c r="K90" s="27">
        <v>782.0</v>
      </c>
      <c r="L90" s="27">
        <v>0.66</v>
      </c>
      <c r="M90" s="61">
        <v>0.0</v>
      </c>
      <c r="N90" s="48">
        <v>153.0</v>
      </c>
    </row>
    <row r="91" ht="12.75" customHeight="1">
      <c r="A91" s="5">
        <v>3284.0</v>
      </c>
      <c r="B91" s="5">
        <v>14.29</v>
      </c>
      <c r="C91" s="5">
        <v>293.6</v>
      </c>
      <c r="D91" s="5">
        <v>98.5</v>
      </c>
      <c r="E91" s="5">
        <v>98.4</v>
      </c>
      <c r="F91" s="5">
        <v>66.9</v>
      </c>
      <c r="G91" s="5">
        <v>104.63</v>
      </c>
      <c r="H91" s="5">
        <v>50.5</v>
      </c>
      <c r="I91" s="5">
        <v>568.497</v>
      </c>
      <c r="J91" s="11">
        <v>94.0</v>
      </c>
      <c r="K91" s="27">
        <v>782.0</v>
      </c>
      <c r="L91" s="27">
        <v>0.66</v>
      </c>
      <c r="M91" s="61">
        <v>0.0</v>
      </c>
      <c r="N91" s="48">
        <v>147.0</v>
      </c>
    </row>
    <row r="92" ht="12.75" customHeight="1">
      <c r="A92" s="5">
        <v>3288.6</v>
      </c>
      <c r="B92" s="5">
        <v>7.94</v>
      </c>
      <c r="C92" s="5">
        <v>309.1</v>
      </c>
      <c r="D92" s="5">
        <v>92.6</v>
      </c>
      <c r="E92" s="5">
        <v>92.7</v>
      </c>
      <c r="F92" s="5">
        <v>51.0</v>
      </c>
      <c r="G92" s="5">
        <v>104.4</v>
      </c>
      <c r="H92" s="5">
        <v>28.1</v>
      </c>
      <c r="I92" s="5">
        <v>215.803</v>
      </c>
      <c r="J92" s="11">
        <v>89.9</v>
      </c>
      <c r="K92" s="27">
        <v>779.6</v>
      </c>
      <c r="L92" s="27">
        <v>0.668</v>
      </c>
      <c r="M92" s="61">
        <v>0.0</v>
      </c>
      <c r="N92" s="48">
        <v>182.0</v>
      </c>
    </row>
    <row r="93" ht="12.75" customHeight="1">
      <c r="A93" s="5">
        <v>3288.6</v>
      </c>
      <c r="B93" s="5">
        <v>11.11</v>
      </c>
      <c r="C93" s="5">
        <v>293.9</v>
      </c>
      <c r="D93" s="5">
        <v>93.1</v>
      </c>
      <c r="E93" s="5">
        <v>93.3</v>
      </c>
      <c r="F93" s="5">
        <v>60.0</v>
      </c>
      <c r="G93" s="5">
        <v>104.6</v>
      </c>
      <c r="H93" s="5">
        <v>41.3</v>
      </c>
      <c r="I93" s="5">
        <v>387.675</v>
      </c>
      <c r="J93" s="11">
        <v>90.8</v>
      </c>
      <c r="K93" s="27">
        <v>779.6</v>
      </c>
      <c r="L93" s="27">
        <v>0.668</v>
      </c>
      <c r="M93" s="61">
        <v>0.0</v>
      </c>
      <c r="N93" s="48">
        <v>145.0</v>
      </c>
    </row>
    <row r="94" ht="12.75" customHeight="1">
      <c r="A94" s="5">
        <v>3289.8</v>
      </c>
      <c r="B94" s="5">
        <v>9.53</v>
      </c>
      <c r="C94" s="5">
        <v>271.0</v>
      </c>
      <c r="D94" s="5">
        <v>95.94595105865976</v>
      </c>
      <c r="E94" s="19">
        <v>94.637</v>
      </c>
      <c r="F94" s="5">
        <v>56.0</v>
      </c>
      <c r="G94" s="5">
        <v>103.9</v>
      </c>
      <c r="H94" s="5">
        <v>36.16154737938216</v>
      </c>
      <c r="I94" s="5">
        <v>264.3</v>
      </c>
      <c r="J94" s="11">
        <v>94.0</v>
      </c>
      <c r="K94" s="27">
        <v>772.6</v>
      </c>
      <c r="L94" s="27">
        <v>0.671</v>
      </c>
      <c r="M94" s="61">
        <v>0.0</v>
      </c>
      <c r="N94" s="48">
        <v>139.0</v>
      </c>
    </row>
    <row r="95" ht="12.75" customHeight="1">
      <c r="A95" s="16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</row>
    <row r="96" ht="12.75" customHeight="1">
      <c r="A96" s="16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</row>
    <row r="97" ht="12.75" customHeight="1">
      <c r="A97" s="16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</row>
    <row r="98" ht="12.75" customHeight="1">
      <c r="A98" s="16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</row>
    <row r="99" ht="12.75" customHeight="1">
      <c r="A99" s="16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</row>
    <row r="100" ht="12.75" customHeight="1">
      <c r="A100" s="16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</row>
    <row r="101" ht="12.75" customHeight="1">
      <c r="A101" s="16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</row>
    <row r="102" ht="12.75" customHeight="1">
      <c r="A102" s="16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</row>
    <row r="103" ht="12.75" customHeight="1">
      <c r="A103" s="16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</row>
    <row r="104" ht="12.75" customHeight="1">
      <c r="A104" s="16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</row>
    <row r="105" ht="12.75" customHeight="1">
      <c r="A105" s="16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</row>
    <row r="106" ht="12.75" customHeight="1">
      <c r="A106" s="16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</row>
    <row r="107" ht="12.75" customHeight="1">
      <c r="A107" s="16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</row>
    <row r="108" ht="12.75" customHeight="1">
      <c r="A108" s="16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</row>
    <row r="109" ht="12.75" customHeight="1">
      <c r="A109" s="16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</row>
    <row r="110" ht="12.75" customHeight="1">
      <c r="A110" s="16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</row>
    <row r="111" ht="12.75" customHeight="1">
      <c r="A111" s="16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</row>
    <row r="112" ht="12.75" customHeight="1">
      <c r="A112" s="16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</row>
    <row r="113" ht="12.75" customHeight="1">
      <c r="A113" s="16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</row>
    <row r="114" ht="12.75" customHeight="1">
      <c r="A114" s="16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</row>
    <row r="115" ht="12.75" customHeight="1">
      <c r="A115" s="16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</row>
    <row r="116" ht="12.75" customHeight="1">
      <c r="A116" s="16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</row>
    <row r="117" ht="12.75" customHeight="1">
      <c r="A117" s="16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</row>
    <row r="118" ht="12.75" customHeight="1">
      <c r="A118" s="16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</row>
    <row r="119" ht="12.75" customHeight="1">
      <c r="A119" s="16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</row>
    <row r="120" ht="12.75" customHeight="1">
      <c r="A120" s="16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</row>
    <row r="121" ht="12.75" customHeight="1">
      <c r="A121" s="16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</row>
    <row r="122" ht="12.75" customHeight="1">
      <c r="A122" s="16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</row>
    <row r="123" ht="12.75" customHeight="1">
      <c r="A123" s="16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</row>
    <row r="124" ht="12.75" customHeight="1">
      <c r="A124" s="16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</row>
    <row r="125" ht="12.75" customHeight="1">
      <c r="A125" s="16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</row>
    <row r="126" ht="12.75" customHeight="1">
      <c r="A126" s="16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</row>
    <row r="127" ht="12.75" customHeight="1">
      <c r="A127" s="16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</row>
    <row r="128" ht="12.75" customHeight="1">
      <c r="A128" s="16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</row>
    <row r="129" ht="12.75" customHeight="1">
      <c r="A129" s="16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</row>
    <row r="130" ht="12.75" customHeight="1">
      <c r="A130" s="16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</row>
    <row r="131" ht="12.75" customHeight="1">
      <c r="A131" s="16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</row>
    <row r="132" ht="12.75" customHeight="1">
      <c r="A132" s="16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</row>
    <row r="133" ht="12.75" customHeight="1">
      <c r="A133" s="16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</row>
    <row r="134" ht="12.75" customHeight="1">
      <c r="A134" s="16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</row>
    <row r="135" ht="12.75" customHeight="1">
      <c r="A135" s="16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</row>
    <row r="136" ht="12.75" customHeight="1">
      <c r="A136" s="16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</row>
    <row r="137" ht="12.75" customHeight="1">
      <c r="A137" s="16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</row>
    <row r="138" ht="12.75" customHeight="1">
      <c r="A138" s="16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</row>
    <row r="139" ht="12.75" customHeight="1">
      <c r="A139" s="16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</row>
    <row r="140" ht="12.75" customHeight="1">
      <c r="A140" s="16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</row>
    <row r="141" ht="12.75" customHeight="1">
      <c r="A141" s="16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</row>
    <row r="142" ht="12.75" customHeight="1">
      <c r="A142" s="16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</row>
    <row r="143" ht="12.75" customHeight="1">
      <c r="A143" s="16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</row>
    <row r="144" ht="12.75" customHeight="1">
      <c r="A144" s="16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</row>
    <row r="145" ht="12.75" customHeight="1">
      <c r="A145" s="16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</row>
    <row r="146" ht="12.75" customHeight="1">
      <c r="A146" s="16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</row>
    <row r="147" ht="12.75" customHeight="1">
      <c r="A147" s="16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</row>
    <row r="148" ht="12.75" customHeight="1">
      <c r="A148" s="16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</row>
    <row r="149" ht="15.0" customHeight="1">
      <c r="A149" s="16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</row>
    <row r="150" ht="12.75" customHeight="1">
      <c r="A150" s="16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</row>
    <row r="151" ht="12.75" customHeight="1">
      <c r="A151" s="16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</row>
    <row r="152" ht="12.75" customHeight="1">
      <c r="A152" s="16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</row>
    <row r="153" ht="12.75" customHeight="1">
      <c r="A153" s="16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</row>
    <row r="154" ht="12.75" customHeight="1">
      <c r="A154" s="16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</row>
    <row r="155" ht="12.75" customHeight="1">
      <c r="A155" s="16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</row>
    <row r="156" ht="12.75" customHeight="1">
      <c r="A156" s="16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</row>
    <row r="157" ht="12.75" customHeight="1">
      <c r="A157" s="16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</row>
    <row r="158" ht="12.75" customHeight="1">
      <c r="A158" s="16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</row>
    <row r="159" ht="12.75" customHeight="1">
      <c r="A159" s="16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</row>
    <row r="160" ht="12.75" customHeight="1">
      <c r="A160" s="16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</row>
    <row r="161" ht="12.75" customHeight="1">
      <c r="A161" s="16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</row>
    <row r="162" ht="12.75" customHeight="1">
      <c r="A162" s="16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</row>
    <row r="163" ht="12.75" customHeight="1">
      <c r="A163" s="16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</row>
    <row r="164" ht="12.75" customHeight="1">
      <c r="A164" s="16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</row>
    <row r="165" ht="12.75" customHeight="1">
      <c r="A165" s="16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</row>
    <row r="166" ht="12.75" customHeight="1">
      <c r="A166" s="16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</row>
    <row r="167" ht="12.75" customHeight="1">
      <c r="A167" s="16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</row>
    <row r="168" ht="12.75" customHeight="1">
      <c r="A168" s="16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</row>
    <row r="169" ht="12.75" customHeight="1">
      <c r="A169" s="16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</row>
    <row r="170" ht="12.75" customHeight="1">
      <c r="A170" s="16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</row>
    <row r="171" ht="12.75" customHeight="1">
      <c r="A171" s="16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</row>
    <row r="172" ht="12.75" customHeight="1">
      <c r="A172" s="16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</row>
    <row r="173" ht="12.75" customHeight="1">
      <c r="A173" s="16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</row>
    <row r="174" ht="12.75" customHeight="1">
      <c r="A174" s="16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</row>
    <row r="175" ht="12.75" customHeight="1">
      <c r="A175" s="16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</row>
    <row r="176" ht="12.75" customHeight="1">
      <c r="A176" s="16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</row>
    <row r="177" ht="12.75" customHeight="1">
      <c r="A177" s="16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</row>
    <row r="178" ht="12.75" customHeight="1">
      <c r="A178" s="16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</row>
    <row r="179" ht="12.75" customHeight="1">
      <c r="A179" s="16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</row>
    <row r="180" ht="12.75" customHeight="1">
      <c r="A180" s="16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</row>
    <row r="181" ht="12.75" customHeight="1">
      <c r="A181" s="16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</row>
    <row r="182" ht="12.75" customHeight="1">
      <c r="A182" s="16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</row>
    <row r="183" ht="12.75" customHeight="1">
      <c r="A183" s="16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</row>
    <row r="184" ht="12.75" customHeight="1">
      <c r="A184" s="16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</row>
    <row r="185" ht="12.75" customHeight="1">
      <c r="A185" s="16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</row>
    <row r="186" ht="12.75" customHeight="1">
      <c r="A186" s="16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</row>
    <row r="187" ht="12.75" customHeight="1">
      <c r="A187" s="16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</row>
    <row r="188" ht="12.75" customHeight="1">
      <c r="A188" s="16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</row>
    <row r="189" ht="12.75" customHeight="1">
      <c r="A189" s="16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</row>
    <row r="190" ht="12.75" customHeight="1">
      <c r="A190" s="16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</row>
    <row r="191" ht="12.75" customHeight="1">
      <c r="A191" s="16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</row>
    <row r="192" ht="12.75" customHeight="1">
      <c r="A192" s="16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</row>
    <row r="193" ht="12.75" customHeight="1">
      <c r="A193" s="16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</row>
    <row r="194" ht="12.75" customHeight="1">
      <c r="A194" s="16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</row>
    <row r="195" ht="12.75" customHeight="1">
      <c r="A195" s="16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</row>
    <row r="196" ht="12.75" customHeight="1">
      <c r="A196" s="16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</row>
    <row r="197" ht="12.75" customHeight="1">
      <c r="A197" s="16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</row>
    <row r="198" ht="12.75" customHeight="1">
      <c r="A198" s="16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</row>
    <row r="199" ht="12.75" customHeight="1">
      <c r="A199" s="16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</row>
    <row r="200" ht="12.75" customHeight="1">
      <c r="A200" s="16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</row>
    <row r="201" ht="12.75" customHeight="1">
      <c r="A201" s="16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</row>
    <row r="202" ht="12.75" customHeight="1">
      <c r="A202" s="16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</row>
    <row r="203" ht="12.75" customHeight="1">
      <c r="A203" s="16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</row>
    <row r="204" ht="12.75" customHeight="1">
      <c r="A204" s="16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</row>
    <row r="205" ht="12.75" customHeight="1">
      <c r="A205" s="16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</row>
    <row r="206" ht="12.75" customHeight="1">
      <c r="A206" s="16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</row>
    <row r="207" ht="12.75" customHeight="1">
      <c r="A207" s="16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</row>
    <row r="208" ht="12.75" customHeight="1">
      <c r="A208" s="16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</row>
    <row r="209" ht="12.75" customHeight="1">
      <c r="A209" s="16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</row>
    <row r="210" ht="12.75" customHeight="1">
      <c r="A210" s="16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</row>
    <row r="211" ht="12.75" customHeight="1">
      <c r="A211" s="16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</row>
    <row r="212" ht="12.75" customHeight="1">
      <c r="A212" s="16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</row>
    <row r="213" ht="12.75" customHeight="1">
      <c r="A213" s="16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</row>
    <row r="214" ht="12.75" customHeight="1">
      <c r="A214" s="16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</row>
    <row r="215" ht="12.75" customHeight="1">
      <c r="A215" s="16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</row>
    <row r="216" ht="12.75" customHeight="1">
      <c r="A216" s="16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</row>
    <row r="217" ht="12.75" customHeight="1">
      <c r="A217" s="16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</row>
    <row r="218" ht="12.75" customHeight="1">
      <c r="A218" s="16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</row>
    <row r="219" ht="12.75" customHeight="1">
      <c r="A219" s="16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</row>
    <row r="220" ht="12.75" customHeight="1">
      <c r="A220" s="16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</row>
    <row r="221" ht="12.75" customHeight="1">
      <c r="A221" s="16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</row>
    <row r="222" ht="12.75" customHeight="1">
      <c r="A222" s="16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</row>
    <row r="223" ht="12.75" customHeight="1">
      <c r="A223" s="16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</row>
    <row r="224" ht="12.75" customHeight="1">
      <c r="A224" s="16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</row>
    <row r="225" ht="12.75" customHeight="1">
      <c r="A225" s="16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</row>
    <row r="226" ht="12.75" customHeight="1">
      <c r="A226" s="16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</row>
    <row r="227" ht="12.75" customHeight="1">
      <c r="A227" s="16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</row>
    <row r="228" ht="12.75" customHeight="1">
      <c r="A228" s="16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</row>
    <row r="229" ht="12.75" customHeight="1">
      <c r="A229" s="16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</row>
    <row r="230" ht="12.75" customHeight="1">
      <c r="A230" s="16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</row>
    <row r="231" ht="12.75" customHeight="1">
      <c r="A231" s="16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</row>
    <row r="232" ht="12.75" customHeight="1">
      <c r="A232" s="16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</row>
    <row r="233" ht="12.75" customHeight="1">
      <c r="A233" s="16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</row>
    <row r="234" ht="12.75" customHeight="1">
      <c r="A234" s="16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</row>
    <row r="235" ht="12.75" customHeight="1">
      <c r="A235" s="16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</row>
    <row r="236" ht="12.75" customHeight="1">
      <c r="A236" s="16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</row>
    <row r="237" ht="12.75" customHeight="1">
      <c r="A237" s="16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</row>
    <row r="238" ht="12.75" customHeight="1">
      <c r="A238" s="16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</row>
    <row r="239" ht="12.75" customHeight="1">
      <c r="A239" s="16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</row>
    <row r="240" ht="12.75" customHeight="1">
      <c r="A240" s="16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</row>
    <row r="241" ht="12.75" customHeight="1">
      <c r="A241" s="16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</row>
    <row r="242" ht="12.75" customHeight="1">
      <c r="A242" s="16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</row>
    <row r="243" ht="12.75" customHeight="1">
      <c r="A243" s="16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</row>
    <row r="244" ht="12.75" customHeight="1">
      <c r="A244" s="16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</row>
    <row r="245" ht="12.75" customHeight="1">
      <c r="A245" s="16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</row>
    <row r="246" ht="12.75" customHeight="1">
      <c r="A246" s="16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</row>
    <row r="247" ht="12.75" customHeight="1">
      <c r="A247" s="16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</row>
    <row r="248" ht="12.75" customHeight="1">
      <c r="A248" s="16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</row>
    <row r="249" ht="12.75" customHeight="1">
      <c r="A249" s="16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</row>
    <row r="250" ht="12.75" customHeight="1">
      <c r="A250" s="16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</row>
    <row r="251" ht="12.75" customHeight="1">
      <c r="A251" s="16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</row>
    <row r="252" ht="12.75" customHeight="1">
      <c r="A252" s="16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</row>
    <row r="253" ht="12.75" customHeight="1">
      <c r="A253" s="16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</row>
    <row r="254" ht="12.75" customHeight="1">
      <c r="A254" s="16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</row>
    <row r="255" ht="12.75" customHeight="1">
      <c r="A255" s="16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</row>
    <row r="256" ht="12.75" customHeight="1">
      <c r="A256" s="16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</row>
    <row r="257" ht="12.75" customHeight="1">
      <c r="A257" s="16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</row>
    <row r="258" ht="12.75" customHeight="1">
      <c r="A258" s="16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</row>
    <row r="259" ht="12.75" customHeight="1">
      <c r="A259" s="16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</row>
    <row r="260" ht="12.75" customHeight="1">
      <c r="A260" s="16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</row>
    <row r="261" ht="12.75" customHeight="1">
      <c r="A261" s="16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</row>
    <row r="262" ht="12.75" customHeight="1">
      <c r="A262" s="16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</row>
    <row r="263" ht="12.75" customHeight="1">
      <c r="A263" s="16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</row>
    <row r="264" ht="12.75" customHeight="1">
      <c r="A264" s="16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</row>
    <row r="265" ht="12.75" customHeight="1">
      <c r="A265" s="16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</row>
    <row r="266" ht="12.75" customHeight="1">
      <c r="A266" s="16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</row>
    <row r="267" ht="12.75" customHeight="1">
      <c r="A267" s="16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</row>
    <row r="268" ht="12.75" customHeight="1">
      <c r="A268" s="16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</row>
    <row r="269" ht="12.75" customHeight="1">
      <c r="A269" s="16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</row>
    <row r="270" ht="12.75" customHeight="1">
      <c r="A270" s="16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</row>
    <row r="271" ht="12.75" customHeight="1">
      <c r="A271" s="16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</row>
    <row r="272" ht="12.75" customHeight="1">
      <c r="A272" s="16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</row>
    <row r="273" ht="12.75" customHeight="1">
      <c r="A273" s="16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</row>
    <row r="274" ht="12.75" customHeight="1">
      <c r="A274" s="16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</row>
    <row r="275" ht="12.75" customHeight="1">
      <c r="A275" s="16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</row>
    <row r="276" ht="12.75" customHeight="1">
      <c r="A276" s="16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</row>
    <row r="277" ht="12.75" customHeight="1">
      <c r="A277" s="16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</row>
    <row r="278" ht="12.75" customHeight="1">
      <c r="A278" s="16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</row>
    <row r="279" ht="12.75" customHeight="1">
      <c r="A279" s="16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</row>
    <row r="280" ht="12.75" customHeight="1">
      <c r="A280" s="16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</row>
    <row r="281" ht="12.75" customHeight="1">
      <c r="A281" s="16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</row>
    <row r="282" ht="12.75" customHeight="1">
      <c r="A282" s="16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</row>
    <row r="283" ht="12.75" customHeight="1">
      <c r="A283" s="16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</row>
    <row r="284" ht="12.75" customHeight="1">
      <c r="A284" s="16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</row>
    <row r="285" ht="12.75" customHeight="1">
      <c r="A285" s="16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</row>
    <row r="286" ht="12.75" customHeight="1">
      <c r="A286" s="16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</row>
    <row r="287" ht="12.75" customHeight="1">
      <c r="A287" s="16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</row>
    <row r="288" ht="12.75" customHeight="1">
      <c r="A288" s="16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</row>
    <row r="289" ht="12.75" customHeight="1">
      <c r="A289" s="16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</row>
    <row r="290" ht="12.75" customHeight="1">
      <c r="A290" s="16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</row>
    <row r="291" ht="12.75" customHeight="1">
      <c r="A291" s="16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</row>
    <row r="292" ht="12.75" customHeight="1">
      <c r="A292" s="16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</row>
    <row r="293" ht="12.75" customHeight="1">
      <c r="A293" s="16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</row>
    <row r="294" ht="12.75" customHeight="1">
      <c r="A294" s="16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</row>
    <row r="295" ht="12.75" customHeight="1">
      <c r="A295" s="16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</row>
    <row r="296" ht="12.75" customHeight="1">
      <c r="A296" s="16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</row>
    <row r="297" ht="12.75" customHeight="1">
      <c r="A297" s="16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</row>
    <row r="298" ht="12.75" customHeight="1">
      <c r="A298" s="16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</row>
    <row r="299" ht="12.75" customHeight="1">
      <c r="A299" s="16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</row>
    <row r="300" ht="12.75" customHeight="1">
      <c r="A300" s="16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</row>
    <row r="301" ht="12.75" customHeight="1">
      <c r="A301" s="16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</row>
    <row r="302" ht="12.75" customHeight="1">
      <c r="A302" s="16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</row>
    <row r="303" ht="12.75" customHeight="1">
      <c r="A303" s="16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</row>
    <row r="304" ht="12.75" customHeight="1">
      <c r="A304" s="16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</row>
    <row r="305" ht="12.75" customHeight="1">
      <c r="A305" s="16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</row>
    <row r="306" ht="12.75" customHeight="1">
      <c r="A306" s="16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</row>
    <row r="307" ht="12.75" customHeight="1">
      <c r="A307" s="16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</row>
    <row r="308" ht="12.75" customHeight="1">
      <c r="A308" s="16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</row>
    <row r="309" ht="12.75" customHeight="1">
      <c r="A309" s="16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</row>
    <row r="310" ht="12.75" customHeight="1">
      <c r="A310" s="16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</row>
    <row r="311" ht="12.75" customHeight="1">
      <c r="A311" s="16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</row>
    <row r="312" ht="12.75" customHeight="1">
      <c r="A312" s="16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</row>
    <row r="313" ht="12.75" customHeight="1">
      <c r="A313" s="16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</row>
    <row r="314" ht="12.75" customHeight="1">
      <c r="A314" s="16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</row>
    <row r="315" ht="12.75" customHeight="1">
      <c r="A315" s="16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</row>
    <row r="316" ht="12.75" customHeight="1">
      <c r="A316" s="16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</row>
    <row r="317" ht="12.75" customHeight="1">
      <c r="A317" s="16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</row>
    <row r="318" ht="12.75" customHeight="1">
      <c r="A318" s="16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</row>
    <row r="319" ht="12.75" customHeight="1">
      <c r="A319" s="16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</row>
    <row r="320" ht="12.75" customHeight="1">
      <c r="A320" s="16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</row>
    <row r="321" ht="12.75" customHeight="1">
      <c r="A321" s="16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</row>
    <row r="322" ht="12.75" customHeight="1">
      <c r="A322" s="16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</row>
    <row r="323" ht="12.75" customHeight="1">
      <c r="A323" s="16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</row>
    <row r="324" ht="12.75" customHeight="1">
      <c r="A324" s="16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</row>
    <row r="325" ht="12.75" customHeight="1">
      <c r="A325" s="16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</row>
    <row r="326" ht="12.75" customHeight="1">
      <c r="A326" s="16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</row>
    <row r="327" ht="12.75" customHeight="1">
      <c r="A327" s="16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</row>
    <row r="328" ht="12.75" customHeight="1">
      <c r="A328" s="16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</row>
    <row r="329" ht="12.75" customHeight="1">
      <c r="A329" s="16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</row>
    <row r="330" ht="12.75" customHeight="1">
      <c r="A330" s="16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</row>
    <row r="331" ht="12.75" customHeight="1">
      <c r="A331" s="16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</row>
    <row r="332" ht="12.75" customHeight="1">
      <c r="A332" s="16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</row>
    <row r="333" ht="12.75" customHeight="1">
      <c r="A333" s="16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</row>
    <row r="334" ht="12.75" customHeight="1">
      <c r="A334" s="16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</row>
    <row r="335" ht="12.75" customHeight="1">
      <c r="A335" s="16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</row>
    <row r="336" ht="12.75" customHeight="1">
      <c r="A336" s="16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</row>
    <row r="337" ht="12.75" customHeight="1">
      <c r="A337" s="16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</row>
    <row r="338" ht="12.75" customHeight="1">
      <c r="A338" s="16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</row>
    <row r="339" ht="12.75" customHeight="1">
      <c r="A339" s="16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</row>
    <row r="340" ht="12.75" customHeight="1">
      <c r="A340" s="16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</row>
    <row r="341" ht="12.75" customHeight="1">
      <c r="A341" s="16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</row>
    <row r="342" ht="12.75" customHeight="1">
      <c r="A342" s="16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</row>
    <row r="343" ht="12.75" customHeight="1">
      <c r="A343" s="16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</row>
    <row r="344" ht="12.75" customHeight="1">
      <c r="A344" s="16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</row>
    <row r="345" ht="12.75" customHeight="1">
      <c r="A345" s="16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</row>
    <row r="346" ht="12.75" customHeight="1">
      <c r="A346" s="16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</row>
    <row r="347" ht="12.75" customHeight="1">
      <c r="A347" s="16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</row>
    <row r="348" ht="12.75" customHeight="1">
      <c r="A348" s="16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</row>
    <row r="349" ht="12.75" customHeight="1">
      <c r="A349" s="16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</row>
    <row r="350" ht="12.75" customHeight="1">
      <c r="A350" s="16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</row>
    <row r="351" ht="12.75" customHeight="1">
      <c r="A351" s="16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</row>
    <row r="352" ht="12.75" customHeight="1">
      <c r="A352" s="16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</row>
    <row r="353" ht="12.75" customHeight="1">
      <c r="A353" s="16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</row>
    <row r="354" ht="12.75" customHeight="1">
      <c r="A354" s="16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</row>
    <row r="355" ht="12.75" customHeight="1">
      <c r="A355" s="16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</row>
    <row r="356" ht="12.75" customHeight="1">
      <c r="A356" s="16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</row>
    <row r="357" ht="12.75" customHeight="1">
      <c r="A357" s="16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</row>
    <row r="358" ht="12.75" customHeight="1">
      <c r="A358" s="16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</row>
    <row r="359" ht="12.75" customHeight="1">
      <c r="A359" s="16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</row>
    <row r="360" ht="12.75" customHeight="1">
      <c r="A360" s="16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</row>
    <row r="361" ht="12.75" customHeight="1">
      <c r="A361" s="16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</row>
    <row r="362" ht="12.75" customHeight="1">
      <c r="A362" s="16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</row>
    <row r="363" ht="12.75" customHeight="1">
      <c r="A363" s="16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</row>
    <row r="364" ht="12.75" customHeight="1">
      <c r="A364" s="16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</row>
    <row r="365" ht="12.75" customHeight="1">
      <c r="A365" s="16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</row>
    <row r="366" ht="12.75" customHeight="1">
      <c r="A366" s="16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</row>
    <row r="367" ht="12.75" customHeight="1">
      <c r="A367" s="16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</row>
    <row r="368" ht="12.75" customHeight="1">
      <c r="A368" s="16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</row>
    <row r="369" ht="12.75" customHeight="1">
      <c r="A369" s="16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</row>
    <row r="370" ht="12.75" customHeight="1">
      <c r="A370" s="16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</row>
    <row r="371" ht="12.75" customHeight="1">
      <c r="A371" s="16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</row>
    <row r="372" ht="12.75" customHeight="1">
      <c r="A372" s="16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</row>
    <row r="373" ht="12.75" customHeight="1">
      <c r="A373" s="16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</row>
    <row r="374" ht="12.75" customHeight="1">
      <c r="A374" s="16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</row>
    <row r="375" ht="12.75" customHeight="1">
      <c r="A375" s="16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</row>
    <row r="376" ht="12.75" customHeight="1">
      <c r="A376" s="16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</row>
    <row r="377" ht="12.75" customHeight="1">
      <c r="A377" s="16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</row>
    <row r="378" ht="12.75" customHeight="1">
      <c r="A378" s="16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</row>
    <row r="379" ht="12.75" customHeight="1">
      <c r="A379" s="16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</row>
    <row r="380" ht="12.75" customHeight="1">
      <c r="A380" s="16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</row>
    <row r="381" ht="12.75" customHeight="1">
      <c r="A381" s="16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</row>
    <row r="382" ht="12.75" customHeight="1">
      <c r="A382" s="16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</row>
    <row r="383" ht="12.75" customHeight="1">
      <c r="A383" s="16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</row>
    <row r="384" ht="12.75" customHeight="1">
      <c r="A384" s="16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</row>
    <row r="385" ht="12.75" customHeight="1">
      <c r="A385" s="16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</row>
    <row r="386" ht="12.75" customHeight="1">
      <c r="A386" s="16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</row>
    <row r="387" ht="12.75" customHeight="1">
      <c r="A387" s="16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</row>
    <row r="388" ht="12.75" customHeight="1">
      <c r="A388" s="16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</row>
    <row r="389" ht="12.75" customHeight="1">
      <c r="A389" s="16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</row>
    <row r="390" ht="12.75" customHeight="1">
      <c r="A390" s="16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</row>
    <row r="391" ht="12.75" customHeight="1">
      <c r="A391" s="16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</row>
    <row r="392" ht="12.75" customHeight="1">
      <c r="A392" s="16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</row>
    <row r="393" ht="12.75" customHeight="1">
      <c r="A393" s="16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</row>
    <row r="394" ht="12.75" customHeight="1">
      <c r="A394" s="16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</row>
    <row r="395" ht="12.75" customHeight="1">
      <c r="A395" s="16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</row>
    <row r="396" ht="12.75" customHeight="1">
      <c r="A396" s="16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</row>
    <row r="397" ht="12.75" customHeight="1">
      <c r="A397" s="16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</row>
    <row r="398" ht="12.75" customHeight="1">
      <c r="A398" s="16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</row>
    <row r="399" ht="12.75" customHeight="1">
      <c r="A399" s="16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</row>
    <row r="400" ht="12.75" customHeight="1">
      <c r="A400" s="16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</row>
    <row r="401" ht="12.75" customHeight="1">
      <c r="A401" s="16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</row>
    <row r="402" ht="12.75" customHeight="1">
      <c r="A402" s="16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</row>
    <row r="403" ht="12.75" customHeight="1">
      <c r="A403" s="16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</row>
    <row r="404" ht="12.75" customHeight="1">
      <c r="A404" s="16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</row>
    <row r="405" ht="12.75" customHeight="1">
      <c r="A405" s="16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</row>
    <row r="406" ht="12.75" customHeight="1">
      <c r="A406" s="16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</row>
    <row r="407" ht="12.75" customHeight="1">
      <c r="A407" s="16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</row>
    <row r="408" ht="12.75" customHeight="1">
      <c r="A408" s="16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</row>
    <row r="409" ht="12.75" customHeight="1">
      <c r="A409" s="16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</row>
    <row r="410" ht="12.75" customHeight="1">
      <c r="A410" s="16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</row>
    <row r="411" ht="12.75" customHeight="1">
      <c r="A411" s="16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</row>
    <row r="412" ht="12.75" customHeight="1">
      <c r="A412" s="16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</row>
    <row r="413" ht="12.75" customHeight="1">
      <c r="A413" s="16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</row>
    <row r="414" ht="12.75" customHeight="1">
      <c r="A414" s="16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</row>
    <row r="415" ht="12.75" customHeight="1">
      <c r="A415" s="16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</row>
    <row r="416" ht="12.75" customHeight="1">
      <c r="A416" s="16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</row>
    <row r="417" ht="12.75" customHeight="1">
      <c r="A417" s="16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</row>
    <row r="418" ht="12.75" customHeight="1">
      <c r="A418" s="16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</row>
    <row r="419" ht="12.75" customHeight="1">
      <c r="A419" s="16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</row>
    <row r="420" ht="12.75" customHeight="1">
      <c r="A420" s="16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</row>
    <row r="421" ht="12.75" customHeight="1">
      <c r="A421" s="16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</row>
    <row r="422" ht="12.75" customHeight="1">
      <c r="A422" s="16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</row>
    <row r="423" ht="12.75" customHeight="1">
      <c r="A423" s="16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</row>
    <row r="424" ht="12.75" customHeight="1">
      <c r="A424" s="16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</row>
    <row r="425" ht="12.75" customHeight="1">
      <c r="A425" s="16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</row>
    <row r="426" ht="12.75" customHeight="1">
      <c r="A426" s="16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</row>
    <row r="427" ht="12.75" customHeight="1">
      <c r="A427" s="16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</row>
    <row r="428" ht="12.75" customHeight="1">
      <c r="A428" s="16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</row>
    <row r="429" ht="12.75" customHeight="1">
      <c r="A429" s="16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</row>
    <row r="430" ht="12.75" customHeight="1">
      <c r="A430" s="16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</row>
    <row r="431" ht="12.75" customHeight="1">
      <c r="A431" s="16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</row>
    <row r="432" ht="12.75" customHeight="1">
      <c r="A432" s="16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</row>
    <row r="433" ht="12.75" customHeight="1">
      <c r="A433" s="16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</row>
    <row r="434" ht="12.75" customHeight="1">
      <c r="A434" s="16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</row>
    <row r="435" ht="12.75" customHeight="1">
      <c r="A435" s="16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</row>
    <row r="436" ht="12.75" customHeight="1">
      <c r="A436" s="16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</row>
    <row r="437" ht="12.75" customHeight="1">
      <c r="A437" s="16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</row>
    <row r="438" ht="12.75" customHeight="1">
      <c r="A438" s="16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</row>
    <row r="439" ht="12.75" customHeight="1">
      <c r="A439" s="16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</row>
    <row r="440" ht="12.75" customHeight="1">
      <c r="A440" s="16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</row>
    <row r="441" ht="12.75" customHeight="1">
      <c r="A441" s="16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</row>
    <row r="442" ht="12.75" customHeight="1">
      <c r="A442" s="16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</row>
    <row r="443" ht="12.75" customHeight="1">
      <c r="A443" s="16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</row>
    <row r="444" ht="12.75" customHeight="1">
      <c r="A444" s="16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</row>
    <row r="445" ht="12.75" customHeight="1">
      <c r="A445" s="16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</row>
    <row r="446" ht="12.75" customHeight="1">
      <c r="A446" s="16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</row>
    <row r="447" ht="12.75" customHeight="1">
      <c r="A447" s="16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</row>
    <row r="448" ht="12.75" customHeight="1">
      <c r="A448" s="16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</row>
    <row r="449" ht="12.75" customHeight="1">
      <c r="A449" s="16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</row>
    <row r="450" ht="12.75" customHeight="1">
      <c r="A450" s="16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</row>
    <row r="451" ht="12.75" customHeight="1">
      <c r="A451" s="16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</row>
    <row r="452" ht="12.75" customHeight="1">
      <c r="A452" s="16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</row>
    <row r="453" ht="12.75" customHeight="1">
      <c r="A453" s="16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</row>
    <row r="454" ht="12.75" customHeight="1">
      <c r="A454" s="16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</row>
    <row r="455" ht="12.75" customHeight="1">
      <c r="A455" s="16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</row>
    <row r="456" ht="12.75" customHeight="1">
      <c r="A456" s="16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</row>
    <row r="457" ht="12.75" customHeight="1">
      <c r="A457" s="16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</row>
    <row r="458" ht="12.75" customHeight="1">
      <c r="A458" s="16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</row>
    <row r="459" ht="12.75" customHeight="1">
      <c r="A459" s="16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</row>
    <row r="460" ht="12.75" customHeight="1">
      <c r="A460" s="16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</row>
    <row r="461" ht="12.75" customHeight="1">
      <c r="A461" s="16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</row>
    <row r="462" ht="12.75" customHeight="1">
      <c r="A462" s="16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</row>
    <row r="463" ht="12.75" customHeight="1">
      <c r="A463" s="16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</row>
    <row r="464" ht="12.75" customHeight="1">
      <c r="A464" s="16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</row>
    <row r="465" ht="12.75" customHeight="1">
      <c r="A465" s="16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</row>
    <row r="466" ht="12.75" customHeight="1">
      <c r="A466" s="16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</row>
    <row r="467" ht="12.75" customHeight="1">
      <c r="A467" s="16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</row>
    <row r="468" ht="12.75" customHeight="1">
      <c r="A468" s="16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</row>
    <row r="469" ht="12.75" customHeight="1">
      <c r="A469" s="16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</row>
    <row r="470" ht="12.75" customHeight="1">
      <c r="A470" s="16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</row>
    <row r="471" ht="12.75" customHeight="1">
      <c r="A471" s="16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</row>
    <row r="472" ht="12.75" customHeight="1">
      <c r="A472" s="16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</row>
    <row r="473" ht="12.75" customHeight="1">
      <c r="A473" s="16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</row>
    <row r="474" ht="12.75" customHeight="1">
      <c r="A474" s="16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</row>
    <row r="475" ht="12.75" customHeight="1">
      <c r="A475" s="16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</row>
    <row r="476" ht="12.75" customHeight="1">
      <c r="A476" s="16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</row>
    <row r="477" ht="12.75" customHeight="1">
      <c r="A477" s="16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</row>
    <row r="478" ht="12.75" customHeight="1">
      <c r="A478" s="16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</row>
    <row r="479" ht="12.75" customHeight="1">
      <c r="A479" s="16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</row>
    <row r="480" ht="12.75" customHeight="1">
      <c r="A480" s="16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</row>
    <row r="481" ht="12.75" customHeight="1">
      <c r="A481" s="16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</row>
    <row r="482" ht="12.75" customHeight="1">
      <c r="A482" s="16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</row>
    <row r="483" ht="12.75" customHeight="1">
      <c r="A483" s="16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</row>
    <row r="484" ht="12.75" customHeight="1">
      <c r="A484" s="16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</row>
    <row r="485" ht="12.75" customHeight="1">
      <c r="A485" s="16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</row>
    <row r="486" ht="12.75" customHeight="1">
      <c r="A486" s="16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</row>
    <row r="487" ht="12.75" customHeight="1">
      <c r="A487" s="16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</row>
    <row r="488" ht="12.75" customHeight="1">
      <c r="A488" s="16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</row>
    <row r="489" ht="12.75" customHeight="1">
      <c r="A489" s="16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</row>
    <row r="490" ht="12.75" customHeight="1">
      <c r="A490" s="16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</row>
    <row r="491" ht="12.75" customHeight="1">
      <c r="A491" s="16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</row>
    <row r="492" ht="12.75" customHeight="1">
      <c r="A492" s="16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</row>
    <row r="493" ht="12.75" customHeight="1">
      <c r="A493" s="16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</row>
    <row r="494" ht="12.75" customHeight="1">
      <c r="A494" s="16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</row>
    <row r="495" ht="12.75" customHeight="1">
      <c r="A495" s="16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</row>
    <row r="496" ht="12.75" customHeight="1">
      <c r="A496" s="16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</row>
    <row r="497" ht="12.75" customHeight="1">
      <c r="A497" s="16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</row>
    <row r="498" ht="12.75" customHeight="1">
      <c r="A498" s="16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</row>
    <row r="499" ht="12.75" customHeight="1">
      <c r="A499" s="16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</row>
    <row r="500" ht="12.75" customHeight="1">
      <c r="A500" s="16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</row>
    <row r="501" ht="12.75" customHeight="1">
      <c r="A501" s="16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</row>
    <row r="502" ht="12.75" customHeight="1">
      <c r="A502" s="16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</row>
    <row r="503" ht="12.75" customHeight="1">
      <c r="A503" s="16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</row>
    <row r="504" ht="12.75" customHeight="1">
      <c r="A504" s="16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</row>
    <row r="505" ht="12.75" customHeight="1">
      <c r="A505" s="16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</row>
    <row r="506" ht="12.75" customHeight="1">
      <c r="A506" s="16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</row>
    <row r="507" ht="12.75" customHeight="1">
      <c r="A507" s="16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</row>
    <row r="508" ht="12.75" customHeight="1">
      <c r="A508" s="16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</row>
    <row r="509" ht="12.75" customHeight="1">
      <c r="A509" s="16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</row>
    <row r="510" ht="12.75" customHeight="1">
      <c r="A510" s="16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</row>
    <row r="511" ht="12.75" customHeight="1">
      <c r="A511" s="16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</row>
    <row r="512" ht="12.75" customHeight="1">
      <c r="A512" s="16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</row>
    <row r="513" ht="12.75" customHeight="1">
      <c r="A513" s="16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</row>
    <row r="514" ht="12.75" customHeight="1">
      <c r="A514" s="16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</row>
    <row r="515" ht="12.75" customHeight="1">
      <c r="A515" s="16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</row>
    <row r="516" ht="12.75" customHeight="1">
      <c r="A516" s="16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</row>
    <row r="517" ht="12.75" customHeight="1">
      <c r="A517" s="16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</row>
    <row r="518" ht="12.75" customHeight="1">
      <c r="A518" s="16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</row>
    <row r="519" ht="12.75" customHeight="1">
      <c r="A519" s="16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</row>
    <row r="520" ht="12.75" customHeight="1">
      <c r="A520" s="16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</row>
    <row r="521" ht="12.75" customHeight="1">
      <c r="A521" s="16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</row>
    <row r="522" ht="12.75" customHeight="1">
      <c r="A522" s="16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</row>
    <row r="523" ht="12.75" customHeight="1">
      <c r="A523" s="16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</row>
    <row r="524" ht="12.75" customHeight="1">
      <c r="A524" s="16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</row>
    <row r="525" ht="12.75" customHeight="1">
      <c r="A525" s="16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</row>
    <row r="526" ht="12.75" customHeight="1">
      <c r="A526" s="16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</row>
    <row r="527" ht="12.75" customHeight="1">
      <c r="A527" s="16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</row>
    <row r="528" ht="12.75" customHeight="1">
      <c r="A528" s="16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</row>
    <row r="529" ht="12.75" customHeight="1">
      <c r="A529" s="16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</row>
    <row r="530" ht="12.75" customHeight="1">
      <c r="A530" s="16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</row>
    <row r="531" ht="12.75" customHeight="1">
      <c r="A531" s="16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</row>
    <row r="532" ht="12.75" customHeight="1">
      <c r="A532" s="16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</row>
    <row r="533" ht="12.75" customHeight="1">
      <c r="A533" s="16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</row>
    <row r="534" ht="12.75" customHeight="1">
      <c r="A534" s="16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</row>
    <row r="535" ht="12.75" customHeight="1">
      <c r="A535" s="16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</row>
    <row r="536" ht="12.75" customHeight="1">
      <c r="A536" s="16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</row>
    <row r="537" ht="12.75" customHeight="1">
      <c r="A537" s="16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</row>
    <row r="538" ht="12.75" customHeight="1">
      <c r="A538" s="16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</row>
    <row r="539" ht="12.75" customHeight="1">
      <c r="A539" s="16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</row>
    <row r="540" ht="12.75" customHeight="1">
      <c r="A540" s="16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</row>
    <row r="541" ht="12.75" customHeight="1">
      <c r="A541" s="16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</row>
    <row r="542" ht="12.75" customHeight="1">
      <c r="A542" s="16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</row>
    <row r="543" ht="12.75" customHeight="1">
      <c r="A543" s="16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</row>
    <row r="544" ht="12.75" customHeight="1">
      <c r="A544" s="16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</row>
    <row r="545" ht="12.75" customHeight="1">
      <c r="A545" s="16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</row>
    <row r="546" ht="12.75" customHeight="1">
      <c r="A546" s="16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</row>
    <row r="547" ht="12.75" customHeight="1">
      <c r="A547" s="16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</row>
    <row r="548" ht="12.75" customHeight="1">
      <c r="A548" s="16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</row>
    <row r="549" ht="12.75" customHeight="1">
      <c r="A549" s="16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</row>
    <row r="550" ht="12.75" customHeight="1">
      <c r="A550" s="16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</row>
    <row r="551" ht="12.75" customHeight="1">
      <c r="A551" s="16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</row>
    <row r="552" ht="12.75" customHeight="1">
      <c r="A552" s="16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</row>
    <row r="553" ht="12.75" customHeight="1">
      <c r="A553" s="16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</row>
    <row r="554" ht="12.75" customHeight="1">
      <c r="A554" s="16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</row>
    <row r="555" ht="12.75" customHeight="1">
      <c r="A555" s="16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</row>
    <row r="556" ht="12.75" customHeight="1">
      <c r="A556" s="16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</row>
    <row r="557" ht="12.75" customHeight="1">
      <c r="A557" s="16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</row>
    <row r="558" ht="12.75" customHeight="1">
      <c r="A558" s="16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</row>
    <row r="559" ht="12.75" customHeight="1">
      <c r="A559" s="16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</row>
    <row r="560" ht="12.75" customHeight="1">
      <c r="A560" s="16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</row>
    <row r="561" ht="12.75" customHeight="1">
      <c r="A561" s="16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</row>
    <row r="562" ht="12.75" customHeight="1">
      <c r="A562" s="16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</row>
    <row r="563" ht="12.75" customHeight="1">
      <c r="A563" s="16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</row>
    <row r="564" ht="12.75" customHeight="1">
      <c r="A564" s="16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</row>
    <row r="565" ht="12.75" customHeight="1">
      <c r="A565" s="16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</row>
    <row r="566" ht="12.75" customHeight="1">
      <c r="A566" s="16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</row>
    <row r="567" ht="12.75" customHeight="1">
      <c r="A567" s="16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</row>
    <row r="568" ht="12.75" customHeight="1">
      <c r="A568" s="16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</row>
    <row r="569" ht="12.75" customHeight="1">
      <c r="A569" s="16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</row>
    <row r="570" ht="12.75" customHeight="1">
      <c r="A570" s="16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</row>
    <row r="571" ht="12.75" customHeight="1">
      <c r="A571" s="16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</row>
    <row r="572" ht="12.75" customHeight="1">
      <c r="A572" s="16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</row>
    <row r="573" ht="12.75" customHeight="1">
      <c r="A573" s="16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</row>
    <row r="574" ht="12.75" customHeight="1">
      <c r="A574" s="16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</row>
    <row r="575" ht="12.75" customHeight="1">
      <c r="A575" s="16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</row>
    <row r="576" ht="12.75" customHeight="1">
      <c r="A576" s="16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</row>
    <row r="577" ht="12.75" customHeight="1">
      <c r="A577" s="16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</row>
    <row r="578" ht="12.75" customHeight="1">
      <c r="A578" s="16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</row>
    <row r="579" ht="12.75" customHeight="1">
      <c r="A579" s="16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</row>
    <row r="580" ht="12.75" customHeight="1">
      <c r="A580" s="16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</row>
    <row r="581" ht="12.75" customHeight="1">
      <c r="A581" s="16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</row>
    <row r="582" ht="12.75" customHeight="1">
      <c r="A582" s="16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</row>
    <row r="583" ht="12.75" customHeight="1">
      <c r="A583" s="16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</row>
    <row r="584" ht="12.75" customHeight="1">
      <c r="A584" s="16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</row>
    <row r="585" ht="12.75" customHeight="1">
      <c r="A585" s="16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</row>
    <row r="586" ht="12.75" customHeight="1">
      <c r="A586" s="16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</row>
    <row r="587" ht="12.75" customHeight="1">
      <c r="A587" s="16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</row>
    <row r="588" ht="12.75" customHeight="1">
      <c r="A588" s="16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</row>
    <row r="589" ht="12.75" customHeight="1">
      <c r="A589" s="16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</row>
    <row r="590" ht="12.75" customHeight="1">
      <c r="A590" s="16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</row>
    <row r="591" ht="12.75" customHeight="1">
      <c r="A591" s="16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</row>
    <row r="592" ht="12.75" customHeight="1">
      <c r="A592" s="16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</row>
    <row r="593" ht="12.75" customHeight="1">
      <c r="A593" s="16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</row>
    <row r="594" ht="12.75" customHeight="1">
      <c r="A594" s="16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</row>
    <row r="595" ht="12.75" customHeight="1">
      <c r="A595" s="16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</row>
    <row r="596" ht="12.75" customHeight="1">
      <c r="A596" s="16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</row>
    <row r="597" ht="12.75" customHeight="1">
      <c r="A597" s="16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</row>
    <row r="598" ht="12.75" customHeight="1">
      <c r="A598" s="16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</row>
    <row r="599" ht="12.75" customHeight="1">
      <c r="A599" s="16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</row>
    <row r="600" ht="12.75" customHeight="1">
      <c r="A600" s="16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</row>
    <row r="601" ht="12.75" customHeight="1">
      <c r="A601" s="16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</row>
    <row r="602" ht="12.75" customHeight="1">
      <c r="A602" s="16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</row>
    <row r="603" ht="12.75" customHeight="1">
      <c r="A603" s="16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</row>
    <row r="604" ht="12.75" customHeight="1">
      <c r="A604" s="16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</row>
    <row r="605" ht="12.75" customHeight="1">
      <c r="A605" s="16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</row>
    <row r="606" ht="12.75" customHeight="1">
      <c r="A606" s="16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</row>
    <row r="607" ht="12.75" customHeight="1">
      <c r="A607" s="16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</row>
    <row r="608" ht="12.75" customHeight="1">
      <c r="A608" s="16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</row>
    <row r="609" ht="12.75" customHeight="1">
      <c r="A609" s="16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</row>
    <row r="610" ht="12.75" customHeight="1">
      <c r="A610" s="16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</row>
    <row r="611" ht="12.75" customHeight="1">
      <c r="A611" s="16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</row>
    <row r="612" ht="12.75" customHeight="1">
      <c r="A612" s="16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</row>
    <row r="613" ht="12.75" customHeight="1">
      <c r="A613" s="16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</row>
    <row r="614" ht="12.75" customHeight="1">
      <c r="A614" s="16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</row>
    <row r="615" ht="12.75" customHeight="1">
      <c r="A615" s="16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</row>
    <row r="616" ht="12.75" customHeight="1">
      <c r="A616" s="16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</row>
    <row r="617" ht="12.75" customHeight="1">
      <c r="A617" s="16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</row>
    <row r="618" ht="12.75" customHeight="1">
      <c r="A618" s="16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</row>
    <row r="619" ht="12.75" customHeight="1">
      <c r="A619" s="16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</row>
    <row r="620" ht="12.75" customHeight="1">
      <c r="A620" s="16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</row>
    <row r="621" ht="12.75" customHeight="1">
      <c r="A621" s="16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</row>
    <row r="622" ht="12.75" customHeight="1">
      <c r="A622" s="16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</row>
    <row r="623" ht="12.75" customHeight="1">
      <c r="A623" s="16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</row>
    <row r="624" ht="12.75" customHeight="1">
      <c r="A624" s="16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</row>
    <row r="625" ht="12.75" customHeight="1">
      <c r="A625" s="16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</row>
    <row r="626" ht="12.75" customHeight="1">
      <c r="A626" s="16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</row>
    <row r="627" ht="12.75" customHeight="1">
      <c r="A627" s="16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</row>
    <row r="628" ht="12.75" customHeight="1">
      <c r="A628" s="16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</row>
    <row r="629" ht="12.75" customHeight="1">
      <c r="A629" s="16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</row>
    <row r="630" ht="12.75" customHeight="1">
      <c r="A630" s="16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</row>
    <row r="631" ht="12.75" customHeight="1">
      <c r="A631" s="16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</row>
    <row r="632" ht="12.75" customHeight="1">
      <c r="A632" s="16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</row>
    <row r="633" ht="12.75" customHeight="1">
      <c r="A633" s="16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</row>
    <row r="634" ht="12.75" customHeight="1">
      <c r="A634" s="16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</row>
    <row r="635" ht="12.75" customHeight="1">
      <c r="A635" s="16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</row>
    <row r="636" ht="12.75" customHeight="1">
      <c r="A636" s="16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</row>
    <row r="637" ht="12.75" customHeight="1">
      <c r="A637" s="16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</row>
    <row r="638" ht="12.75" customHeight="1">
      <c r="A638" s="16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</row>
    <row r="639" ht="12.75" customHeight="1">
      <c r="A639" s="16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</row>
    <row r="640" ht="12.75" customHeight="1">
      <c r="A640" s="16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</row>
    <row r="641" ht="12.75" customHeight="1">
      <c r="A641" s="16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</row>
    <row r="642" ht="12.75" customHeight="1">
      <c r="A642" s="16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</row>
    <row r="643" ht="12.75" customHeight="1">
      <c r="A643" s="16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</row>
    <row r="644" ht="12.75" customHeight="1">
      <c r="A644" s="16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</row>
    <row r="645" ht="12.75" customHeight="1">
      <c r="A645" s="16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</row>
    <row r="646" ht="12.75" customHeight="1">
      <c r="A646" s="16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</row>
    <row r="647" ht="12.75" customHeight="1">
      <c r="A647" s="16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</row>
    <row r="648" ht="12.75" customHeight="1">
      <c r="A648" s="16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</row>
    <row r="649" ht="12.75" customHeight="1">
      <c r="A649" s="16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</row>
    <row r="650" ht="12.75" customHeight="1">
      <c r="A650" s="16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</row>
    <row r="651" ht="12.75" customHeight="1">
      <c r="A651" s="16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</row>
    <row r="652" ht="12.75" customHeight="1">
      <c r="A652" s="16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</row>
    <row r="653" ht="12.75" customHeight="1">
      <c r="A653" s="16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</row>
    <row r="654" ht="12.75" customHeight="1">
      <c r="A654" s="16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</row>
    <row r="655" ht="12.75" customHeight="1">
      <c r="A655" s="16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</row>
    <row r="656" ht="12.75" customHeight="1">
      <c r="A656" s="16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</row>
    <row r="657" ht="12.75" customHeight="1">
      <c r="A657" s="16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</row>
    <row r="658" ht="12.75" customHeight="1">
      <c r="A658" s="16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</row>
    <row r="659" ht="12.75" customHeight="1">
      <c r="A659" s="16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</row>
    <row r="660" ht="12.75" customHeight="1">
      <c r="A660" s="16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</row>
    <row r="661" ht="12.75" customHeight="1">
      <c r="A661" s="16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</row>
    <row r="662" ht="12.75" customHeight="1">
      <c r="A662" s="16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</row>
    <row r="663" ht="12.75" customHeight="1">
      <c r="A663" s="16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</row>
    <row r="664" ht="12.75" customHeight="1">
      <c r="A664" s="16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</row>
    <row r="665" ht="12.75" customHeight="1">
      <c r="A665" s="16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</row>
    <row r="666" ht="12.75" customHeight="1">
      <c r="A666" s="16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</row>
    <row r="667" ht="12.75" customHeight="1">
      <c r="A667" s="16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</row>
    <row r="668" ht="12.75" customHeight="1">
      <c r="A668" s="16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</row>
    <row r="669" ht="12.75" customHeight="1">
      <c r="A669" s="16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</row>
    <row r="670" ht="12.75" customHeight="1">
      <c r="A670" s="16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</row>
    <row r="671" ht="12.75" customHeight="1">
      <c r="A671" s="16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</row>
    <row r="672" ht="12.75" customHeight="1">
      <c r="A672" s="16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</row>
    <row r="673" ht="12.75" customHeight="1">
      <c r="A673" s="16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</row>
    <row r="674" ht="12.75" customHeight="1">
      <c r="A674" s="16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</row>
    <row r="675" ht="12.75" customHeight="1">
      <c r="A675" s="16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</row>
    <row r="676" ht="12.75" customHeight="1">
      <c r="A676" s="16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</row>
    <row r="677" ht="12.75" customHeight="1">
      <c r="A677" s="16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</row>
    <row r="678" ht="12.75" customHeight="1">
      <c r="A678" s="16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</row>
    <row r="679" ht="12.75" customHeight="1">
      <c r="A679" s="16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</row>
    <row r="680" ht="12.75" customHeight="1">
      <c r="A680" s="16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</row>
    <row r="681" ht="12.75" customHeight="1">
      <c r="A681" s="16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</row>
    <row r="682" ht="12.75" customHeight="1">
      <c r="A682" s="16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</row>
    <row r="683" ht="12.75" customHeight="1">
      <c r="A683" s="16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</row>
    <row r="684" ht="12.75" customHeight="1">
      <c r="A684" s="16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</row>
    <row r="685" ht="12.75" customHeight="1">
      <c r="A685" s="16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</row>
    <row r="686" ht="12.75" customHeight="1">
      <c r="A686" s="16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</row>
    <row r="687" ht="12.75" customHeight="1">
      <c r="A687" s="16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</row>
    <row r="688" ht="12.75" customHeight="1">
      <c r="A688" s="16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</row>
    <row r="689" ht="12.75" customHeight="1">
      <c r="A689" s="16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</row>
    <row r="690" ht="12.75" customHeight="1">
      <c r="A690" s="16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</row>
    <row r="691" ht="12.75" customHeight="1">
      <c r="A691" s="16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</row>
    <row r="692" ht="12.75" customHeight="1">
      <c r="A692" s="16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</row>
    <row r="693" ht="12.75" customHeight="1">
      <c r="A693" s="16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</row>
    <row r="694" ht="12.75" customHeight="1">
      <c r="A694" s="16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</row>
    <row r="695" ht="12.75" customHeight="1">
      <c r="A695" s="16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</row>
    <row r="696" ht="12.75" customHeight="1">
      <c r="A696" s="16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</row>
    <row r="697" ht="12.75" customHeight="1">
      <c r="A697" s="16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</row>
    <row r="698" ht="12.75" customHeight="1">
      <c r="A698" s="16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</row>
    <row r="699" ht="12.75" customHeight="1">
      <c r="A699" s="16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</row>
    <row r="700" ht="12.75" customHeight="1">
      <c r="A700" s="16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</row>
    <row r="701" ht="12.75" customHeight="1">
      <c r="A701" s="16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</row>
    <row r="702" ht="12.75" customHeight="1">
      <c r="A702" s="16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</row>
    <row r="703" ht="12.75" customHeight="1">
      <c r="A703" s="16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</row>
    <row r="704" ht="12.75" customHeight="1">
      <c r="A704" s="16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</row>
    <row r="705" ht="12.75" customHeight="1">
      <c r="A705" s="16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</row>
    <row r="706" ht="12.75" customHeight="1">
      <c r="A706" s="16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</row>
    <row r="707" ht="12.75" customHeight="1">
      <c r="A707" s="16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</row>
    <row r="708" ht="12.75" customHeight="1">
      <c r="A708" s="16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</row>
    <row r="709" ht="12.75" customHeight="1">
      <c r="A709" s="16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</row>
    <row r="710" ht="12.75" customHeight="1">
      <c r="A710" s="16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</row>
    <row r="711" ht="12.75" customHeight="1">
      <c r="A711" s="16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</row>
    <row r="712" ht="12.75" customHeight="1">
      <c r="A712" s="16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</row>
    <row r="713" ht="12.75" customHeight="1">
      <c r="A713" s="16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</row>
    <row r="714" ht="12.75" customHeight="1">
      <c r="A714" s="16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</row>
    <row r="715" ht="12.75" customHeight="1">
      <c r="A715" s="16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</row>
    <row r="716" ht="12.75" customHeight="1">
      <c r="A716" s="16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</row>
    <row r="717" ht="12.75" customHeight="1">
      <c r="A717" s="16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</row>
    <row r="718" ht="12.75" customHeight="1">
      <c r="A718" s="16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</row>
    <row r="719" ht="12.75" customHeight="1">
      <c r="A719" s="16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</row>
    <row r="720" ht="12.75" customHeight="1">
      <c r="A720" s="16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</row>
    <row r="721" ht="12.75" customHeight="1">
      <c r="A721" s="16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</row>
    <row r="722" ht="12.75" customHeight="1">
      <c r="A722" s="16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</row>
    <row r="723" ht="12.75" customHeight="1">
      <c r="A723" s="16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</row>
    <row r="724" ht="12.75" customHeight="1">
      <c r="A724" s="16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</row>
    <row r="725" ht="12.75" customHeight="1">
      <c r="A725" s="16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</row>
    <row r="726" ht="12.75" customHeight="1">
      <c r="A726" s="16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</row>
    <row r="727" ht="12.75" customHeight="1">
      <c r="A727" s="16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</row>
    <row r="728" ht="12.75" customHeight="1">
      <c r="A728" s="16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</row>
    <row r="729" ht="12.75" customHeight="1">
      <c r="A729" s="16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</row>
    <row r="730" ht="12.75" customHeight="1">
      <c r="A730" s="16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</row>
    <row r="731" ht="12.75" customHeight="1">
      <c r="A731" s="16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</row>
    <row r="732" ht="12.75" customHeight="1">
      <c r="A732" s="16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</row>
    <row r="733" ht="12.75" customHeight="1">
      <c r="A733" s="16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</row>
    <row r="734" ht="12.75" customHeight="1">
      <c r="A734" s="16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</row>
    <row r="735" ht="12.75" customHeight="1">
      <c r="A735" s="16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</row>
    <row r="736" ht="12.75" customHeight="1">
      <c r="A736" s="16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</row>
    <row r="737" ht="12.75" customHeight="1">
      <c r="A737" s="16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</row>
    <row r="738" ht="12.75" customHeight="1">
      <c r="A738" s="16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</row>
    <row r="739" ht="12.75" customHeight="1">
      <c r="A739" s="16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</row>
    <row r="740" ht="12.75" customHeight="1">
      <c r="A740" s="16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</row>
    <row r="741" ht="12.75" customHeight="1">
      <c r="A741" s="16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</row>
    <row r="742" ht="12.75" customHeight="1">
      <c r="A742" s="16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</row>
    <row r="743" ht="12.75" customHeight="1">
      <c r="A743" s="16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</row>
    <row r="744" ht="12.75" customHeight="1">
      <c r="A744" s="16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</row>
    <row r="745" ht="12.75" customHeight="1">
      <c r="A745" s="16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</row>
    <row r="746" ht="12.75" customHeight="1">
      <c r="A746" s="16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</row>
    <row r="747" ht="12.75" customHeight="1">
      <c r="A747" s="16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</row>
    <row r="748" ht="12.75" customHeight="1">
      <c r="A748" s="16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</row>
    <row r="749" ht="12.75" customHeight="1">
      <c r="A749" s="16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</row>
    <row r="750" ht="12.75" customHeight="1">
      <c r="A750" s="16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</row>
    <row r="751" ht="12.75" customHeight="1">
      <c r="A751" s="16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</row>
    <row r="752" ht="12.75" customHeight="1">
      <c r="A752" s="16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</row>
    <row r="753" ht="12.75" customHeight="1">
      <c r="A753" s="16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</row>
    <row r="754" ht="12.75" customHeight="1">
      <c r="A754" s="16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</row>
    <row r="755" ht="12.75" customHeight="1">
      <c r="A755" s="16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</row>
    <row r="756" ht="12.75" customHeight="1">
      <c r="A756" s="16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</row>
    <row r="757" ht="12.75" customHeight="1">
      <c r="A757" s="16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</row>
    <row r="758" ht="12.75" customHeight="1">
      <c r="A758" s="16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</row>
    <row r="759" ht="12.75" customHeight="1">
      <c r="A759" s="16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</row>
    <row r="760" ht="12.75" customHeight="1">
      <c r="A760" s="16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</row>
    <row r="761" ht="12.75" customHeight="1">
      <c r="A761" s="16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</row>
    <row r="762" ht="12.75" customHeight="1">
      <c r="A762" s="16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</row>
    <row r="763" ht="12.75" customHeight="1">
      <c r="A763" s="16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</row>
    <row r="764" ht="12.75" customHeight="1">
      <c r="A764" s="16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</row>
    <row r="765" ht="12.75" customHeight="1">
      <c r="A765" s="16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</row>
    <row r="766" ht="12.75" customHeight="1">
      <c r="A766" s="16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</row>
    <row r="767" ht="12.75" customHeight="1">
      <c r="A767" s="16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</row>
    <row r="768" ht="12.75" customHeight="1">
      <c r="A768" s="16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</row>
    <row r="769" ht="12.75" customHeight="1">
      <c r="A769" s="16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</row>
    <row r="770" ht="12.75" customHeight="1">
      <c r="A770" s="16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</row>
    <row r="771" ht="12.75" customHeight="1">
      <c r="A771" s="16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</row>
    <row r="772" ht="12.75" customHeight="1">
      <c r="A772" s="16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</row>
    <row r="773" ht="12.75" customHeight="1">
      <c r="A773" s="16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</row>
    <row r="774" ht="12.75" customHeight="1">
      <c r="A774" s="16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</row>
    <row r="775" ht="12.75" customHeight="1">
      <c r="A775" s="16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</row>
    <row r="776" ht="12.75" customHeight="1">
      <c r="A776" s="16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</row>
    <row r="777" ht="12.75" customHeight="1">
      <c r="A777" s="16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</row>
    <row r="778" ht="12.75" customHeight="1">
      <c r="A778" s="16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</row>
    <row r="779" ht="12.75" customHeight="1">
      <c r="A779" s="16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</row>
    <row r="780" ht="12.75" customHeight="1">
      <c r="A780" s="16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</row>
    <row r="781" ht="12.75" customHeight="1">
      <c r="A781" s="16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</row>
    <row r="782" ht="12.75" customHeight="1">
      <c r="A782" s="16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</row>
    <row r="783" ht="12.75" customHeight="1">
      <c r="A783" s="16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</row>
    <row r="784" ht="12.75" customHeight="1">
      <c r="A784" s="16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</row>
    <row r="785" ht="12.75" customHeight="1">
      <c r="A785" s="16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</row>
    <row r="786" ht="12.75" customHeight="1">
      <c r="A786" s="16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</row>
    <row r="787" ht="12.75" customHeight="1">
      <c r="A787" s="16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</row>
    <row r="788" ht="12.75" customHeight="1">
      <c r="A788" s="16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</row>
    <row r="789" ht="12.75" customHeight="1">
      <c r="A789" s="16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</row>
    <row r="790" ht="12.75" customHeight="1">
      <c r="A790" s="16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</row>
    <row r="791" ht="12.75" customHeight="1">
      <c r="A791" s="16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</row>
    <row r="792" ht="12.75" customHeight="1">
      <c r="A792" s="16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</row>
    <row r="793" ht="12.75" customHeight="1">
      <c r="A793" s="16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</row>
    <row r="794" ht="12.75" customHeight="1">
      <c r="A794" s="16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</row>
    <row r="795" ht="12.75" customHeight="1">
      <c r="A795" s="16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</row>
    <row r="796" ht="12.75" customHeight="1">
      <c r="A796" s="16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</row>
    <row r="797" ht="12.75" customHeight="1">
      <c r="A797" s="16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</row>
    <row r="798" ht="12.75" customHeight="1">
      <c r="A798" s="16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</row>
    <row r="799" ht="12.75" customHeight="1">
      <c r="A799" s="16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</row>
    <row r="800" ht="12.75" customHeight="1">
      <c r="A800" s="16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</row>
    <row r="801" ht="12.75" customHeight="1">
      <c r="A801" s="16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</row>
    <row r="802" ht="12.75" customHeight="1">
      <c r="A802" s="16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</row>
    <row r="803" ht="12.75" customHeight="1">
      <c r="A803" s="16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</row>
    <row r="804" ht="12.75" customHeight="1">
      <c r="A804" s="16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</row>
    <row r="805" ht="12.75" customHeight="1">
      <c r="A805" s="16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</row>
    <row r="806" ht="12.75" customHeight="1">
      <c r="A806" s="16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</row>
    <row r="807" ht="12.75" customHeight="1">
      <c r="A807" s="16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</row>
    <row r="808" ht="12.75" customHeight="1">
      <c r="A808" s="16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</row>
    <row r="809" ht="12.75" customHeight="1">
      <c r="A809" s="16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</row>
    <row r="810" ht="12.75" customHeight="1">
      <c r="A810" s="16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</row>
    <row r="811" ht="12.75" customHeight="1">
      <c r="A811" s="16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</row>
    <row r="812" ht="12.75" customHeight="1">
      <c r="A812" s="16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</row>
    <row r="813" ht="12.75" customHeight="1">
      <c r="A813" s="16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</row>
    <row r="814" ht="12.75" customHeight="1">
      <c r="A814" s="16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</row>
    <row r="815" ht="12.75" customHeight="1">
      <c r="A815" s="16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</row>
    <row r="816" ht="12.75" customHeight="1">
      <c r="A816" s="16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</row>
    <row r="817" ht="12.75" customHeight="1">
      <c r="A817" s="16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</row>
    <row r="818" ht="12.75" customHeight="1">
      <c r="A818" s="16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</row>
    <row r="819" ht="12.75" customHeight="1">
      <c r="A819" s="16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</row>
    <row r="820" ht="12.75" customHeight="1">
      <c r="A820" s="16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</row>
    <row r="821" ht="12.75" customHeight="1">
      <c r="A821" s="16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</row>
    <row r="822" ht="12.75" customHeight="1">
      <c r="A822" s="16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</row>
    <row r="823" ht="12.75" customHeight="1">
      <c r="A823" s="16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</row>
    <row r="824" ht="12.75" customHeight="1">
      <c r="A824" s="16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</row>
    <row r="825" ht="12.75" customHeight="1">
      <c r="A825" s="16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</row>
    <row r="826" ht="12.75" customHeight="1">
      <c r="A826" s="16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</row>
    <row r="827" ht="12.75" customHeight="1">
      <c r="A827" s="16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</row>
    <row r="828" ht="12.75" customHeight="1">
      <c r="A828" s="16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</row>
    <row r="829" ht="12.75" customHeight="1">
      <c r="A829" s="16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</row>
    <row r="830" ht="12.75" customHeight="1">
      <c r="A830" s="16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</row>
    <row r="831" ht="12.75" customHeight="1">
      <c r="A831" s="16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</row>
    <row r="832" ht="12.75" customHeight="1">
      <c r="A832" s="16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</row>
    <row r="833" ht="12.75" customHeight="1">
      <c r="A833" s="16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</row>
    <row r="834" ht="12.75" customHeight="1">
      <c r="A834" s="16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</row>
    <row r="835" ht="12.75" customHeight="1">
      <c r="A835" s="16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</row>
    <row r="836" ht="12.75" customHeight="1">
      <c r="A836" s="16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</row>
    <row r="837" ht="12.75" customHeight="1">
      <c r="A837" s="16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</row>
    <row r="838" ht="12.75" customHeight="1">
      <c r="A838" s="16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</row>
    <row r="839" ht="12.75" customHeight="1">
      <c r="A839" s="16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</row>
    <row r="840" ht="12.75" customHeight="1">
      <c r="A840" s="16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</row>
    <row r="841" ht="12.75" customHeight="1">
      <c r="A841" s="16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</row>
    <row r="842" ht="12.75" customHeight="1">
      <c r="A842" s="16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</row>
    <row r="843" ht="12.75" customHeight="1">
      <c r="A843" s="16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</row>
    <row r="844" ht="12.75" customHeight="1">
      <c r="A844" s="16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</row>
    <row r="845" ht="12.75" customHeight="1">
      <c r="A845" s="16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</row>
    <row r="846" ht="12.75" customHeight="1">
      <c r="A846" s="16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</row>
    <row r="847" ht="12.75" customHeight="1">
      <c r="A847" s="16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</row>
    <row r="848" ht="12.75" customHeight="1">
      <c r="A848" s="16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</row>
    <row r="849" ht="12.75" customHeight="1">
      <c r="A849" s="16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</row>
    <row r="850" ht="12.75" customHeight="1">
      <c r="A850" s="16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</row>
    <row r="851" ht="12.75" customHeight="1">
      <c r="A851" s="16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</row>
    <row r="852" ht="12.75" customHeight="1">
      <c r="A852" s="16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</row>
    <row r="853" ht="12.75" customHeight="1">
      <c r="A853" s="16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</row>
    <row r="854" ht="12.75" customHeight="1">
      <c r="A854" s="16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</row>
    <row r="855" ht="12.75" customHeight="1">
      <c r="A855" s="16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</row>
    <row r="856" ht="12.75" customHeight="1">
      <c r="A856" s="16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</row>
    <row r="857" ht="12.75" customHeight="1">
      <c r="A857" s="16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</row>
    <row r="858" ht="12.75" customHeight="1">
      <c r="A858" s="16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</row>
    <row r="859" ht="12.75" customHeight="1">
      <c r="A859" s="16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</row>
    <row r="860" ht="12.75" customHeight="1">
      <c r="A860" s="16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</row>
    <row r="861" ht="12.75" customHeight="1">
      <c r="A861" s="16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</row>
    <row r="862" ht="12.75" customHeight="1">
      <c r="A862" s="16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</row>
    <row r="863" ht="12.75" customHeight="1">
      <c r="A863" s="16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</row>
    <row r="864" ht="12.75" customHeight="1">
      <c r="A864" s="16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</row>
    <row r="865" ht="12.75" customHeight="1">
      <c r="A865" s="16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</row>
    <row r="866" ht="12.75" customHeight="1">
      <c r="A866" s="16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</row>
    <row r="867" ht="12.75" customHeight="1">
      <c r="A867" s="16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</row>
    <row r="868" ht="12.75" customHeight="1">
      <c r="A868" s="16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</row>
    <row r="869" ht="12.75" customHeight="1">
      <c r="A869" s="16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</row>
    <row r="870" ht="12.75" customHeight="1">
      <c r="A870" s="16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</row>
    <row r="871" ht="12.75" customHeight="1">
      <c r="A871" s="16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</row>
    <row r="872" ht="12.75" customHeight="1">
      <c r="A872" s="16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</row>
    <row r="873" ht="12.75" customHeight="1">
      <c r="A873" s="16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</row>
    <row r="874" ht="12.75" customHeight="1">
      <c r="A874" s="16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</row>
    <row r="875" ht="12.75" customHeight="1">
      <c r="A875" s="16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</row>
    <row r="876" ht="12.75" customHeight="1">
      <c r="A876" s="16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</row>
    <row r="877" ht="12.75" customHeight="1">
      <c r="A877" s="16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</row>
    <row r="878" ht="12.75" customHeight="1">
      <c r="A878" s="16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</row>
    <row r="879" ht="12.75" customHeight="1">
      <c r="A879" s="16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</row>
    <row r="880" ht="12.75" customHeight="1">
      <c r="A880" s="16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</row>
    <row r="881" ht="12.75" customHeight="1">
      <c r="A881" s="16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</row>
    <row r="882" ht="12.75" customHeight="1">
      <c r="A882" s="16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</row>
    <row r="883" ht="12.75" customHeight="1">
      <c r="A883" s="16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</row>
    <row r="884" ht="12.75" customHeight="1">
      <c r="A884" s="16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</row>
    <row r="885" ht="12.75" customHeight="1">
      <c r="A885" s="16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</row>
    <row r="886" ht="12.75" customHeight="1">
      <c r="A886" s="16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</row>
    <row r="887" ht="12.75" customHeight="1">
      <c r="A887" s="16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</row>
    <row r="888" ht="12.75" customHeight="1">
      <c r="A888" s="16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</row>
    <row r="889" ht="12.75" customHeight="1">
      <c r="A889" s="16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</row>
    <row r="890" ht="12.75" customHeight="1">
      <c r="A890" s="16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</row>
    <row r="891" ht="12.75" customHeight="1">
      <c r="A891" s="16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</row>
    <row r="892" ht="12.75" customHeight="1">
      <c r="A892" s="16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</row>
    <row r="893" ht="12.75" customHeight="1">
      <c r="A893" s="16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</row>
    <row r="894" ht="12.75" customHeight="1">
      <c r="A894" s="16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</row>
    <row r="895" ht="12.75" customHeight="1">
      <c r="A895" s="16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</row>
    <row r="896" ht="12.75" customHeight="1">
      <c r="A896" s="16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</row>
    <row r="897" ht="12.75" customHeight="1">
      <c r="A897" s="16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</row>
    <row r="898" ht="12.75" customHeight="1">
      <c r="A898" s="16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</row>
    <row r="899" ht="12.75" customHeight="1">
      <c r="A899" s="16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</row>
    <row r="900" ht="12.75" customHeight="1">
      <c r="A900" s="16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</row>
    <row r="901" ht="12.75" customHeight="1">
      <c r="A901" s="16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</row>
    <row r="902" ht="12.75" customHeight="1">
      <c r="A902" s="16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</row>
    <row r="903" ht="12.75" customHeight="1">
      <c r="A903" s="16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</row>
    <row r="904" ht="12.75" customHeight="1">
      <c r="A904" s="16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</row>
    <row r="905" ht="12.75" customHeight="1">
      <c r="A905" s="16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</row>
    <row r="906" ht="12.75" customHeight="1">
      <c r="A906" s="16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</row>
    <row r="907" ht="12.75" customHeight="1">
      <c r="A907" s="16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</row>
    <row r="908" ht="12.75" customHeight="1">
      <c r="A908" s="16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</row>
    <row r="909" ht="12.75" customHeight="1">
      <c r="A909" s="16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</row>
    <row r="910" ht="12.75" customHeight="1">
      <c r="A910" s="16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</row>
    <row r="911" ht="12.75" customHeight="1">
      <c r="A911" s="16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</row>
    <row r="912" ht="12.75" customHeight="1">
      <c r="A912" s="16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</row>
    <row r="913" ht="12.75" customHeight="1">
      <c r="A913" s="16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</row>
    <row r="914" ht="12.75" customHeight="1">
      <c r="A914" s="16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</row>
    <row r="915" ht="12.75" customHeight="1">
      <c r="A915" s="16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</row>
    <row r="916" ht="12.75" customHeight="1">
      <c r="A916" s="16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</row>
    <row r="917" ht="12.75" customHeight="1">
      <c r="A917" s="16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</row>
    <row r="918" ht="12.75" customHeight="1">
      <c r="A918" s="16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</row>
    <row r="919" ht="12.75" customHeight="1">
      <c r="A919" s="16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</row>
    <row r="920" ht="12.75" customHeight="1">
      <c r="A920" s="16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</row>
    <row r="921" ht="12.75" customHeight="1">
      <c r="A921" s="16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</row>
    <row r="922" ht="12.75" customHeight="1">
      <c r="A922" s="16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</row>
    <row r="923" ht="12.75" customHeight="1">
      <c r="A923" s="16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</row>
    <row r="924" ht="12.75" customHeight="1">
      <c r="A924" s="16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</row>
    <row r="925" ht="12.75" customHeight="1">
      <c r="A925" s="16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</row>
    <row r="926" ht="12.75" customHeight="1">
      <c r="A926" s="16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</row>
    <row r="927" ht="12.75" customHeight="1">
      <c r="A927" s="16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</row>
    <row r="928" ht="12.75" customHeight="1">
      <c r="A928" s="16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</row>
    <row r="929" ht="12.75" customHeight="1">
      <c r="A929" s="16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</row>
    <row r="930" ht="12.75" customHeight="1">
      <c r="A930" s="16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</row>
    <row r="931" ht="12.75" customHeight="1">
      <c r="A931" s="16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</row>
    <row r="932" ht="12.75" customHeight="1">
      <c r="A932" s="16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</row>
    <row r="933" ht="12.75" customHeight="1">
      <c r="A933" s="16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</row>
    <row r="934" ht="12.75" customHeight="1">
      <c r="A934" s="16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</row>
    <row r="935" ht="12.75" customHeight="1">
      <c r="A935" s="16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</row>
    <row r="936" ht="12.75" customHeight="1">
      <c r="A936" s="16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</row>
    <row r="937" ht="12.75" customHeight="1">
      <c r="A937" s="16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</row>
    <row r="938" ht="12.75" customHeight="1">
      <c r="A938" s="16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</row>
    <row r="939" ht="12.75" customHeight="1">
      <c r="A939" s="16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</row>
    <row r="940" ht="12.75" customHeight="1">
      <c r="A940" s="16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</row>
    <row r="941" ht="12.75" customHeight="1">
      <c r="A941" s="16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</row>
    <row r="942" ht="12.75" customHeight="1">
      <c r="A942" s="16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</row>
    <row r="943" ht="12.75" customHeight="1">
      <c r="A943" s="16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</row>
    <row r="944" ht="12.75" customHeight="1">
      <c r="A944" s="16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</row>
    <row r="945" ht="12.75" customHeight="1">
      <c r="A945" s="16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</row>
    <row r="946" ht="12.75" customHeight="1">
      <c r="A946" s="16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</row>
    <row r="947" ht="12.75" customHeight="1">
      <c r="A947" s="16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</row>
    <row r="948" ht="12.75" customHeight="1">
      <c r="A948" s="16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</row>
    <row r="949" ht="12.75" customHeight="1">
      <c r="A949" s="16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</row>
    <row r="950" ht="12.75" customHeight="1">
      <c r="A950" s="16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</row>
    <row r="951" ht="12.75" customHeight="1">
      <c r="A951" s="16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</row>
    <row r="952" ht="12.75" customHeight="1">
      <c r="A952" s="16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</row>
    <row r="953" ht="12.75" customHeight="1">
      <c r="A953" s="16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</row>
    <row r="954" ht="12.75" customHeight="1">
      <c r="A954" s="16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</row>
    <row r="955" ht="12.75" customHeight="1">
      <c r="A955" s="16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</row>
    <row r="956" ht="12.75" customHeight="1">
      <c r="A956" s="16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</row>
    <row r="957" ht="12.75" customHeight="1">
      <c r="A957" s="16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</row>
    <row r="958" ht="12.75" customHeight="1">
      <c r="A958" s="16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</row>
    <row r="959" ht="12.75" customHeight="1">
      <c r="A959" s="16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</row>
    <row r="960" ht="12.75" customHeight="1">
      <c r="A960" s="16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</row>
    <row r="961" ht="12.75" customHeight="1">
      <c r="A961" s="16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</row>
    <row r="962" ht="12.75" customHeight="1">
      <c r="A962" s="16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</row>
    <row r="963" ht="12.75" customHeight="1">
      <c r="A963" s="16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</row>
    <row r="964" ht="12.75" customHeight="1">
      <c r="A964" s="16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</row>
    <row r="965" ht="12.75" customHeight="1">
      <c r="A965" s="16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</row>
    <row r="966" ht="12.75" customHeight="1">
      <c r="A966" s="16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</row>
    <row r="967" ht="12.75" customHeight="1">
      <c r="A967" s="16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</row>
    <row r="968" ht="12.75" customHeight="1">
      <c r="A968" s="16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</row>
    <row r="969" ht="12.75" customHeight="1">
      <c r="A969" s="16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</row>
    <row r="970" ht="12.75" customHeight="1">
      <c r="A970" s="16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</row>
    <row r="971" ht="12.75" customHeight="1">
      <c r="A971" s="16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</row>
    <row r="972" ht="12.75" customHeight="1">
      <c r="A972" s="16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</row>
    <row r="973" ht="12.75" customHeight="1">
      <c r="A973" s="16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</row>
    <row r="974" ht="12.75" customHeight="1">
      <c r="A974" s="16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</row>
    <row r="975" ht="12.75" customHeight="1">
      <c r="A975" s="16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</row>
    <row r="976" ht="12.75" customHeight="1">
      <c r="A976" s="16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</row>
    <row r="977" ht="12.75" customHeight="1">
      <c r="A977" s="16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</row>
    <row r="978" ht="12.75" customHeight="1">
      <c r="A978" s="16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</row>
    <row r="979" ht="12.75" customHeight="1">
      <c r="A979" s="16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</row>
    <row r="980" ht="12.75" customHeight="1">
      <c r="A980" s="16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</row>
    <row r="981" ht="12.75" customHeight="1">
      <c r="A981" s="16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</row>
    <row r="982" ht="12.75" customHeight="1">
      <c r="A982" s="16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</row>
    <row r="983" ht="12.75" customHeight="1">
      <c r="A983" s="16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</row>
    <row r="984" ht="12.75" customHeight="1">
      <c r="A984" s="16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</row>
    <row r="985" ht="12.75" customHeight="1">
      <c r="A985" s="16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</row>
    <row r="986" ht="12.75" customHeight="1">
      <c r="A986" s="16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</row>
    <row r="987" ht="12.75" customHeight="1">
      <c r="A987" s="16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</row>
    <row r="988" ht="12.75" customHeight="1">
      <c r="A988" s="16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</row>
    <row r="989" ht="12.75" customHeight="1">
      <c r="A989" s="16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</row>
    <row r="990" ht="12.75" customHeight="1">
      <c r="A990" s="16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</row>
    <row r="991" ht="12.75" customHeight="1">
      <c r="A991" s="16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</row>
    <row r="992" ht="12.75" customHeight="1">
      <c r="A992" s="16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</row>
    <row r="993" ht="12.75" customHeight="1">
      <c r="A993" s="16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</row>
    <row r="994" ht="12.75" customHeight="1">
      <c r="A994" s="16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</row>
    <row r="995" ht="12.75" customHeight="1">
      <c r="A995" s="16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</row>
    <row r="996" ht="12.75" customHeight="1">
      <c r="A996" s="16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</row>
    <row r="997" ht="12.75" customHeight="1">
      <c r="A997" s="16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</row>
    <row r="998" ht="12.75" customHeight="1">
      <c r="A998" s="16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</row>
  </sheetData>
  <conditionalFormatting sqref="A2:I94">
    <cfRule type="containsBlanks" dxfId="0" priority="1">
      <formula>LEN(TRIM(A2))=0</formula>
    </cfRule>
  </conditionalFormatting>
  <conditionalFormatting sqref="A2:I94">
    <cfRule type="cellIs" dxfId="0" priority="2" operator="equal">
      <formula>""""""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13"/>
    <col customWidth="1" min="2" max="2" width="4.75"/>
    <col customWidth="1" min="3" max="3" width="10.25"/>
    <col customWidth="1" min="4" max="10" width="7.63"/>
    <col customWidth="1" min="11" max="11" width="12.88"/>
    <col customWidth="1" min="12" max="32" width="7.63"/>
  </cols>
  <sheetData>
    <row r="1" ht="33.75" customHeight="1"/>
    <row r="2">
      <c r="C2" s="1" t="s">
        <v>0</v>
      </c>
      <c r="D2" s="2" t="s">
        <v>1</v>
      </c>
      <c r="E2" s="2" t="s">
        <v>5</v>
      </c>
      <c r="F2" s="2" t="s">
        <v>2</v>
      </c>
      <c r="G2" s="2" t="s">
        <v>3</v>
      </c>
      <c r="H2" s="2" t="s">
        <v>5</v>
      </c>
      <c r="I2" s="2" t="s">
        <v>2</v>
      </c>
      <c r="J2" s="2" t="s">
        <v>4</v>
      </c>
      <c r="K2" s="2" t="s">
        <v>6</v>
      </c>
      <c r="L2" s="4" t="s">
        <v>12</v>
      </c>
      <c r="M2" s="2" t="s">
        <v>7</v>
      </c>
      <c r="N2" s="2" t="s">
        <v>8</v>
      </c>
      <c r="O2" s="2" t="s">
        <v>9</v>
      </c>
      <c r="P2" s="2" t="s">
        <v>16</v>
      </c>
      <c r="Q2" s="2" t="s">
        <v>17</v>
      </c>
      <c r="R2" s="2" t="s">
        <v>18</v>
      </c>
      <c r="S2" s="2" t="s">
        <v>19</v>
      </c>
      <c r="T2" s="4" t="s">
        <v>20</v>
      </c>
      <c r="U2" s="2" t="s">
        <v>21</v>
      </c>
      <c r="V2" s="2" t="s">
        <v>22</v>
      </c>
      <c r="W2" s="4" t="s">
        <v>23</v>
      </c>
      <c r="X2" s="4" t="s">
        <v>24</v>
      </c>
      <c r="Y2" s="4" t="s">
        <v>25</v>
      </c>
      <c r="Z2" s="2" t="s">
        <v>10</v>
      </c>
      <c r="AA2" s="2" t="s">
        <v>10</v>
      </c>
      <c r="AB2" s="4" t="s">
        <v>26</v>
      </c>
      <c r="AC2" s="3" t="s">
        <v>11</v>
      </c>
      <c r="AD2" s="4" t="s">
        <v>27</v>
      </c>
      <c r="AE2" s="3" t="s">
        <v>13</v>
      </c>
    </row>
    <row r="3">
      <c r="AD3" s="9" t="s">
        <v>28</v>
      </c>
    </row>
    <row r="4">
      <c r="A4" s="20" t="str">
        <f t="array" ref="A4:A32">TRANSPOSE(C2:AE2)</f>
        <v>Глубина манометра</v>
      </c>
      <c r="C4" s="25">
        <f>CORREL(VU!$A$2:$A$94,VU!A$2:A$94)</f>
        <v>1</v>
      </c>
      <c r="D4" s="25">
        <f>CORREL(VU!$A2:$A94,VU!B2:B94)</f>
        <v>-0.06123164285</v>
      </c>
      <c r="E4" s="25" t="str">
        <f>CORREL(VU!$A2:$A94,#REF!)</f>
        <v>#REF!</v>
      </c>
      <c r="F4" s="25">
        <f>CORREL(VU!$A2:$A94,VU!C2:C94)</f>
        <v>0.7536947404</v>
      </c>
      <c r="G4" s="25">
        <f>CORREL(VU!$A2:$A94,VU!D2:D94)</f>
        <v>-0.0623883692</v>
      </c>
      <c r="H4" s="25" t="str">
        <f>CORREL(VU!$A2:$A94,#REF!)</f>
        <v>#REF!</v>
      </c>
      <c r="I4" s="25" t="str">
        <f>CORREL(VU!$A2:$A94,#REF!)</f>
        <v>#REF!</v>
      </c>
      <c r="J4" s="25">
        <f>CORREL(VU!$A2:$A94,VU!E2:E94)</f>
        <v>-0.09316842771</v>
      </c>
      <c r="K4" s="25">
        <f>CORREL(VU!$A2:$A94,VU!F2:F94)</f>
        <v>-0.08360009125</v>
      </c>
      <c r="L4" s="25" t="str">
        <f>CORREL(VU!$A2:$A94,#REF!)</f>
        <v>#REF!</v>
      </c>
      <c r="M4" s="25">
        <f>CORREL(VU!$A2:$A94,VU!G2:G94)</f>
        <v>0.9701115051</v>
      </c>
      <c r="N4" s="25">
        <f>CORREL(VU!$A2:$A94,VU!H2:H94)</f>
        <v>-0.1261093003</v>
      </c>
      <c r="O4" s="25">
        <f>CORREL(VU!$A2:$A94,VU!I2:I94)</f>
        <v>-0.02614357151</v>
      </c>
      <c r="P4" s="25" t="str">
        <f>CORREL(VU!$A2:$A94,#REF!)</f>
        <v>#REF!</v>
      </c>
      <c r="Q4" s="25" t="str">
        <f>CORREL(VU!$A2:$A94,#REF!)</f>
        <v>#REF!</v>
      </c>
      <c r="R4" s="25" t="str">
        <f>CORREL(VU!$A2:$A94,#REF!)</f>
        <v>#REF!</v>
      </c>
      <c r="S4" s="25" t="str">
        <f>CORREL(VU!$A2:$A94,#REF!)</f>
        <v>#REF!</v>
      </c>
      <c r="T4" s="25" t="str">
        <f>CORREL(VU!$A2:$A94,#REF!)</f>
        <v>#REF!</v>
      </c>
      <c r="U4" s="25" t="str">
        <f>CORREL(VU!$A2:$A94,#REF!)</f>
        <v>#REF!</v>
      </c>
      <c r="V4" s="25" t="str">
        <f>CORREL(VU!$A2:$A94,#REF!)</f>
        <v>#REF!</v>
      </c>
      <c r="W4" s="25" t="str">
        <f>CORREL(VU!$A2:$A94,#REF!)</f>
        <v>#REF!</v>
      </c>
      <c r="X4" s="25" t="str">
        <f>CORREL(VU!$A2:$A94,#REF!)</f>
        <v>#REF!</v>
      </c>
      <c r="Y4" s="25" t="str">
        <f>CORREL(VU!$A2:$A94,#REF!)</f>
        <v>#REF!</v>
      </c>
      <c r="Z4" s="25">
        <f>CORREL(VU!$A2:$A94,VU!J2:J94)</f>
        <v>0.07177062001</v>
      </c>
      <c r="AA4" s="25" t="str">
        <f>CORREL(VU!$A2:$A94,#REF!)</f>
        <v>#REF!</v>
      </c>
      <c r="AB4" s="25" t="str">
        <f>CORREL(VU!$A2:$A94,#REF!)</f>
        <v>#REF!</v>
      </c>
      <c r="AC4" s="25">
        <f>CORREL(VU!$A2:$A94,VU!K2:K94)</f>
        <v>0.04914713268</v>
      </c>
      <c r="AD4" s="25" t="str">
        <f>CORREL(VU!$A2:$A94,#REF!)</f>
        <v>#REF!</v>
      </c>
      <c r="AE4" s="25">
        <f>CORREL(VU!$A2:$A94,VU!L2:L94)</f>
        <v>-0.04202349716</v>
      </c>
      <c r="AF4" s="25"/>
    </row>
    <row r="5">
      <c r="A5" s="60" t="s">
        <v>1</v>
      </c>
      <c r="C5" s="25">
        <f>CORREL(VU!$B$2:$B$94,VU!A$2:A$94)</f>
        <v>-0.06123164285</v>
      </c>
      <c r="D5" s="25">
        <f>CORREL(VU!$B$2:$B$94,VU!B$2:B$94)</f>
        <v>1</v>
      </c>
      <c r="E5" s="25" t="str">
        <f>CORREL(VU!$B2:$B94,#REF!)</f>
        <v>#REF!</v>
      </c>
      <c r="F5" s="25">
        <f>CORREL(VU!$B2:$B94,VU!C2:C94)</f>
        <v>-0.186530488</v>
      </c>
      <c r="G5" s="25">
        <f>CORREL(VU!$B2:$B94,VU!D2:D94)</f>
        <v>0.002904536574</v>
      </c>
      <c r="H5" s="25" t="str">
        <f>CORREL(VU!$B2:$B94,#REF!)</f>
        <v>#REF!</v>
      </c>
      <c r="I5" s="25" t="str">
        <f>CORREL(VU!$B2:$B94,#REF!)</f>
        <v>#REF!</v>
      </c>
      <c r="J5" s="25">
        <f>CORREL(VU!$B2:$B94,VU!E2:E94)</f>
        <v>-0.1087191806</v>
      </c>
      <c r="K5" s="25">
        <f>CORREL(VU!$B2:$B94,VU!F2:F94)</f>
        <v>0.5422940823</v>
      </c>
      <c r="L5" s="25" t="str">
        <f>CORREL(VU!$B2:$B94,#REF!)</f>
        <v>#REF!</v>
      </c>
      <c r="M5" s="25">
        <f>CORREL(VU!$B2:$B94,VU!G2:G94)</f>
        <v>-0.0941346922</v>
      </c>
      <c r="N5" s="25">
        <f>CORREL(VU!$B2:$B94,VU!H2:H94)</f>
        <v>0.8209598342</v>
      </c>
      <c r="O5" s="25">
        <f>CORREL(VU!$B2:$B94,VU!I2:I94)</f>
        <v>0.8656224925</v>
      </c>
      <c r="P5" s="25" t="str">
        <f>CORREL(VU!$B2:$B94,#REF!)</f>
        <v>#REF!</v>
      </c>
      <c r="Q5" s="25" t="str">
        <f>CORREL(VU!$B2:$B94,#REF!)</f>
        <v>#REF!</v>
      </c>
      <c r="R5" s="25" t="str">
        <f>CORREL(VU!$B2:$B94,#REF!)</f>
        <v>#REF!</v>
      </c>
      <c r="S5" s="25" t="str">
        <f>CORREL(VU!$B2:$B94,#REF!)</f>
        <v>#REF!</v>
      </c>
      <c r="T5" s="25" t="str">
        <f>CORREL(VU!$B2:$B94,#REF!)</f>
        <v>#REF!</v>
      </c>
      <c r="U5" s="25" t="str">
        <f>CORREL(VU!$B2:$B94,#REF!)</f>
        <v>#REF!</v>
      </c>
      <c r="V5" s="25" t="str">
        <f>CORREL(VU!$B2:$B94,#REF!)</f>
        <v>#REF!</v>
      </c>
      <c r="W5" s="25" t="str">
        <f>CORREL(VU!$B2:$B94,#REF!)</f>
        <v>#REF!</v>
      </c>
      <c r="X5" s="25" t="str">
        <f>CORREL(VU!$B2:$B94,#REF!)</f>
        <v>#REF!</v>
      </c>
      <c r="Y5" s="25" t="str">
        <f>CORREL(VU!$B2:$B94,#REF!)</f>
        <v>#REF!</v>
      </c>
      <c r="Z5" s="25">
        <f>CORREL(VU!$B2:$B94,VU!J2:J94)</f>
        <v>0.02771561312</v>
      </c>
      <c r="AA5" s="25" t="str">
        <f>CORREL(VU!$B2:$B94,#REF!)</f>
        <v>#REF!</v>
      </c>
      <c r="AB5" s="25" t="str">
        <f>CORREL(VU!$B2:$B94,#REF!)</f>
        <v>#REF!</v>
      </c>
      <c r="AC5" s="25">
        <f>CORREL(VU!$B2:$B94,VU!K2:K94)</f>
        <v>0.09358423641</v>
      </c>
      <c r="AD5" s="25" t="str">
        <f>CORREL(VU!$B2:$B94,#REF!)</f>
        <v>#REF!</v>
      </c>
      <c r="AE5" s="25">
        <f>CORREL(VU!$B2:$B94,VU!L2:L94)</f>
        <v>0.1941792314</v>
      </c>
    </row>
    <row r="6">
      <c r="A6" s="60" t="s">
        <v>5</v>
      </c>
      <c r="C6" s="25" t="str">
        <f>CORREL(#REF!,VU!A$2:A$94)</f>
        <v>#REF!</v>
      </c>
      <c r="D6" s="25" t="str">
        <f>CORREL(#REF!,VU!B$2:B$94)</f>
        <v>#REF!</v>
      </c>
      <c r="E6" s="25" t="str">
        <f>CORREL(#REF!,#REF!)</f>
        <v>#REF!</v>
      </c>
      <c r="F6" s="25" t="str">
        <f>CORREL(#REF!,VU!C$2:C$94)</f>
        <v>#REF!</v>
      </c>
      <c r="G6" s="25" t="str">
        <f>CORREL(#REF!,VU!D$2:D$94)</f>
        <v>#REF!</v>
      </c>
      <c r="H6" s="25" t="str">
        <f t="shared" ref="H6:I6" si="1">CORREL(#REF!,#REF!)</f>
        <v>#REF!</v>
      </c>
      <c r="I6" s="25" t="str">
        <f t="shared" si="1"/>
        <v>#REF!</v>
      </c>
      <c r="J6" s="25" t="str">
        <f>CORREL(#REF!,VU!E$2:E$94)</f>
        <v>#REF!</v>
      </c>
      <c r="K6" s="25" t="str">
        <f>CORREL(#REF!,VU!F$2:F$94)</f>
        <v>#REF!</v>
      </c>
      <c r="L6" s="25" t="str">
        <f>CORREL(#REF!,#REF!)</f>
        <v>#REF!</v>
      </c>
      <c r="M6" s="25" t="str">
        <f>CORREL(#REF!,VU!G$2:G$94)</f>
        <v>#REF!</v>
      </c>
      <c r="N6" s="25" t="str">
        <f>CORREL(#REF!,VU!H$2:H$94)</f>
        <v>#REF!</v>
      </c>
      <c r="O6" s="25" t="str">
        <f>CORREL(#REF!,VU!I$2:I$94)</f>
        <v>#REF!</v>
      </c>
      <c r="P6" s="25" t="str">
        <f t="shared" ref="P6:Y6" si="2">CORREL(#REF!,#REF!)</f>
        <v>#REF!</v>
      </c>
      <c r="Q6" s="25" t="str">
        <f t="shared" si="2"/>
        <v>#REF!</v>
      </c>
      <c r="R6" s="25" t="str">
        <f t="shared" si="2"/>
        <v>#REF!</v>
      </c>
      <c r="S6" s="25" t="str">
        <f t="shared" si="2"/>
        <v>#REF!</v>
      </c>
      <c r="T6" s="25" t="str">
        <f t="shared" si="2"/>
        <v>#REF!</v>
      </c>
      <c r="U6" s="25" t="str">
        <f t="shared" si="2"/>
        <v>#REF!</v>
      </c>
      <c r="V6" s="25" t="str">
        <f t="shared" si="2"/>
        <v>#REF!</v>
      </c>
      <c r="W6" s="25" t="str">
        <f t="shared" si="2"/>
        <v>#REF!</v>
      </c>
      <c r="X6" s="25" t="str">
        <f t="shared" si="2"/>
        <v>#REF!</v>
      </c>
      <c r="Y6" s="25" t="str">
        <f t="shared" si="2"/>
        <v>#REF!</v>
      </c>
      <c r="Z6" s="25" t="str">
        <f>CORREL(#REF!,VU!J$2:J$94)</f>
        <v>#REF!</v>
      </c>
      <c r="AA6" s="25" t="str">
        <f t="shared" ref="AA6:AB6" si="3">CORREL(#REF!,#REF!)</f>
        <v>#REF!</v>
      </c>
      <c r="AB6" s="25" t="str">
        <f t="shared" si="3"/>
        <v>#REF!</v>
      </c>
      <c r="AC6" s="25" t="str">
        <f>CORREL(#REF!,VU!K$2:K$94)</f>
        <v>#REF!</v>
      </c>
      <c r="AD6" s="25" t="str">
        <f>CORREL(#REF!,#REF!)</f>
        <v>#REF!</v>
      </c>
      <c r="AE6" s="25" t="str">
        <f>CORREL(#REF!,VU!L$2:L$94)</f>
        <v>#REF!</v>
      </c>
    </row>
    <row r="7">
      <c r="A7" s="60" t="s">
        <v>2</v>
      </c>
      <c r="C7" s="25">
        <f>CORREL(VU!$C$2:$C$94,VU!A$2:A$94)</f>
        <v>0.7536947404</v>
      </c>
      <c r="D7" s="25">
        <f>CORREL(VU!$C$2:$C$94,VU!B$2:B$94)</f>
        <v>-0.186530488</v>
      </c>
      <c r="E7" s="25" t="str">
        <f>CORREL(VU!$C$2:$C$94,#REF!)</f>
        <v>#REF!</v>
      </c>
      <c r="F7" s="25">
        <f>CORREL(VU!$C$2:$C$94,VU!C$2:C$94)</f>
        <v>1</v>
      </c>
      <c r="G7" s="25">
        <f>CORREL(VU!$C$2:$C$94,VU!D$2:D$94)</f>
        <v>0.166319308</v>
      </c>
      <c r="H7" s="25" t="str">
        <f>CORREL(VU!$C$2:$C$94,#REF!)</f>
        <v>#REF!</v>
      </c>
      <c r="I7" s="25" t="str">
        <f>CORREL(VU!$C$2:$C$94,#REF!)</f>
        <v>#REF!</v>
      </c>
      <c r="J7" s="25">
        <f>CORREL(VU!$C$2:$C$94,VU!E$2:E$94)</f>
        <v>0.04728877896</v>
      </c>
      <c r="K7" s="25">
        <f>CORREL(VU!$C$2:$C$94,VU!F$2:F$94)</f>
        <v>0.09834127012</v>
      </c>
      <c r="L7" s="25" t="str">
        <f>CORREL(VU!$C$2:$C$94,#REF!)</f>
        <v>#REF!</v>
      </c>
      <c r="M7" s="25">
        <f>CORREL(VU!$C$2:$C$94,VU!G$2:G$94)</f>
        <v>0.7354108437</v>
      </c>
      <c r="N7" s="25">
        <f>CORREL(VU!$C$2:$C$94,VU!H$2:H$94)</f>
        <v>-0.07650219715</v>
      </c>
      <c r="O7" s="25">
        <f>CORREL(VU!$C$2:$C$94,VU!I$2:I$94)</f>
        <v>0.1344224773</v>
      </c>
      <c r="P7" s="25" t="str">
        <f>CORREL(VU!$C$2:$C$94,#REF!)</f>
        <v>#REF!</v>
      </c>
      <c r="Q7" s="25" t="str">
        <f>CORREL(VU!$C$2:$C$94,#REF!)</f>
        <v>#REF!</v>
      </c>
      <c r="R7" s="25" t="str">
        <f>CORREL(VU!$C$2:$C$94,#REF!)</f>
        <v>#REF!</v>
      </c>
      <c r="S7" s="25" t="str">
        <f>CORREL(VU!$C$2:$C$94,#REF!)</f>
        <v>#REF!</v>
      </c>
      <c r="T7" s="25" t="str">
        <f>CORREL(VU!$C$2:$C$94,#REF!)</f>
        <v>#REF!</v>
      </c>
      <c r="U7" s="25" t="str">
        <f>CORREL(VU!$C$2:$C$94,#REF!)</f>
        <v>#REF!</v>
      </c>
      <c r="V7" s="25" t="str">
        <f>CORREL(VU!$C$2:$C$94,#REF!)</f>
        <v>#REF!</v>
      </c>
      <c r="W7" s="25" t="str">
        <f>CORREL(VU!$C$2:$C$94,#REF!)</f>
        <v>#REF!</v>
      </c>
      <c r="X7" s="25" t="str">
        <f>CORREL(VU!$C$2:$C$94,#REF!)</f>
        <v>#REF!</v>
      </c>
      <c r="Y7" s="25" t="str">
        <f>CORREL(VU!$C$2:$C$94,#REF!)</f>
        <v>#REF!</v>
      </c>
      <c r="Z7" s="25">
        <f>CORREL(VU!$C$2:$C$94,VU!J$2:J$94)</f>
        <v>-0.03487470204</v>
      </c>
      <c r="AA7" s="25" t="str">
        <f>CORREL(VU!$C$2:$C$94,#REF!)</f>
        <v>#REF!</v>
      </c>
      <c r="AB7" s="25" t="str">
        <f>CORREL(VU!$C$2:$C$94,#REF!)</f>
        <v>#REF!</v>
      </c>
      <c r="AC7" s="25">
        <f>CORREL(VU!$C$2:$C$94,VU!K$2:K$94)</f>
        <v>-0.01996683092</v>
      </c>
      <c r="AD7" s="25" t="str">
        <f>CORREL(VU!$C$2:$C$94,#REF!)</f>
        <v>#REF!</v>
      </c>
      <c r="AE7" s="25">
        <f>CORREL(VU!$C$2:$C$94,VU!L$2:L$94)</f>
        <v>0.2964652328</v>
      </c>
    </row>
    <row r="8">
      <c r="A8" s="60" t="s">
        <v>3</v>
      </c>
      <c r="C8" s="25">
        <f>CORREL(VU!$D$2:$D$94,VU!A$2:A$94)</f>
        <v>-0.0623883692</v>
      </c>
      <c r="D8" s="25">
        <f>CORREL(VU!$D$2:$D$94,VU!B$2:B$94)</f>
        <v>0.002904536574</v>
      </c>
      <c r="E8" s="25" t="str">
        <f>CORREL(VU!$D$2:$D$94,#REF!)</f>
        <v>#REF!</v>
      </c>
      <c r="F8" s="25">
        <f>CORREL(VU!$D$2:$D$94,VU!C$2:C$94)</f>
        <v>0.166319308</v>
      </c>
      <c r="G8" s="25">
        <f>CORREL(VU!$D$2:$D$94,VU!D$2:D$94)</f>
        <v>1</v>
      </c>
      <c r="H8" s="25" t="str">
        <f>CORREL(VU!$D$2:$D$94,#REF!)</f>
        <v>#REF!</v>
      </c>
      <c r="I8" s="25" t="str">
        <f>CORREL(VU!$D$2:$D$94,#REF!)</f>
        <v>#REF!</v>
      </c>
      <c r="J8" s="25">
        <f>CORREL(VU!$D$2:$D$94,VU!E$2:E$94)</f>
        <v>0.5831537372</v>
      </c>
      <c r="K8" s="25">
        <f>CORREL(VU!$D$2:$D$94,VU!F$2:F$94)</f>
        <v>0.05894558716</v>
      </c>
      <c r="L8" s="25" t="str">
        <f>CORREL(VU!$D$2:$D$94,#REF!)</f>
        <v>#REF!</v>
      </c>
      <c r="M8" s="25">
        <f>CORREL(VU!$D$2:$D$94,VU!G$2:G$94)</f>
        <v>-0.06512949696</v>
      </c>
      <c r="N8" s="25">
        <f>CORREL(VU!$D$2:$D$94,VU!H$2:H$94)</f>
        <v>0.3923886845</v>
      </c>
      <c r="O8" s="25">
        <f>CORREL(VU!$D$2:$D$94,VU!I$2:I$94)</f>
        <v>0.163266147</v>
      </c>
      <c r="P8" s="25" t="str">
        <f>CORREL(VU!$D$2:$D$94,#REF!)</f>
        <v>#REF!</v>
      </c>
      <c r="Q8" s="25" t="str">
        <f>CORREL(VU!$D$2:$D$94,#REF!)</f>
        <v>#REF!</v>
      </c>
      <c r="R8" s="25" t="str">
        <f>CORREL(VU!$D$2:$D$94,#REF!)</f>
        <v>#REF!</v>
      </c>
      <c r="S8" s="25" t="str">
        <f>CORREL(VU!$D$2:$D$94,#REF!)</f>
        <v>#REF!</v>
      </c>
      <c r="T8" s="25" t="str">
        <f>CORREL(VU!$D$2:$D$94,#REF!)</f>
        <v>#REF!</v>
      </c>
      <c r="U8" s="25" t="str">
        <f>CORREL(VU!$D$2:$D$94,#REF!)</f>
        <v>#REF!</v>
      </c>
      <c r="V8" s="25" t="str">
        <f>CORREL(VU!$D$2:$D$94,#REF!)</f>
        <v>#REF!</v>
      </c>
      <c r="W8" s="25" t="str">
        <f>CORREL(VU!$D$2:$D$94,#REF!)</f>
        <v>#REF!</v>
      </c>
      <c r="X8" s="25" t="str">
        <f>CORREL(VU!$D$2:$D$94,#REF!)</f>
        <v>#REF!</v>
      </c>
      <c r="Y8" s="25" t="str">
        <f>CORREL(VU!$D$2:$D$94,#REF!)</f>
        <v>#REF!</v>
      </c>
      <c r="Z8" s="25">
        <f>CORREL(VU!$D$2:$D$94,VU!J$2:J$94)</f>
        <v>0.1768072054</v>
      </c>
      <c r="AA8" s="25" t="str">
        <f>CORREL(VU!$D$2:$D$94,#REF!)</f>
        <v>#REF!</v>
      </c>
      <c r="AB8" s="25" t="str">
        <f>CORREL(VU!$D$2:$D$94,#REF!)</f>
        <v>#REF!</v>
      </c>
      <c r="AC8" s="25">
        <f>CORREL(VU!$D$2:$D$94,VU!K$2:K$94)</f>
        <v>-0.05680202021</v>
      </c>
      <c r="AD8" s="25" t="str">
        <f>CORREL(VU!$D$2:$D$94,#REF!)</f>
        <v>#REF!</v>
      </c>
      <c r="AE8" s="25">
        <f>CORREL(VU!$D$2:$D$94,VU!L$2:L$94)</f>
        <v>0.3168994894</v>
      </c>
    </row>
    <row r="9">
      <c r="A9" s="60" t="s">
        <v>5</v>
      </c>
      <c r="C9" s="25" t="str">
        <f>CORREL(#REF!,VU!A$2:A$94)</f>
        <v>#REF!</v>
      </c>
      <c r="D9" s="25" t="str">
        <f>CORREL(#REF!,VU!B$2:B$94)</f>
        <v>#REF!</v>
      </c>
      <c r="E9" s="25" t="str">
        <f t="shared" ref="E9:E10" si="7">CORREL(#REF!,#REF!)</f>
        <v>#REF!</v>
      </c>
      <c r="F9" s="25" t="str">
        <f>CORREL(#REF!,VU!C$2:C$94)</f>
        <v>#REF!</v>
      </c>
      <c r="G9" s="25" t="str">
        <f>CORREL(#REF!,VU!D$2:D$94)</f>
        <v>#REF!</v>
      </c>
      <c r="H9" s="25" t="str">
        <f t="shared" ref="H9:I9" si="4">CORREL(#REF!,#REF!)</f>
        <v>#REF!</v>
      </c>
      <c r="I9" s="25" t="str">
        <f t="shared" si="4"/>
        <v>#REF!</v>
      </c>
      <c r="J9" s="25" t="str">
        <f>CORREL(#REF!,VU!E$2:E$94)</f>
        <v>#REF!</v>
      </c>
      <c r="K9" s="25" t="str">
        <f>CORREL(#REF!,VU!F$2:F$94)</f>
        <v>#REF!</v>
      </c>
      <c r="L9" s="25" t="str">
        <f t="shared" ref="L9:L10" si="9">CORREL(#REF!,#REF!)</f>
        <v>#REF!</v>
      </c>
      <c r="M9" s="25" t="str">
        <f>CORREL(#REF!,VU!G$2:G$94)</f>
        <v>#REF!</v>
      </c>
      <c r="N9" s="25" t="str">
        <f>CORREL(#REF!,VU!H$2:H$94)</f>
        <v>#REF!</v>
      </c>
      <c r="O9" s="25" t="str">
        <f>CORREL(#REF!,VU!I$2:I$94)</f>
        <v>#REF!</v>
      </c>
      <c r="P9" s="25" t="str">
        <f t="shared" ref="P9:Y9" si="5">CORREL(#REF!,#REF!)</f>
        <v>#REF!</v>
      </c>
      <c r="Q9" s="25" t="str">
        <f t="shared" si="5"/>
        <v>#REF!</v>
      </c>
      <c r="R9" s="25" t="str">
        <f t="shared" si="5"/>
        <v>#REF!</v>
      </c>
      <c r="S9" s="25" t="str">
        <f t="shared" si="5"/>
        <v>#REF!</v>
      </c>
      <c r="T9" s="25" t="str">
        <f t="shared" si="5"/>
        <v>#REF!</v>
      </c>
      <c r="U9" s="25" t="str">
        <f t="shared" si="5"/>
        <v>#REF!</v>
      </c>
      <c r="V9" s="25" t="str">
        <f t="shared" si="5"/>
        <v>#REF!</v>
      </c>
      <c r="W9" s="25" t="str">
        <f t="shared" si="5"/>
        <v>#REF!</v>
      </c>
      <c r="X9" s="25" t="str">
        <f t="shared" si="5"/>
        <v>#REF!</v>
      </c>
      <c r="Y9" s="25" t="str">
        <f t="shared" si="5"/>
        <v>#REF!</v>
      </c>
      <c r="Z9" s="25" t="str">
        <f>CORREL(#REF!,VU!J$2:J$94)</f>
        <v>#REF!</v>
      </c>
      <c r="AA9" s="25" t="str">
        <f t="shared" ref="AA9:AB9" si="6">CORREL(#REF!,#REF!)</f>
        <v>#REF!</v>
      </c>
      <c r="AB9" s="25" t="str">
        <f t="shared" si="6"/>
        <v>#REF!</v>
      </c>
      <c r="AC9" s="25" t="str">
        <f>CORREL(#REF!,VU!K$2:K$94)</f>
        <v>#REF!</v>
      </c>
      <c r="AD9" s="25" t="str">
        <f t="shared" ref="AD9:AD10" si="12">CORREL(#REF!,#REF!)</f>
        <v>#REF!</v>
      </c>
      <c r="AE9" s="25" t="str">
        <f>CORREL(#REF!,VU!L$2:L$94)</f>
        <v>#REF!</v>
      </c>
    </row>
    <row r="10">
      <c r="A10" s="60" t="s">
        <v>2</v>
      </c>
      <c r="C10" s="25" t="str">
        <f>CORREL(#REF!,VU!A$2:A$94)</f>
        <v>#REF!</v>
      </c>
      <c r="D10" s="25" t="str">
        <f>CORREL(#REF!,VU!B$2:B$94)</f>
        <v>#REF!</v>
      </c>
      <c r="E10" s="25" t="str">
        <f t="shared" si="7"/>
        <v>#REF!</v>
      </c>
      <c r="F10" s="25" t="str">
        <f>CORREL(#REF!,VU!C$2:C$94)</f>
        <v>#REF!</v>
      </c>
      <c r="G10" s="25" t="str">
        <f>CORREL(#REF!,VU!D$2:D$94)</f>
        <v>#REF!</v>
      </c>
      <c r="H10" s="25" t="str">
        <f t="shared" ref="H10:I10" si="8">CORREL(#REF!,#REF!)</f>
        <v>#REF!</v>
      </c>
      <c r="I10" s="25" t="str">
        <f t="shared" si="8"/>
        <v>#REF!</v>
      </c>
      <c r="J10" s="25" t="str">
        <f>CORREL(#REF!,VU!E$2:E$94)</f>
        <v>#REF!</v>
      </c>
      <c r="K10" s="25" t="str">
        <f>CORREL(#REF!,VU!F$2:F$94)</f>
        <v>#REF!</v>
      </c>
      <c r="L10" s="25" t="str">
        <f t="shared" si="9"/>
        <v>#REF!</v>
      </c>
      <c r="M10" s="25" t="str">
        <f>CORREL(#REF!,VU!G$2:G$94)</f>
        <v>#REF!</v>
      </c>
      <c r="N10" s="25" t="str">
        <f>CORREL(#REF!,VU!H$2:H$94)</f>
        <v>#REF!</v>
      </c>
      <c r="O10" s="25" t="str">
        <f>CORREL(#REF!,VU!I$2:I$94)</f>
        <v>#REF!</v>
      </c>
      <c r="P10" s="25" t="str">
        <f t="shared" ref="P10:Y10" si="10">CORREL(#REF!,#REF!)</f>
        <v>#REF!</v>
      </c>
      <c r="Q10" s="25" t="str">
        <f t="shared" si="10"/>
        <v>#REF!</v>
      </c>
      <c r="R10" s="25" t="str">
        <f t="shared" si="10"/>
        <v>#REF!</v>
      </c>
      <c r="S10" s="25" t="str">
        <f t="shared" si="10"/>
        <v>#REF!</v>
      </c>
      <c r="T10" s="25" t="str">
        <f t="shared" si="10"/>
        <v>#REF!</v>
      </c>
      <c r="U10" s="25" t="str">
        <f t="shared" si="10"/>
        <v>#REF!</v>
      </c>
      <c r="V10" s="25" t="str">
        <f t="shared" si="10"/>
        <v>#REF!</v>
      </c>
      <c r="W10" s="25" t="str">
        <f t="shared" si="10"/>
        <v>#REF!</v>
      </c>
      <c r="X10" s="25" t="str">
        <f t="shared" si="10"/>
        <v>#REF!</v>
      </c>
      <c r="Y10" s="25" t="str">
        <f t="shared" si="10"/>
        <v>#REF!</v>
      </c>
      <c r="Z10" s="25" t="str">
        <f>CORREL(#REF!,VU!J$2:J$94)</f>
        <v>#REF!</v>
      </c>
      <c r="AA10" s="25" t="str">
        <f t="shared" ref="AA10:AB10" si="11">CORREL(#REF!,#REF!)</f>
        <v>#REF!</v>
      </c>
      <c r="AB10" s="25" t="str">
        <f t="shared" si="11"/>
        <v>#REF!</v>
      </c>
      <c r="AC10" s="25" t="str">
        <f>CORREL(#REF!,VU!K$2:K$94)</f>
        <v>#REF!</v>
      </c>
      <c r="AD10" s="25" t="str">
        <f t="shared" si="12"/>
        <v>#REF!</v>
      </c>
      <c r="AE10" s="25" t="str">
        <f>CORREL(#REF!,VU!L$2:L$94)</f>
        <v>#REF!</v>
      </c>
    </row>
    <row r="11">
      <c r="A11" s="60" t="s">
        <v>4</v>
      </c>
      <c r="C11" s="25">
        <f>CORREL(VU!$E$2:$E$94,VU!A$2:A$94)</f>
        <v>-0.09316842771</v>
      </c>
      <c r="D11" s="25">
        <f>CORREL(VU!$E$2:$E$94,VU!B$2:B$94)</f>
        <v>-0.1087191806</v>
      </c>
      <c r="E11" s="25" t="str">
        <f>CORREL(VU!$E$2:$E$94,#REF!)</f>
        <v>#REF!</v>
      </c>
      <c r="F11" s="25">
        <f>CORREL(VU!$E$2:$E$94,VU!C$2:C$94)</f>
        <v>0.04728877896</v>
      </c>
      <c r="G11" s="25">
        <f>CORREL(VU!$E$2:$E$94,VU!D$2:D$94)</f>
        <v>0.5831537372</v>
      </c>
      <c r="H11" s="25" t="str">
        <f>CORREL(VU!$E$2:$E$94,#REF!)</f>
        <v>#REF!</v>
      </c>
      <c r="I11" s="25" t="str">
        <f>CORREL(VU!$E$2:$E$94,#REF!)</f>
        <v>#REF!</v>
      </c>
      <c r="J11" s="25">
        <f>CORREL(VU!$E$2:$E$94,VU!E$2:E$94)</f>
        <v>1</v>
      </c>
      <c r="K11" s="25">
        <f>CORREL(VU!$E$2:$E$94,VU!F$2:F$94)</f>
        <v>-0.06567414503</v>
      </c>
      <c r="L11" s="25" t="str">
        <f>CORREL(VU!$E$2:$E$94,#REF!)</f>
        <v>#REF!</v>
      </c>
      <c r="M11" s="25">
        <f>CORREL(VU!$E$2:$E$94,VU!G$2:G$94)</f>
        <v>-0.06666247342</v>
      </c>
      <c r="N11" s="25">
        <f>CORREL(VU!$E$2:$E$94,VU!H$2:H$94)</f>
        <v>0.1869375932</v>
      </c>
      <c r="O11" s="25">
        <f>CORREL(VU!$E$2:$E$94,VU!I$2:I$94)</f>
        <v>-0.0580043786</v>
      </c>
      <c r="P11" s="25" t="str">
        <f>CORREL(VU!$E$2:$E$94,#REF!)</f>
        <v>#REF!</v>
      </c>
      <c r="Q11" s="25" t="str">
        <f>CORREL(VU!$E$2:$E$94,#REF!)</f>
        <v>#REF!</v>
      </c>
      <c r="R11" s="25" t="str">
        <f>CORREL(VU!$E$2:$E$94,#REF!)</f>
        <v>#REF!</v>
      </c>
      <c r="S11" s="25" t="str">
        <f>CORREL(VU!$E$2:$E$94,#REF!)</f>
        <v>#REF!</v>
      </c>
      <c r="T11" s="25" t="str">
        <f>CORREL(VU!$E$2:$E$94,#REF!)</f>
        <v>#REF!</v>
      </c>
      <c r="U11" s="25" t="str">
        <f>CORREL(VU!$E$2:$E$94,#REF!)</f>
        <v>#REF!</v>
      </c>
      <c r="V11" s="25" t="str">
        <f>CORREL(VU!$E$2:$E$94,#REF!)</f>
        <v>#REF!</v>
      </c>
      <c r="W11" s="25" t="str">
        <f>CORREL(VU!$E$2:$E$94,#REF!)</f>
        <v>#REF!</v>
      </c>
      <c r="X11" s="25" t="str">
        <f>CORREL(VU!$E$2:$E$94,#REF!)</f>
        <v>#REF!</v>
      </c>
      <c r="Y11" s="25" t="str">
        <f>CORREL(VU!$E$2:$E$94,#REF!)</f>
        <v>#REF!</v>
      </c>
      <c r="Z11" s="25">
        <f>CORREL(VU!$E$2:$E$94,VU!J$2:J$94)</f>
        <v>0.08105764667</v>
      </c>
      <c r="AA11" s="25" t="str">
        <f>CORREL(VU!$E$2:$E$94,#REF!)</f>
        <v>#REF!</v>
      </c>
      <c r="AB11" s="25" t="str">
        <f>CORREL(VU!$E$2:$E$94,#REF!)</f>
        <v>#REF!</v>
      </c>
      <c r="AC11" s="25">
        <f>CORREL(VU!$E$2:$E$94,VU!K$2:K$94)</f>
        <v>-0.04921923104</v>
      </c>
      <c r="AD11" s="25" t="str">
        <f>CORREL(VU!$E$2:$E$94,#REF!)</f>
        <v>#REF!</v>
      </c>
      <c r="AE11" s="25">
        <f>CORREL(VU!$E$2:$E$94,VU!L$2:L$94)</f>
        <v>0.1941804973</v>
      </c>
    </row>
    <row r="12">
      <c r="A12" s="60" t="s">
        <v>6</v>
      </c>
      <c r="C12" s="25">
        <f>CORREL(VU!$F$2:$F$94,VU!A$2:A$94)</f>
        <v>-0.08360009125</v>
      </c>
      <c r="D12" s="25">
        <f>CORREL(VU!$F$2:$F$94,VU!B$2:B$94)</f>
        <v>0.5422940823</v>
      </c>
      <c r="E12" s="25" t="str">
        <f>CORREL(VU!$F$2:$F$94,#REF!)</f>
        <v>#REF!</v>
      </c>
      <c r="F12" s="25">
        <f>CORREL(VU!$F$2:$F$94,VU!C$2:C$94)</f>
        <v>0.09834127012</v>
      </c>
      <c r="G12" s="25">
        <f>CORREL(VU!$F$2:$F$94,VU!D$2:D$94)</f>
        <v>0.05894558716</v>
      </c>
      <c r="H12" s="25" t="str">
        <f>CORREL(VU!$F$2:$F$94,#REF!)</f>
        <v>#REF!</v>
      </c>
      <c r="I12" s="25" t="str">
        <f>CORREL(VU!$F$2:$F$94,#REF!)</f>
        <v>#REF!</v>
      </c>
      <c r="J12" s="25">
        <f>CORREL(VU!$F$2:$F$94,VU!E$2:E$94)</f>
        <v>-0.06567414503</v>
      </c>
      <c r="K12" s="25">
        <f>CORREL(VU!$F$2:$F$94,VU!F$2:F$94)</f>
        <v>1</v>
      </c>
      <c r="L12" s="25" t="str">
        <f>CORREL(VU!$F$2:$F$94,#REF!)</f>
        <v>#REF!</v>
      </c>
      <c r="M12" s="25">
        <f>CORREL(VU!$F$2:$F$94,VU!G$2:G$94)</f>
        <v>-0.1398271639</v>
      </c>
      <c r="N12" s="25">
        <f>CORREL(VU!$F$2:$F$94,VU!H$2:H$94)</f>
        <v>0.6103951359</v>
      </c>
      <c r="O12" s="25">
        <f>CORREL(VU!$F$2:$F$94,VU!I$2:I$94)</f>
        <v>0.6574242288</v>
      </c>
      <c r="P12" s="25" t="str">
        <f>CORREL(VU!$F$2:$F$94,#REF!)</f>
        <v>#REF!</v>
      </c>
      <c r="Q12" s="25" t="str">
        <f>CORREL(VU!$F$2:$F$94,#REF!)</f>
        <v>#REF!</v>
      </c>
      <c r="R12" s="25" t="str">
        <f>CORREL(VU!$F$2:$F$94,#REF!)</f>
        <v>#REF!</v>
      </c>
      <c r="S12" s="25" t="str">
        <f>CORREL(VU!$F$2:$F$94,#REF!)</f>
        <v>#REF!</v>
      </c>
      <c r="T12" s="25" t="str">
        <f>CORREL(VU!$F$2:$F$94,#REF!)</f>
        <v>#REF!</v>
      </c>
      <c r="U12" s="25" t="str">
        <f>CORREL(VU!$F$2:$F$94,#REF!)</f>
        <v>#REF!</v>
      </c>
      <c r="V12" s="25" t="str">
        <f>CORREL(VU!$F$2:$F$94,#REF!)</f>
        <v>#REF!</v>
      </c>
      <c r="W12" s="25" t="str">
        <f>CORREL(VU!$F$2:$F$94,#REF!)</f>
        <v>#REF!</v>
      </c>
      <c r="X12" s="25" t="str">
        <f>CORREL(VU!$F$2:$F$94,#REF!)</f>
        <v>#REF!</v>
      </c>
      <c r="Y12" s="25" t="str">
        <f>CORREL(VU!$F$2:$F$94,#REF!)</f>
        <v>#REF!</v>
      </c>
      <c r="Z12" s="25">
        <f>CORREL(VU!$F$2:$F$94,VU!J$2:J$94)</f>
        <v>-0.4737880467</v>
      </c>
      <c r="AA12" s="25" t="str">
        <f>CORREL(VU!$F$2:$F$94,#REF!)</f>
        <v>#REF!</v>
      </c>
      <c r="AB12" s="25" t="str">
        <f>CORREL(VU!$F$2:$F$94,#REF!)</f>
        <v>#REF!</v>
      </c>
      <c r="AC12" s="25">
        <f>CORREL(VU!$F$2:$F$94,VU!K$2:K$94)</f>
        <v>0.1980769835</v>
      </c>
      <c r="AD12" s="25" t="str">
        <f>CORREL(VU!$F$2:$F$94,#REF!)</f>
        <v>#REF!</v>
      </c>
      <c r="AE12" s="25">
        <f>CORREL(VU!$F$2:$F$94,VU!L$2:L$94)</f>
        <v>0.3954505086</v>
      </c>
    </row>
    <row r="13">
      <c r="A13" s="60" t="s">
        <v>12</v>
      </c>
      <c r="C13" s="25" t="str">
        <f>CORREL(#REF!,VU!A$2:A$94)</f>
        <v>#REF!</v>
      </c>
      <c r="D13" s="25" t="str">
        <f>CORREL(#REF!,VU!B$2:B$94)</f>
        <v>#REF!</v>
      </c>
      <c r="E13" s="25" t="str">
        <f>CORREL(#REF!,#REF!)</f>
        <v>#REF!</v>
      </c>
      <c r="F13" s="25" t="str">
        <f>CORREL(#REF!,VU!C$2:C$94)</f>
        <v>#REF!</v>
      </c>
      <c r="G13" s="25" t="str">
        <f>CORREL(#REF!,VU!D$2:D$94)</f>
        <v>#REF!</v>
      </c>
      <c r="H13" s="25" t="str">
        <f t="shared" ref="H13:I13" si="13">CORREL(#REF!,#REF!)</f>
        <v>#REF!</v>
      </c>
      <c r="I13" s="25" t="str">
        <f t="shared" si="13"/>
        <v>#REF!</v>
      </c>
      <c r="J13" s="25" t="str">
        <f>CORREL(#REF!,VU!E$2:E$94)</f>
        <v>#REF!</v>
      </c>
      <c r="K13" s="25" t="str">
        <f>CORREL(#REF!,VU!F$2:F$94)</f>
        <v>#REF!</v>
      </c>
      <c r="L13" s="25" t="str">
        <f>CORREL(#REF!,#REF!)</f>
        <v>#REF!</v>
      </c>
      <c r="M13" s="25" t="str">
        <f>CORREL(#REF!,VU!G$2:G$94)</f>
        <v>#REF!</v>
      </c>
      <c r="N13" s="25" t="str">
        <f>CORREL(#REF!,VU!H$2:H$94)</f>
        <v>#REF!</v>
      </c>
      <c r="O13" s="25" t="str">
        <f>CORREL(#REF!,VU!I$2:I$94)</f>
        <v>#REF!</v>
      </c>
      <c r="P13" s="25" t="str">
        <f t="shared" ref="P13:Y13" si="14">CORREL(#REF!,#REF!)</f>
        <v>#REF!</v>
      </c>
      <c r="Q13" s="25" t="str">
        <f t="shared" si="14"/>
        <v>#REF!</v>
      </c>
      <c r="R13" s="25" t="str">
        <f t="shared" si="14"/>
        <v>#REF!</v>
      </c>
      <c r="S13" s="25" t="str">
        <f t="shared" si="14"/>
        <v>#REF!</v>
      </c>
      <c r="T13" s="25" t="str">
        <f t="shared" si="14"/>
        <v>#REF!</v>
      </c>
      <c r="U13" s="25" t="str">
        <f t="shared" si="14"/>
        <v>#REF!</v>
      </c>
      <c r="V13" s="25" t="str">
        <f t="shared" si="14"/>
        <v>#REF!</v>
      </c>
      <c r="W13" s="25" t="str">
        <f t="shared" si="14"/>
        <v>#REF!</v>
      </c>
      <c r="X13" s="25" t="str">
        <f t="shared" si="14"/>
        <v>#REF!</v>
      </c>
      <c r="Y13" s="25" t="str">
        <f t="shared" si="14"/>
        <v>#REF!</v>
      </c>
      <c r="Z13" s="25" t="str">
        <f>CORREL(#REF!,VU!J$2:J$94)</f>
        <v>#REF!</v>
      </c>
      <c r="AA13" s="25" t="str">
        <f t="shared" ref="AA13:AB13" si="15">CORREL(#REF!,#REF!)</f>
        <v>#REF!</v>
      </c>
      <c r="AB13" s="25" t="str">
        <f t="shared" si="15"/>
        <v>#REF!</v>
      </c>
      <c r="AC13" s="25" t="str">
        <f>CORREL(#REF!,VU!K$2:K$94)</f>
        <v>#REF!</v>
      </c>
      <c r="AD13" s="25" t="str">
        <f>CORREL(#REF!,#REF!)</f>
        <v>#REF!</v>
      </c>
      <c r="AE13" s="25" t="str">
        <f>CORREL(#REF!,VU!L$2:L$94)</f>
        <v>#REF!</v>
      </c>
    </row>
    <row r="14">
      <c r="A14" s="60" t="s">
        <v>7</v>
      </c>
      <c r="C14" s="25">
        <f>CORREL(VU!$G$2:$G$94,VU!A$2:A$94)</f>
        <v>0.9701115051</v>
      </c>
      <c r="D14" s="25">
        <f>CORREL(VU!$G$2:$G$94,VU!B$2:B$94)</f>
        <v>-0.0941346922</v>
      </c>
      <c r="E14" s="25" t="str">
        <f>CORREL(VU!$G$2:$G$94,#REF!)</f>
        <v>#REF!</v>
      </c>
      <c r="F14" s="25">
        <f>CORREL(VU!$G$2:$G$94,VU!C$2:C$94)</f>
        <v>0.7354108437</v>
      </c>
      <c r="G14" s="25">
        <f>CORREL(VU!$G$2:$G$94,VU!D$2:D$94)</f>
        <v>-0.06512949696</v>
      </c>
      <c r="H14" s="25" t="str">
        <f>CORREL(VU!$G$2:$G$94,#REF!)</f>
        <v>#REF!</v>
      </c>
      <c r="I14" s="25" t="str">
        <f>CORREL(VU!$G$2:$G$94,#REF!)</f>
        <v>#REF!</v>
      </c>
      <c r="J14" s="25">
        <f>CORREL(VU!$G$2:$G$94,VU!E$2:E$94)</f>
        <v>-0.06666247342</v>
      </c>
      <c r="K14" s="25">
        <f>CORREL(VU!$G$2:$G$94,VU!F$2:F$94)</f>
        <v>-0.1398271639</v>
      </c>
      <c r="L14" s="25" t="str">
        <f>CORREL(VU!$G$2:$G$94,#REF!)</f>
        <v>#REF!</v>
      </c>
      <c r="M14" s="25">
        <f>CORREL(VU!$G$2:$G$94,VU!G$2:G$94)</f>
        <v>1</v>
      </c>
      <c r="N14" s="25">
        <f>CORREL(VU!$G$2:$G$94,VU!H$2:H$94)</f>
        <v>-0.1200972677</v>
      </c>
      <c r="O14" s="25">
        <f>CORREL(VU!$G$2:$G$94,VU!I$2:I$94)</f>
        <v>-0.06977517266</v>
      </c>
      <c r="P14" s="25" t="str">
        <f>CORREL(VU!$G$2:$G$94,#REF!)</f>
        <v>#REF!</v>
      </c>
      <c r="Q14" s="25" t="str">
        <f>CORREL(VU!$G$2:$G$94,#REF!)</f>
        <v>#REF!</v>
      </c>
      <c r="R14" s="25" t="str">
        <f>CORREL(VU!$G$2:$G$94,#REF!)</f>
        <v>#REF!</v>
      </c>
      <c r="S14" s="25" t="str">
        <f>CORREL(VU!$G$2:$G$94,#REF!)</f>
        <v>#REF!</v>
      </c>
      <c r="T14" s="25" t="str">
        <f>CORREL(VU!$G$2:$G$94,#REF!)</f>
        <v>#REF!</v>
      </c>
      <c r="U14" s="25" t="str">
        <f>CORREL(VU!$G$2:$G$94,#REF!)</f>
        <v>#REF!</v>
      </c>
      <c r="V14" s="25" t="str">
        <f>CORREL(VU!$G$2:$G$94,#REF!)</f>
        <v>#REF!</v>
      </c>
      <c r="W14" s="25" t="str">
        <f>CORREL(VU!$G$2:$G$94,#REF!)</f>
        <v>#REF!</v>
      </c>
      <c r="X14" s="25" t="str">
        <f>CORREL(VU!$G$2:$G$94,#REF!)</f>
        <v>#REF!</v>
      </c>
      <c r="Y14" s="25" t="str">
        <f>CORREL(VU!$G$2:$G$94,#REF!)</f>
        <v>#REF!</v>
      </c>
      <c r="Z14" s="25">
        <f>CORREL(VU!$G$2:$G$94,VU!J$2:J$94)</f>
        <v>0.1306150318</v>
      </c>
      <c r="AA14" s="25" t="str">
        <f>CORREL(VU!$G$2:$G$94,#REF!)</f>
        <v>#REF!</v>
      </c>
      <c r="AB14" s="25" t="str">
        <f>CORREL(VU!$G$2:$G$94,#REF!)</f>
        <v>#REF!</v>
      </c>
      <c r="AC14" s="25">
        <f>CORREL(VU!$G$2:$G$94,VU!K$2:K$94)</f>
        <v>-0.01262536209</v>
      </c>
      <c r="AD14" s="25" t="str">
        <f>CORREL(VU!$G$2:$G$94,#REF!)</f>
        <v>#REF!</v>
      </c>
      <c r="AE14" s="25">
        <f>CORREL(VU!$G$2:$G$94,VU!L$2:L$94)</f>
        <v>-0.04773771533</v>
      </c>
    </row>
    <row r="15">
      <c r="A15" s="60" t="s">
        <v>8</v>
      </c>
      <c r="C15" s="25">
        <f>CORREL(VU!$H$2:$H$94,VU!A$2:A$94)</f>
        <v>-0.1261093003</v>
      </c>
      <c r="D15" s="25">
        <f>CORREL(VU!$H$2:$H$94,VU!B$2:B$94)</f>
        <v>0.8209598342</v>
      </c>
      <c r="E15" s="25" t="str">
        <f>CORREL(VU!$H$2:$H$94,#REF!)</f>
        <v>#REF!</v>
      </c>
      <c r="F15" s="25">
        <f>CORREL(VU!$H$2:$H$94,VU!C$2:C$94)</f>
        <v>-0.07650219715</v>
      </c>
      <c r="G15" s="25">
        <f>CORREL(VU!$H$2:$H$94,VU!D$2:D$94)</f>
        <v>0.3923886845</v>
      </c>
      <c r="H15" s="25" t="str">
        <f>CORREL(VU!$H$2:$H$94,#REF!)</f>
        <v>#REF!</v>
      </c>
      <c r="I15" s="25" t="str">
        <f>CORREL(VU!$H$2:$H$94,#REF!)</f>
        <v>#REF!</v>
      </c>
      <c r="J15" s="25">
        <f>CORREL(VU!$H$2:$H$94,VU!E$2:E$94)</f>
        <v>0.1869375932</v>
      </c>
      <c r="K15" s="25">
        <f>CORREL(VU!$H$2:$H$94,VU!F$2:F$94)</f>
        <v>0.6103951359</v>
      </c>
      <c r="L15" s="25" t="str">
        <f>CORREL(VU!$H$2:$H$94,#REF!)</f>
        <v>#REF!</v>
      </c>
      <c r="M15" s="25">
        <f>CORREL(VU!$H$2:$H$94,VU!G$2:G$94)</f>
        <v>-0.1200972677</v>
      </c>
      <c r="N15" s="25">
        <f>CORREL(VU!$H$2:$H$94,VU!H$2:H$94)</f>
        <v>1</v>
      </c>
      <c r="O15" s="25">
        <f>CORREL(VU!$H$2:$H$94,VU!I$2:I$94)</f>
        <v>0.8011482467</v>
      </c>
      <c r="P15" s="25" t="str">
        <f>CORREL(VU!$H$2:$H$94,#REF!)</f>
        <v>#REF!</v>
      </c>
      <c r="Q15" s="25" t="str">
        <f>CORREL(VU!$H$2:$H$94,#REF!)</f>
        <v>#REF!</v>
      </c>
      <c r="R15" s="25" t="str">
        <f>CORREL(VU!$H$2:$H$94,#REF!)</f>
        <v>#REF!</v>
      </c>
      <c r="S15" s="25" t="str">
        <f>CORREL(VU!$H$2:$H$94,#REF!)</f>
        <v>#REF!</v>
      </c>
      <c r="T15" s="25" t="str">
        <f>CORREL(VU!$H$2:$H$94,#REF!)</f>
        <v>#REF!</v>
      </c>
      <c r="U15" s="25" t="str">
        <f>CORREL(VU!$H$2:$H$94,#REF!)</f>
        <v>#REF!</v>
      </c>
      <c r="V15" s="25" t="str">
        <f>CORREL(VU!$H$2:$H$94,#REF!)</f>
        <v>#REF!</v>
      </c>
      <c r="W15" s="25" t="str">
        <f>CORREL(VU!$H$2:$H$94,#REF!)</f>
        <v>#REF!</v>
      </c>
      <c r="X15" s="25" t="str">
        <f>CORREL(VU!$H$2:$H$94,#REF!)</f>
        <v>#REF!</v>
      </c>
      <c r="Y15" s="25" t="str">
        <f>CORREL(VU!$H$2:$H$94,#REF!)</f>
        <v>#REF!</v>
      </c>
      <c r="Z15" s="25">
        <f>CORREL(VU!$H$2:$H$94,VU!J$2:J$94)</f>
        <v>-0.02475592312</v>
      </c>
      <c r="AA15" s="25" t="str">
        <f>CORREL(VU!$H$2:$H$94,#REF!)</f>
        <v>#REF!</v>
      </c>
      <c r="AB15" s="25" t="str">
        <f>CORREL(VU!$H$2:$H$94,#REF!)</f>
        <v>#REF!</v>
      </c>
      <c r="AC15" s="25">
        <f>CORREL(VU!$H$2:$H$94,VU!K$2:K$94)</f>
        <v>0.01284114582</v>
      </c>
      <c r="AD15" s="25" t="str">
        <f>CORREL(VU!$H$2:$H$94,#REF!)</f>
        <v>#REF!</v>
      </c>
      <c r="AE15" s="25">
        <f>CORREL(VU!$H$2:$H$94,VU!L$2:L$94)</f>
        <v>0.3737034519</v>
      </c>
    </row>
    <row r="16">
      <c r="A16" s="60" t="s">
        <v>9</v>
      </c>
      <c r="C16" s="25">
        <f>CORREL(VU!$I$2:$I$94,VU!A$2:A$94)</f>
        <v>-0.02614357151</v>
      </c>
      <c r="D16" s="25">
        <f>CORREL(VU!$I$2:$I$94,VU!B$2:B$94)</f>
        <v>0.8656224925</v>
      </c>
      <c r="E16" s="25" t="str">
        <f>CORREL(VU!$I$2:$I$94,#REF!)</f>
        <v>#REF!</v>
      </c>
      <c r="F16" s="25">
        <f>CORREL(VU!$I$2:$I$94,VU!C$2:C$94)</f>
        <v>0.1344224773</v>
      </c>
      <c r="G16" s="25">
        <f>CORREL(VU!$I$2:$I$94,VU!D$2:D$94)</f>
        <v>0.163266147</v>
      </c>
      <c r="H16" s="25" t="str">
        <f>CORREL(VU!$I$2:$I$94,#REF!)</f>
        <v>#REF!</v>
      </c>
      <c r="I16" s="25" t="str">
        <f>CORREL(VU!$I$2:$I$94,#REF!)</f>
        <v>#REF!</v>
      </c>
      <c r="J16" s="25">
        <f>CORREL(VU!$I$2:$I$94,VU!E$2:E$94)</f>
        <v>-0.0580043786</v>
      </c>
      <c r="K16" s="25">
        <f>CORREL(VU!$I$2:$I$94,VU!F$2:F$94)</f>
        <v>0.6574242288</v>
      </c>
      <c r="L16" s="25" t="str">
        <f>CORREL(VU!$I$2:$I$94,#REF!)</f>
        <v>#REF!</v>
      </c>
      <c r="M16" s="25">
        <f>CORREL(VU!$I$2:$I$94,VU!G$2:G$94)</f>
        <v>-0.06977517266</v>
      </c>
      <c r="N16" s="25">
        <f>CORREL(VU!$I$2:$I$94,VU!H$2:H$94)</f>
        <v>0.8011482467</v>
      </c>
      <c r="O16" s="25">
        <f>CORREL(VU!$I$2:$I$94,VU!I$2:I$94)</f>
        <v>1</v>
      </c>
      <c r="P16" s="25" t="str">
        <f>CORREL(VU!$I$2:$I$94,#REF!)</f>
        <v>#REF!</v>
      </c>
      <c r="Q16" s="25" t="str">
        <f>CORREL(VU!$I$2:$I$94,#REF!)</f>
        <v>#REF!</v>
      </c>
      <c r="R16" s="25" t="str">
        <f>CORREL(VU!$I$2:$I$94,#REF!)</f>
        <v>#REF!</v>
      </c>
      <c r="S16" s="25" t="str">
        <f>CORREL(VU!$I$2:$I$94,#REF!)</f>
        <v>#REF!</v>
      </c>
      <c r="T16" s="25" t="str">
        <f>CORREL(VU!$I$2:$I$94,#REF!)</f>
        <v>#REF!</v>
      </c>
      <c r="U16" s="25" t="str">
        <f>CORREL(VU!$I$2:$I$94,#REF!)</f>
        <v>#REF!</v>
      </c>
      <c r="V16" s="25" t="str">
        <f>CORREL(VU!$I$2:$I$94,#REF!)</f>
        <v>#REF!</v>
      </c>
      <c r="W16" s="25" t="str">
        <f>CORREL(VU!$I$2:$I$94,#REF!)</f>
        <v>#REF!</v>
      </c>
      <c r="X16" s="25" t="str">
        <f>CORREL(VU!$I$2:$I$94,#REF!)</f>
        <v>#REF!</v>
      </c>
      <c r="Y16" s="25" t="str">
        <f>CORREL(VU!$I$2:$I$94,#REF!)</f>
        <v>#REF!</v>
      </c>
      <c r="Z16" s="25">
        <f>CORREL(VU!$I$2:$I$94,VU!J$2:J$94)</f>
        <v>-0.06715487907</v>
      </c>
      <c r="AA16" s="25" t="str">
        <f>CORREL(VU!$I$2:$I$94,#REF!)</f>
        <v>#REF!</v>
      </c>
      <c r="AB16" s="25" t="str">
        <f>CORREL(VU!$I$2:$I$94,#REF!)</f>
        <v>#REF!</v>
      </c>
      <c r="AC16" s="25">
        <f>CORREL(VU!$I$2:$I$94,VU!K$2:K$94)</f>
        <v>0.06963377187</v>
      </c>
      <c r="AD16" s="25" t="str">
        <f>CORREL(VU!$I$2:$I$94,#REF!)</f>
        <v>#REF!</v>
      </c>
      <c r="AE16" s="25">
        <f>CORREL(VU!$I$2:$I$94,VU!L$2:L$94)</f>
        <v>0.3425548271</v>
      </c>
    </row>
    <row r="17">
      <c r="A17" s="60" t="s">
        <v>16</v>
      </c>
      <c r="C17" s="25" t="str">
        <f>CORREL(#REF!,VU!A$2:A$94)</f>
        <v>#REF!</v>
      </c>
      <c r="D17" s="25" t="str">
        <f>CORREL(#REF!,VU!B$2:B$94)</f>
        <v>#REF!</v>
      </c>
      <c r="E17" s="25" t="str">
        <f t="shared" ref="E17:E26" si="19">CORREL(#REF!,#REF!)</f>
        <v>#REF!</v>
      </c>
      <c r="F17" s="25" t="str">
        <f>CORREL(#REF!,VU!C$2:C$94)</f>
        <v>#REF!</v>
      </c>
      <c r="G17" s="25" t="str">
        <f>CORREL(#REF!,VU!D$2:D$94)</f>
        <v>#REF!</v>
      </c>
      <c r="H17" s="25" t="str">
        <f t="shared" ref="H17:I17" si="16">CORREL(#REF!,#REF!)</f>
        <v>#REF!</v>
      </c>
      <c r="I17" s="25" t="str">
        <f t="shared" si="16"/>
        <v>#REF!</v>
      </c>
      <c r="J17" s="25" t="str">
        <f>CORREL(#REF!,VU!E$2:E$94)</f>
        <v>#REF!</v>
      </c>
      <c r="K17" s="25" t="str">
        <f>CORREL(#REF!,VU!F$2:F$94)</f>
        <v>#REF!</v>
      </c>
      <c r="L17" s="25" t="str">
        <f t="shared" ref="L17:L26" si="21">CORREL(#REF!,#REF!)</f>
        <v>#REF!</v>
      </c>
      <c r="M17" s="25" t="str">
        <f>CORREL(#REF!,VU!G$2:G$94)</f>
        <v>#REF!</v>
      </c>
      <c r="N17" s="25" t="str">
        <f>CORREL(#REF!,VU!H$2:H$94)</f>
        <v>#REF!</v>
      </c>
      <c r="O17" s="25" t="str">
        <f>CORREL(#REF!,VU!I$2:I$94)</f>
        <v>#REF!</v>
      </c>
      <c r="P17" s="25" t="str">
        <f t="shared" ref="P17:Y17" si="17">CORREL(#REF!,#REF!)</f>
        <v>#REF!</v>
      </c>
      <c r="Q17" s="25" t="str">
        <f t="shared" si="17"/>
        <v>#REF!</v>
      </c>
      <c r="R17" s="25" t="str">
        <f t="shared" si="17"/>
        <v>#REF!</v>
      </c>
      <c r="S17" s="25" t="str">
        <f t="shared" si="17"/>
        <v>#REF!</v>
      </c>
      <c r="T17" s="25" t="str">
        <f t="shared" si="17"/>
        <v>#REF!</v>
      </c>
      <c r="U17" s="25" t="str">
        <f t="shared" si="17"/>
        <v>#REF!</v>
      </c>
      <c r="V17" s="25" t="str">
        <f t="shared" si="17"/>
        <v>#REF!</v>
      </c>
      <c r="W17" s="25" t="str">
        <f t="shared" si="17"/>
        <v>#REF!</v>
      </c>
      <c r="X17" s="25" t="str">
        <f t="shared" si="17"/>
        <v>#REF!</v>
      </c>
      <c r="Y17" s="25" t="str">
        <f t="shared" si="17"/>
        <v>#REF!</v>
      </c>
      <c r="Z17" s="25" t="str">
        <f>CORREL(#REF!,VU!J$2:J$94)</f>
        <v>#REF!</v>
      </c>
      <c r="AA17" s="25" t="str">
        <f t="shared" ref="AA17:AB17" si="18">CORREL(#REF!,#REF!)</f>
        <v>#REF!</v>
      </c>
      <c r="AB17" s="25" t="str">
        <f t="shared" si="18"/>
        <v>#REF!</v>
      </c>
      <c r="AC17" s="25" t="str">
        <f>CORREL(#REF!,VU!K$2:K$94)</f>
        <v>#REF!</v>
      </c>
      <c r="AD17" s="25" t="str">
        <f t="shared" ref="AD17:AD26" si="24">CORREL(#REF!,#REF!)</f>
        <v>#REF!</v>
      </c>
      <c r="AE17" s="25" t="str">
        <f>CORREL(#REF!,VU!L$2:L$94)</f>
        <v>#REF!</v>
      </c>
    </row>
    <row r="18">
      <c r="A18" s="60" t="s">
        <v>17</v>
      </c>
      <c r="C18" s="25" t="str">
        <f>CORREL(#REF!,VU!A$2:A$94)</f>
        <v>#REF!</v>
      </c>
      <c r="D18" s="25" t="str">
        <f>CORREL(#REF!,VU!B$2:B$94)</f>
        <v>#REF!</v>
      </c>
      <c r="E18" s="25" t="str">
        <f t="shared" si="19"/>
        <v>#REF!</v>
      </c>
      <c r="F18" s="25" t="str">
        <f>CORREL(#REF!,VU!C$2:C$94)</f>
        <v>#REF!</v>
      </c>
      <c r="G18" s="25" t="str">
        <f>CORREL(#REF!,VU!D$2:D$94)</f>
        <v>#REF!</v>
      </c>
      <c r="H18" s="25" t="str">
        <f t="shared" ref="H18:I18" si="20">CORREL(#REF!,#REF!)</f>
        <v>#REF!</v>
      </c>
      <c r="I18" s="25" t="str">
        <f t="shared" si="20"/>
        <v>#REF!</v>
      </c>
      <c r="J18" s="25" t="str">
        <f>CORREL(#REF!,VU!E$2:E$94)</f>
        <v>#REF!</v>
      </c>
      <c r="K18" s="25" t="str">
        <f>CORREL(#REF!,VU!F$2:F$94)</f>
        <v>#REF!</v>
      </c>
      <c r="L18" s="25" t="str">
        <f t="shared" si="21"/>
        <v>#REF!</v>
      </c>
      <c r="M18" s="25" t="str">
        <f>CORREL(#REF!,VU!G$2:G$94)</f>
        <v>#REF!</v>
      </c>
      <c r="N18" s="25" t="str">
        <f>CORREL(#REF!,VU!H$2:H$94)</f>
        <v>#REF!</v>
      </c>
      <c r="O18" s="25" t="str">
        <f>CORREL(#REF!,VU!I$2:I$94)</f>
        <v>#REF!</v>
      </c>
      <c r="P18" s="25" t="str">
        <f t="shared" ref="P18:Y18" si="22">CORREL(#REF!,#REF!)</f>
        <v>#REF!</v>
      </c>
      <c r="Q18" s="25" t="str">
        <f t="shared" si="22"/>
        <v>#REF!</v>
      </c>
      <c r="R18" s="25" t="str">
        <f t="shared" si="22"/>
        <v>#REF!</v>
      </c>
      <c r="S18" s="25" t="str">
        <f t="shared" si="22"/>
        <v>#REF!</v>
      </c>
      <c r="T18" s="25" t="str">
        <f t="shared" si="22"/>
        <v>#REF!</v>
      </c>
      <c r="U18" s="25" t="str">
        <f t="shared" si="22"/>
        <v>#REF!</v>
      </c>
      <c r="V18" s="25" t="str">
        <f t="shared" si="22"/>
        <v>#REF!</v>
      </c>
      <c r="W18" s="25" t="str">
        <f t="shared" si="22"/>
        <v>#REF!</v>
      </c>
      <c r="X18" s="25" t="str">
        <f t="shared" si="22"/>
        <v>#REF!</v>
      </c>
      <c r="Y18" s="25" t="str">
        <f t="shared" si="22"/>
        <v>#REF!</v>
      </c>
      <c r="Z18" s="25" t="str">
        <f>CORREL(#REF!,VU!J$2:J$94)</f>
        <v>#REF!</v>
      </c>
      <c r="AA18" s="25" t="str">
        <f t="shared" ref="AA18:AB18" si="23">CORREL(#REF!,#REF!)</f>
        <v>#REF!</v>
      </c>
      <c r="AB18" s="25" t="str">
        <f t="shared" si="23"/>
        <v>#REF!</v>
      </c>
      <c r="AC18" s="25" t="str">
        <f>CORREL(#REF!,VU!K$2:K$94)</f>
        <v>#REF!</v>
      </c>
      <c r="AD18" s="25" t="str">
        <f t="shared" si="24"/>
        <v>#REF!</v>
      </c>
      <c r="AE18" s="25" t="str">
        <f>CORREL(#REF!,VU!L$2:L$94)</f>
        <v>#REF!</v>
      </c>
    </row>
    <row r="19">
      <c r="A19" s="60" t="s">
        <v>18</v>
      </c>
      <c r="C19" s="25" t="str">
        <f>CORREL(#REF!,VU!A$2:A$94)</f>
        <v>#REF!</v>
      </c>
      <c r="D19" s="25" t="str">
        <f>CORREL(#REF!,VU!B$2:B$94)</f>
        <v>#REF!</v>
      </c>
      <c r="E19" s="25" t="str">
        <f t="shared" si="19"/>
        <v>#REF!</v>
      </c>
      <c r="F19" s="25" t="str">
        <f>CORREL(#REF!,VU!C$2:C$94)</f>
        <v>#REF!</v>
      </c>
      <c r="G19" s="25" t="str">
        <f>CORREL(#REF!,VU!D$2:D$94)</f>
        <v>#REF!</v>
      </c>
      <c r="H19" s="25" t="str">
        <f t="shared" ref="H19:I19" si="25">CORREL(#REF!,#REF!)</f>
        <v>#REF!</v>
      </c>
      <c r="I19" s="25" t="str">
        <f t="shared" si="25"/>
        <v>#REF!</v>
      </c>
      <c r="J19" s="25" t="str">
        <f>CORREL(#REF!,VU!E$2:E$94)</f>
        <v>#REF!</v>
      </c>
      <c r="K19" s="25" t="str">
        <f>CORREL(#REF!,VU!F$2:F$94)</f>
        <v>#REF!</v>
      </c>
      <c r="L19" s="25" t="str">
        <f t="shared" si="21"/>
        <v>#REF!</v>
      </c>
      <c r="M19" s="25" t="str">
        <f>CORREL(#REF!,VU!G$2:G$94)</f>
        <v>#REF!</v>
      </c>
      <c r="N19" s="25" t="str">
        <f>CORREL(#REF!,VU!H$2:H$94)</f>
        <v>#REF!</v>
      </c>
      <c r="O19" s="25" t="str">
        <f>CORREL(#REF!,VU!I$2:I$94)</f>
        <v>#REF!</v>
      </c>
      <c r="P19" s="25" t="str">
        <f t="shared" ref="P19:Y19" si="26">CORREL(#REF!,#REF!)</f>
        <v>#REF!</v>
      </c>
      <c r="Q19" s="25" t="str">
        <f t="shared" si="26"/>
        <v>#REF!</v>
      </c>
      <c r="R19" s="25" t="str">
        <f t="shared" si="26"/>
        <v>#REF!</v>
      </c>
      <c r="S19" s="25" t="str">
        <f t="shared" si="26"/>
        <v>#REF!</v>
      </c>
      <c r="T19" s="25" t="str">
        <f t="shared" si="26"/>
        <v>#REF!</v>
      </c>
      <c r="U19" s="25" t="str">
        <f t="shared" si="26"/>
        <v>#REF!</v>
      </c>
      <c r="V19" s="25" t="str">
        <f t="shared" si="26"/>
        <v>#REF!</v>
      </c>
      <c r="W19" s="25" t="str">
        <f t="shared" si="26"/>
        <v>#REF!</v>
      </c>
      <c r="X19" s="25" t="str">
        <f t="shared" si="26"/>
        <v>#REF!</v>
      </c>
      <c r="Y19" s="25" t="str">
        <f t="shared" si="26"/>
        <v>#REF!</v>
      </c>
      <c r="Z19" s="25" t="str">
        <f>CORREL(#REF!,VU!J$2:J$94)</f>
        <v>#REF!</v>
      </c>
      <c r="AA19" s="25" t="str">
        <f t="shared" ref="AA19:AB19" si="27">CORREL(#REF!,#REF!)</f>
        <v>#REF!</v>
      </c>
      <c r="AB19" s="25" t="str">
        <f t="shared" si="27"/>
        <v>#REF!</v>
      </c>
      <c r="AC19" s="25" t="str">
        <f>CORREL(#REF!,VU!K$2:K$94)</f>
        <v>#REF!</v>
      </c>
      <c r="AD19" s="25" t="str">
        <f t="shared" si="24"/>
        <v>#REF!</v>
      </c>
      <c r="AE19" s="25" t="str">
        <f>CORREL(#REF!,VU!L$2:L$94)</f>
        <v>#REF!</v>
      </c>
    </row>
    <row r="20">
      <c r="A20" s="60" t="s">
        <v>19</v>
      </c>
      <c r="C20" s="25" t="str">
        <f>CORREL(#REF!,VU!A$2:A$94)</f>
        <v>#REF!</v>
      </c>
      <c r="D20" s="25" t="str">
        <f>CORREL(#REF!,VU!B$2:B$94)</f>
        <v>#REF!</v>
      </c>
      <c r="E20" s="25" t="str">
        <f t="shared" si="19"/>
        <v>#REF!</v>
      </c>
      <c r="F20" s="25" t="str">
        <f>CORREL(#REF!,VU!C$2:C$94)</f>
        <v>#REF!</v>
      </c>
      <c r="G20" s="25" t="str">
        <f>CORREL(#REF!,VU!D$2:D$94)</f>
        <v>#REF!</v>
      </c>
      <c r="H20" s="25" t="str">
        <f t="shared" ref="H20:I20" si="28">CORREL(#REF!,#REF!)</f>
        <v>#REF!</v>
      </c>
      <c r="I20" s="25" t="str">
        <f t="shared" si="28"/>
        <v>#REF!</v>
      </c>
      <c r="J20" s="25" t="str">
        <f>CORREL(#REF!,VU!E$2:E$94)</f>
        <v>#REF!</v>
      </c>
      <c r="K20" s="25" t="str">
        <f>CORREL(#REF!,VU!F$2:F$94)</f>
        <v>#REF!</v>
      </c>
      <c r="L20" s="25" t="str">
        <f t="shared" si="21"/>
        <v>#REF!</v>
      </c>
      <c r="M20" s="25" t="str">
        <f>CORREL(#REF!,VU!G$2:G$94)</f>
        <v>#REF!</v>
      </c>
      <c r="N20" s="25" t="str">
        <f>CORREL(#REF!,VU!H$2:H$94)</f>
        <v>#REF!</v>
      </c>
      <c r="O20" s="25" t="str">
        <f>CORREL(#REF!,VU!I$2:I$94)</f>
        <v>#REF!</v>
      </c>
      <c r="P20" s="25" t="str">
        <f t="shared" ref="P20:Y20" si="29">CORREL(#REF!,#REF!)</f>
        <v>#REF!</v>
      </c>
      <c r="Q20" s="25" t="str">
        <f t="shared" si="29"/>
        <v>#REF!</v>
      </c>
      <c r="R20" s="25" t="str">
        <f t="shared" si="29"/>
        <v>#REF!</v>
      </c>
      <c r="S20" s="25" t="str">
        <f t="shared" si="29"/>
        <v>#REF!</v>
      </c>
      <c r="T20" s="25" t="str">
        <f t="shared" si="29"/>
        <v>#REF!</v>
      </c>
      <c r="U20" s="25" t="str">
        <f t="shared" si="29"/>
        <v>#REF!</v>
      </c>
      <c r="V20" s="25" t="str">
        <f t="shared" si="29"/>
        <v>#REF!</v>
      </c>
      <c r="W20" s="25" t="str">
        <f t="shared" si="29"/>
        <v>#REF!</v>
      </c>
      <c r="X20" s="25" t="str">
        <f t="shared" si="29"/>
        <v>#REF!</v>
      </c>
      <c r="Y20" s="25" t="str">
        <f t="shared" si="29"/>
        <v>#REF!</v>
      </c>
      <c r="Z20" s="25" t="str">
        <f>CORREL(#REF!,VU!J$2:J$94)</f>
        <v>#REF!</v>
      </c>
      <c r="AA20" s="25" t="str">
        <f t="shared" ref="AA20:AB20" si="30">CORREL(#REF!,#REF!)</f>
        <v>#REF!</v>
      </c>
      <c r="AB20" s="25" t="str">
        <f t="shared" si="30"/>
        <v>#REF!</v>
      </c>
      <c r="AC20" s="25" t="str">
        <f>CORREL(#REF!,VU!K$2:K$94)</f>
        <v>#REF!</v>
      </c>
      <c r="AD20" s="25" t="str">
        <f t="shared" si="24"/>
        <v>#REF!</v>
      </c>
      <c r="AE20" s="25" t="str">
        <f>CORREL(#REF!,VU!L$2:L$94)</f>
        <v>#REF!</v>
      </c>
    </row>
    <row r="21" ht="15.75" customHeight="1">
      <c r="A21" s="60" t="s">
        <v>20</v>
      </c>
      <c r="C21" s="9" t="str">
        <f>CORREL(#REF!,VU!A2:A94)</f>
        <v>#REF!</v>
      </c>
      <c r="D21" s="9" t="str">
        <f>CORREL(#REF!,VU!B2:B94)</f>
        <v>#REF!</v>
      </c>
      <c r="E21" s="9" t="str">
        <f t="shared" si="19"/>
        <v>#REF!</v>
      </c>
      <c r="F21" s="9" t="str">
        <f>CORREL(#REF!,VU!C2:C94)</f>
        <v>#REF!</v>
      </c>
      <c r="G21" s="9" t="str">
        <f>CORREL(#REF!,VU!D2:D94)</f>
        <v>#REF!</v>
      </c>
      <c r="H21" s="9" t="str">
        <f t="shared" ref="H21:I21" si="31">CORREL(#REF!,#REF!)</f>
        <v>#REF!</v>
      </c>
      <c r="I21" s="9" t="str">
        <f t="shared" si="31"/>
        <v>#REF!</v>
      </c>
      <c r="J21" s="9" t="str">
        <f>CORREL(#REF!,VU!E2:E94)</f>
        <v>#REF!</v>
      </c>
      <c r="K21" s="9" t="str">
        <f>CORREL(#REF!,VU!F2:F94)</f>
        <v>#REF!</v>
      </c>
      <c r="L21" s="9" t="str">
        <f t="shared" si="21"/>
        <v>#REF!</v>
      </c>
      <c r="M21" s="9" t="str">
        <f>CORREL(#REF!,VU!G2:G94)</f>
        <v>#REF!</v>
      </c>
      <c r="N21" s="9" t="str">
        <f>CORREL(#REF!,VU!H2:H94)</f>
        <v>#REF!</v>
      </c>
      <c r="O21" s="9" t="str">
        <f>CORREL(#REF!,VU!I2:I94)</f>
        <v>#REF!</v>
      </c>
      <c r="P21" s="9" t="str">
        <f t="shared" ref="P21:Y21" si="32">CORREL(#REF!,#REF!)</f>
        <v>#REF!</v>
      </c>
      <c r="Q21" s="9" t="str">
        <f t="shared" si="32"/>
        <v>#REF!</v>
      </c>
      <c r="R21" s="9" t="str">
        <f t="shared" si="32"/>
        <v>#REF!</v>
      </c>
      <c r="S21" s="9" t="str">
        <f t="shared" si="32"/>
        <v>#REF!</v>
      </c>
      <c r="T21" s="9" t="str">
        <f t="shared" si="32"/>
        <v>#REF!</v>
      </c>
      <c r="U21" s="9" t="str">
        <f t="shared" si="32"/>
        <v>#REF!</v>
      </c>
      <c r="V21" s="9" t="str">
        <f t="shared" si="32"/>
        <v>#REF!</v>
      </c>
      <c r="W21" s="9" t="str">
        <f t="shared" si="32"/>
        <v>#REF!</v>
      </c>
      <c r="X21" s="9" t="str">
        <f t="shared" si="32"/>
        <v>#REF!</v>
      </c>
      <c r="Y21" s="9" t="str">
        <f t="shared" si="32"/>
        <v>#REF!</v>
      </c>
      <c r="Z21" s="9" t="str">
        <f>CORREL(#REF!,VU!J2:J94)</f>
        <v>#REF!</v>
      </c>
      <c r="AA21" s="9" t="str">
        <f t="shared" ref="AA21:AB21" si="33">CORREL(#REF!,#REF!)</f>
        <v>#REF!</v>
      </c>
      <c r="AB21" s="9" t="str">
        <f t="shared" si="33"/>
        <v>#REF!</v>
      </c>
      <c r="AC21" s="9" t="str">
        <f>CORREL(#REF!,VU!K2:K94)</f>
        <v>#REF!</v>
      </c>
      <c r="AD21" s="9" t="str">
        <f t="shared" si="24"/>
        <v>#REF!</v>
      </c>
      <c r="AE21" s="9" t="str">
        <f>CORREL(#REF!,VU!L2:L94)</f>
        <v>#REF!</v>
      </c>
    </row>
    <row r="22" ht="15.75" customHeight="1">
      <c r="A22" s="60" t="s">
        <v>21</v>
      </c>
      <c r="C22" s="9" t="str">
        <f>CORREL(#REF!,VU!A2:A94)</f>
        <v>#REF!</v>
      </c>
      <c r="D22" s="9" t="str">
        <f>CORREL(#REF!,VU!B2:B94)</f>
        <v>#REF!</v>
      </c>
      <c r="E22" s="9" t="str">
        <f t="shared" si="19"/>
        <v>#REF!</v>
      </c>
      <c r="F22" s="9" t="str">
        <f>CORREL(#REF!,VU!C2:C94)</f>
        <v>#REF!</v>
      </c>
      <c r="G22" s="9" t="str">
        <f>CORREL(#REF!,VU!D2:D94)</f>
        <v>#REF!</v>
      </c>
      <c r="H22" s="9" t="str">
        <f t="shared" ref="H22:I22" si="34">CORREL(#REF!,#REF!)</f>
        <v>#REF!</v>
      </c>
      <c r="I22" s="9" t="str">
        <f t="shared" si="34"/>
        <v>#REF!</v>
      </c>
      <c r="J22" s="9" t="str">
        <f>CORREL(#REF!,VU!E2:E94)</f>
        <v>#REF!</v>
      </c>
      <c r="K22" s="9" t="str">
        <f>CORREL(#REF!,VU!F2:F94)</f>
        <v>#REF!</v>
      </c>
      <c r="L22" s="9" t="str">
        <f t="shared" si="21"/>
        <v>#REF!</v>
      </c>
      <c r="M22" s="9" t="str">
        <f>CORREL(#REF!,VU!G2:G94)</f>
        <v>#REF!</v>
      </c>
      <c r="N22" s="9" t="str">
        <f>CORREL(#REF!,VU!H2:H94)</f>
        <v>#REF!</v>
      </c>
      <c r="O22" s="9" t="str">
        <f>CORREL(#REF!,VU!I2:I94)</f>
        <v>#REF!</v>
      </c>
      <c r="P22" s="9" t="str">
        <f t="shared" ref="P22:Y22" si="35">CORREL(#REF!,#REF!)</f>
        <v>#REF!</v>
      </c>
      <c r="Q22" s="9" t="str">
        <f t="shared" si="35"/>
        <v>#REF!</v>
      </c>
      <c r="R22" s="9" t="str">
        <f t="shared" si="35"/>
        <v>#REF!</v>
      </c>
      <c r="S22" s="9" t="str">
        <f t="shared" si="35"/>
        <v>#REF!</v>
      </c>
      <c r="T22" s="9" t="str">
        <f t="shared" si="35"/>
        <v>#REF!</v>
      </c>
      <c r="U22" s="9" t="str">
        <f t="shared" si="35"/>
        <v>#REF!</v>
      </c>
      <c r="V22" s="9" t="str">
        <f t="shared" si="35"/>
        <v>#REF!</v>
      </c>
      <c r="W22" s="9" t="str">
        <f t="shared" si="35"/>
        <v>#REF!</v>
      </c>
      <c r="X22" s="9" t="str">
        <f t="shared" si="35"/>
        <v>#REF!</v>
      </c>
      <c r="Y22" s="9" t="str">
        <f t="shared" si="35"/>
        <v>#REF!</v>
      </c>
      <c r="Z22" s="9" t="str">
        <f>CORREL(#REF!,VU!J2:J94)</f>
        <v>#REF!</v>
      </c>
      <c r="AA22" s="9" t="str">
        <f t="shared" ref="AA22:AB22" si="36">CORREL(#REF!,#REF!)</f>
        <v>#REF!</v>
      </c>
      <c r="AB22" s="9" t="str">
        <f t="shared" si="36"/>
        <v>#REF!</v>
      </c>
      <c r="AC22" s="9" t="str">
        <f>CORREL(#REF!,VU!K2:K94)</f>
        <v>#REF!</v>
      </c>
      <c r="AD22" s="9" t="str">
        <f t="shared" si="24"/>
        <v>#REF!</v>
      </c>
      <c r="AE22" s="9" t="str">
        <f>CORREL(#REF!,VU!L2:L94)</f>
        <v>#REF!</v>
      </c>
    </row>
    <row r="23" ht="15.75" customHeight="1">
      <c r="A23" s="60" t="s">
        <v>22</v>
      </c>
      <c r="C23" s="9" t="str">
        <f>CORREL(#REF!,VU!A2:A94)</f>
        <v>#REF!</v>
      </c>
      <c r="D23" s="9" t="str">
        <f>CORREL(#REF!,VU!B2:B94)</f>
        <v>#REF!</v>
      </c>
      <c r="E23" s="9" t="str">
        <f t="shared" si="19"/>
        <v>#REF!</v>
      </c>
      <c r="F23" s="9" t="str">
        <f>CORREL(#REF!,VU!C2:C94)</f>
        <v>#REF!</v>
      </c>
      <c r="G23" s="9" t="str">
        <f>CORREL(#REF!,VU!D2:D94)</f>
        <v>#REF!</v>
      </c>
      <c r="H23" s="9" t="str">
        <f t="shared" ref="H23:I23" si="37">CORREL(#REF!,#REF!)</f>
        <v>#REF!</v>
      </c>
      <c r="I23" s="9" t="str">
        <f t="shared" si="37"/>
        <v>#REF!</v>
      </c>
      <c r="J23" s="9" t="str">
        <f>CORREL(#REF!,VU!E2:E94)</f>
        <v>#REF!</v>
      </c>
      <c r="K23" s="9" t="str">
        <f>CORREL(#REF!,VU!F2:F94)</f>
        <v>#REF!</v>
      </c>
      <c r="L23" s="9" t="str">
        <f t="shared" si="21"/>
        <v>#REF!</v>
      </c>
      <c r="M23" s="9" t="str">
        <f>CORREL(#REF!,VU!G2:G94)</f>
        <v>#REF!</v>
      </c>
      <c r="N23" s="9" t="str">
        <f>CORREL(#REF!,VU!H2:H94)</f>
        <v>#REF!</v>
      </c>
      <c r="O23" s="9" t="str">
        <f>CORREL(#REF!,VU!I2:I94)</f>
        <v>#REF!</v>
      </c>
      <c r="P23" s="9" t="str">
        <f t="shared" ref="P23:Y23" si="38">CORREL(#REF!,#REF!)</f>
        <v>#REF!</v>
      </c>
      <c r="Q23" s="9" t="str">
        <f t="shared" si="38"/>
        <v>#REF!</v>
      </c>
      <c r="R23" s="9" t="str">
        <f t="shared" si="38"/>
        <v>#REF!</v>
      </c>
      <c r="S23" s="9" t="str">
        <f t="shared" si="38"/>
        <v>#REF!</v>
      </c>
      <c r="T23" s="9" t="str">
        <f t="shared" si="38"/>
        <v>#REF!</v>
      </c>
      <c r="U23" s="9" t="str">
        <f t="shared" si="38"/>
        <v>#REF!</v>
      </c>
      <c r="V23" s="9" t="str">
        <f t="shared" si="38"/>
        <v>#REF!</v>
      </c>
      <c r="W23" s="9" t="str">
        <f t="shared" si="38"/>
        <v>#REF!</v>
      </c>
      <c r="X23" s="9" t="str">
        <f t="shared" si="38"/>
        <v>#REF!</v>
      </c>
      <c r="Y23" s="9" t="str">
        <f t="shared" si="38"/>
        <v>#REF!</v>
      </c>
      <c r="Z23" s="9" t="str">
        <f>CORREL(#REF!,VU!J2:J94)</f>
        <v>#REF!</v>
      </c>
      <c r="AA23" s="9" t="str">
        <f t="shared" ref="AA23:AB23" si="39">CORREL(#REF!,#REF!)</f>
        <v>#REF!</v>
      </c>
      <c r="AB23" s="9" t="str">
        <f t="shared" si="39"/>
        <v>#REF!</v>
      </c>
      <c r="AC23" s="9" t="str">
        <f>CORREL(#REF!,VU!K2:K94)</f>
        <v>#REF!</v>
      </c>
      <c r="AD23" s="9" t="str">
        <f t="shared" si="24"/>
        <v>#REF!</v>
      </c>
      <c r="AE23" s="9" t="str">
        <f>CORREL(#REF!,VU!L2:L94)</f>
        <v>#REF!</v>
      </c>
    </row>
    <row r="24" ht="15.75" customHeight="1">
      <c r="A24" s="60" t="s">
        <v>23</v>
      </c>
      <c r="C24" s="9" t="str">
        <f>CORREL(#REF!,VU!A2:A94)</f>
        <v>#REF!</v>
      </c>
      <c r="D24" s="9" t="str">
        <f>CORREL(#REF!,VU!B2:B94)</f>
        <v>#REF!</v>
      </c>
      <c r="E24" s="9" t="str">
        <f t="shared" si="19"/>
        <v>#REF!</v>
      </c>
      <c r="F24" s="9" t="str">
        <f>CORREL(#REF!,VU!C2:C94)</f>
        <v>#REF!</v>
      </c>
      <c r="G24" s="9" t="str">
        <f>CORREL(#REF!,VU!D2:D94)</f>
        <v>#REF!</v>
      </c>
      <c r="H24" s="9" t="str">
        <f t="shared" ref="H24:I24" si="40">CORREL(#REF!,#REF!)</f>
        <v>#REF!</v>
      </c>
      <c r="I24" s="9" t="str">
        <f t="shared" si="40"/>
        <v>#REF!</v>
      </c>
      <c r="J24" s="9" t="str">
        <f>CORREL(#REF!,VU!E2:E94)</f>
        <v>#REF!</v>
      </c>
      <c r="K24" s="9" t="str">
        <f>CORREL(#REF!,VU!F2:F94)</f>
        <v>#REF!</v>
      </c>
      <c r="L24" s="9" t="str">
        <f t="shared" si="21"/>
        <v>#REF!</v>
      </c>
      <c r="M24" s="9" t="str">
        <f>CORREL(#REF!,VU!G2:G94)</f>
        <v>#REF!</v>
      </c>
      <c r="N24" s="9" t="str">
        <f>CORREL(#REF!,VU!H2:H94)</f>
        <v>#REF!</v>
      </c>
      <c r="O24" s="9" t="str">
        <f>CORREL(#REF!,VU!I2:I94)</f>
        <v>#REF!</v>
      </c>
      <c r="P24" s="9" t="str">
        <f t="shared" ref="P24:Y24" si="41">CORREL(#REF!,#REF!)</f>
        <v>#REF!</v>
      </c>
      <c r="Q24" s="9" t="str">
        <f t="shared" si="41"/>
        <v>#REF!</v>
      </c>
      <c r="R24" s="9" t="str">
        <f t="shared" si="41"/>
        <v>#REF!</v>
      </c>
      <c r="S24" s="9" t="str">
        <f t="shared" si="41"/>
        <v>#REF!</v>
      </c>
      <c r="T24" s="9" t="str">
        <f t="shared" si="41"/>
        <v>#REF!</v>
      </c>
      <c r="U24" s="9" t="str">
        <f t="shared" si="41"/>
        <v>#REF!</v>
      </c>
      <c r="V24" s="9" t="str">
        <f t="shared" si="41"/>
        <v>#REF!</v>
      </c>
      <c r="W24" s="9" t="str">
        <f t="shared" si="41"/>
        <v>#REF!</v>
      </c>
      <c r="X24" s="9" t="str">
        <f t="shared" si="41"/>
        <v>#REF!</v>
      </c>
      <c r="Y24" s="9" t="str">
        <f t="shared" si="41"/>
        <v>#REF!</v>
      </c>
      <c r="Z24" s="9" t="str">
        <f>CORREL(#REF!,VU!J2:J94)</f>
        <v>#REF!</v>
      </c>
      <c r="AA24" s="9" t="str">
        <f t="shared" ref="AA24:AB24" si="42">CORREL(#REF!,#REF!)</f>
        <v>#REF!</v>
      </c>
      <c r="AB24" s="9" t="str">
        <f t="shared" si="42"/>
        <v>#REF!</v>
      </c>
      <c r="AC24" s="9" t="str">
        <f>CORREL(#REF!,VU!K2:K94)</f>
        <v>#REF!</v>
      </c>
      <c r="AD24" s="9" t="str">
        <f t="shared" si="24"/>
        <v>#REF!</v>
      </c>
      <c r="AE24" s="9" t="str">
        <f>CORREL(#REF!,VU!L2:L94)</f>
        <v>#REF!</v>
      </c>
    </row>
    <row r="25" ht="15.75" customHeight="1">
      <c r="A25" s="60" t="s">
        <v>24</v>
      </c>
      <c r="C25" s="9" t="str">
        <f>CORREL(#REF!,VU!A2:A94)</f>
        <v>#REF!</v>
      </c>
      <c r="D25" s="9" t="str">
        <f>CORREL(#REF!,VU!B2:B94)</f>
        <v>#REF!</v>
      </c>
      <c r="E25" s="9" t="str">
        <f t="shared" si="19"/>
        <v>#REF!</v>
      </c>
      <c r="F25" s="9" t="str">
        <f>CORREL(#REF!,VU!C2:C94)</f>
        <v>#REF!</v>
      </c>
      <c r="G25" s="9" t="str">
        <f>CORREL(#REF!,VU!D2:D94)</f>
        <v>#REF!</v>
      </c>
      <c r="H25" s="9" t="str">
        <f t="shared" ref="H25:I25" si="43">CORREL(#REF!,#REF!)</f>
        <v>#REF!</v>
      </c>
      <c r="I25" s="9" t="str">
        <f t="shared" si="43"/>
        <v>#REF!</v>
      </c>
      <c r="J25" s="9" t="str">
        <f>CORREL(#REF!,VU!E2:E94)</f>
        <v>#REF!</v>
      </c>
      <c r="K25" s="9" t="str">
        <f>CORREL(#REF!,VU!F2:F94)</f>
        <v>#REF!</v>
      </c>
      <c r="L25" s="9" t="str">
        <f t="shared" si="21"/>
        <v>#REF!</v>
      </c>
      <c r="M25" s="9" t="str">
        <f>CORREL(#REF!,VU!G2:G94)</f>
        <v>#REF!</v>
      </c>
      <c r="N25" s="9" t="str">
        <f>CORREL(#REF!,VU!H2:H94)</f>
        <v>#REF!</v>
      </c>
      <c r="O25" s="9" t="str">
        <f>CORREL(#REF!,VU!I2:I94)</f>
        <v>#REF!</v>
      </c>
      <c r="P25" s="9" t="str">
        <f t="shared" ref="P25:Y25" si="44">CORREL(#REF!,#REF!)</f>
        <v>#REF!</v>
      </c>
      <c r="Q25" s="9" t="str">
        <f t="shared" si="44"/>
        <v>#REF!</v>
      </c>
      <c r="R25" s="9" t="str">
        <f t="shared" si="44"/>
        <v>#REF!</v>
      </c>
      <c r="S25" s="9" t="str">
        <f t="shared" si="44"/>
        <v>#REF!</v>
      </c>
      <c r="T25" s="9" t="str">
        <f t="shared" si="44"/>
        <v>#REF!</v>
      </c>
      <c r="U25" s="9" t="str">
        <f t="shared" si="44"/>
        <v>#REF!</v>
      </c>
      <c r="V25" s="9" t="str">
        <f t="shared" si="44"/>
        <v>#REF!</v>
      </c>
      <c r="W25" s="9" t="str">
        <f t="shared" si="44"/>
        <v>#REF!</v>
      </c>
      <c r="X25" s="9" t="str">
        <f t="shared" si="44"/>
        <v>#REF!</v>
      </c>
      <c r="Y25" s="9" t="str">
        <f t="shared" si="44"/>
        <v>#REF!</v>
      </c>
      <c r="Z25" s="9" t="str">
        <f>CORREL(#REF!,VU!J2:J94)</f>
        <v>#REF!</v>
      </c>
      <c r="AA25" s="9" t="str">
        <f t="shared" ref="AA25:AB25" si="45">CORREL(#REF!,#REF!)</f>
        <v>#REF!</v>
      </c>
      <c r="AB25" s="9" t="str">
        <f t="shared" si="45"/>
        <v>#REF!</v>
      </c>
      <c r="AC25" s="9" t="str">
        <f>CORREL(#REF!,VU!K2:K94)</f>
        <v>#REF!</v>
      </c>
      <c r="AD25" s="9" t="str">
        <f t="shared" si="24"/>
        <v>#REF!</v>
      </c>
      <c r="AE25" s="9" t="str">
        <f>CORREL(#REF!,VU!L2:L94)</f>
        <v>#REF!</v>
      </c>
    </row>
    <row r="26" ht="15.75" customHeight="1">
      <c r="A26" s="60" t="s">
        <v>25</v>
      </c>
      <c r="C26" s="9" t="str">
        <f>CORREL(#REF!,VU!A2:A94)</f>
        <v>#REF!</v>
      </c>
      <c r="D26" s="9" t="str">
        <f>CORREL(#REF!,VU!B2:B94)</f>
        <v>#REF!</v>
      </c>
      <c r="E26" s="9" t="str">
        <f t="shared" si="19"/>
        <v>#REF!</v>
      </c>
      <c r="F26" s="9" t="str">
        <f>CORREL(#REF!,VU!C2:C94)</f>
        <v>#REF!</v>
      </c>
      <c r="G26" s="9" t="str">
        <f>CORREL(#REF!,VU!D2:D94)</f>
        <v>#REF!</v>
      </c>
      <c r="H26" s="9" t="str">
        <f t="shared" ref="H26:I26" si="46">CORREL(#REF!,#REF!)</f>
        <v>#REF!</v>
      </c>
      <c r="I26" s="9" t="str">
        <f t="shared" si="46"/>
        <v>#REF!</v>
      </c>
      <c r="J26" s="9" t="str">
        <f>CORREL(#REF!,VU!E2:E94)</f>
        <v>#REF!</v>
      </c>
      <c r="K26" s="9" t="str">
        <f>CORREL(#REF!,VU!F2:F94)</f>
        <v>#REF!</v>
      </c>
      <c r="L26" s="9" t="str">
        <f t="shared" si="21"/>
        <v>#REF!</v>
      </c>
      <c r="M26" s="9" t="str">
        <f>CORREL(#REF!,VU!G2:G94)</f>
        <v>#REF!</v>
      </c>
      <c r="N26" s="9" t="str">
        <f>CORREL(#REF!,VU!H2:H94)</f>
        <v>#REF!</v>
      </c>
      <c r="O26" s="9" t="str">
        <f>CORREL(#REF!,VU!I2:I94)</f>
        <v>#REF!</v>
      </c>
      <c r="P26" s="9" t="str">
        <f t="shared" ref="P26:Y26" si="47">CORREL(#REF!,#REF!)</f>
        <v>#REF!</v>
      </c>
      <c r="Q26" s="9" t="str">
        <f t="shared" si="47"/>
        <v>#REF!</v>
      </c>
      <c r="R26" s="9" t="str">
        <f t="shared" si="47"/>
        <v>#REF!</v>
      </c>
      <c r="S26" s="9" t="str">
        <f t="shared" si="47"/>
        <v>#REF!</v>
      </c>
      <c r="T26" s="9" t="str">
        <f t="shared" si="47"/>
        <v>#REF!</v>
      </c>
      <c r="U26" s="9" t="str">
        <f t="shared" si="47"/>
        <v>#REF!</v>
      </c>
      <c r="V26" s="9" t="str">
        <f t="shared" si="47"/>
        <v>#REF!</v>
      </c>
      <c r="W26" s="9" t="str">
        <f t="shared" si="47"/>
        <v>#REF!</v>
      </c>
      <c r="X26" s="9" t="str">
        <f t="shared" si="47"/>
        <v>#REF!</v>
      </c>
      <c r="Y26" s="9" t="str">
        <f t="shared" si="47"/>
        <v>#REF!</v>
      </c>
      <c r="Z26" s="9" t="str">
        <f>CORREL(#REF!,VU!J2:J94)</f>
        <v>#REF!</v>
      </c>
      <c r="AA26" s="9" t="str">
        <f t="shared" ref="AA26:AB26" si="48">CORREL(#REF!,#REF!)</f>
        <v>#REF!</v>
      </c>
      <c r="AB26" s="9" t="str">
        <f t="shared" si="48"/>
        <v>#REF!</v>
      </c>
      <c r="AC26" s="9" t="str">
        <f>CORREL(#REF!,VU!K2:K94)</f>
        <v>#REF!</v>
      </c>
      <c r="AD26" s="9" t="str">
        <f t="shared" si="24"/>
        <v>#REF!</v>
      </c>
      <c r="AE26" s="9" t="str">
        <f>CORREL(#REF!,VU!L2:L94)</f>
        <v>#REF!</v>
      </c>
    </row>
    <row r="27" ht="15.75" customHeight="1">
      <c r="A27" s="60" t="s">
        <v>10</v>
      </c>
      <c r="C27" s="9">
        <f>CORREL(VU!$J2:$J94,VU!A2:A94)</f>
        <v>0.07177062001</v>
      </c>
      <c r="D27" s="9">
        <f>CORREL(VU!$J2:$J94,VU!B2:B94)</f>
        <v>0.02771561312</v>
      </c>
      <c r="E27" s="9" t="str">
        <f>CORREL(VU!$J2:$J94,#REF!)</f>
        <v>#REF!</v>
      </c>
      <c r="F27" s="9">
        <f>CORREL(VU!$J2:$J94,VU!C2:C94)</f>
        <v>-0.03487470204</v>
      </c>
      <c r="G27" s="9">
        <f>CORREL(VU!$J2:$J94,VU!D2:D94)</f>
        <v>0.1768072054</v>
      </c>
      <c r="H27" s="9" t="str">
        <f>CORREL(VU!$J2:$J94,#REF!)</f>
        <v>#REF!</v>
      </c>
      <c r="I27" s="9" t="str">
        <f>CORREL(VU!$J2:$J94,#REF!)</f>
        <v>#REF!</v>
      </c>
      <c r="J27" s="9">
        <f>CORREL(VU!$J2:$J94,VU!E2:E94)</f>
        <v>0.08105764667</v>
      </c>
      <c r="K27" s="9">
        <f>CORREL(VU!$J2:$J94,VU!F2:F94)</f>
        <v>-0.4737880467</v>
      </c>
      <c r="L27" s="9" t="str">
        <f>CORREL(VU!$J2:$J94,#REF!)</f>
        <v>#REF!</v>
      </c>
      <c r="M27" s="9">
        <f>CORREL(VU!$J2:$J94,VU!G2:G94)</f>
        <v>0.1306150318</v>
      </c>
      <c r="N27" s="9">
        <f>CORREL(VU!$J2:$J94,VU!H2:H94)</f>
        <v>-0.02475592312</v>
      </c>
      <c r="O27" s="9">
        <f>CORREL(VU!$J2:$J94,VU!I2:I94)</f>
        <v>-0.06715487907</v>
      </c>
      <c r="P27" s="9" t="str">
        <f>CORREL(VU!$J2:$J94,#REF!)</f>
        <v>#REF!</v>
      </c>
      <c r="Q27" s="9" t="str">
        <f>CORREL(VU!$J2:$J94,#REF!)</f>
        <v>#REF!</v>
      </c>
      <c r="R27" s="9" t="str">
        <f>CORREL(VU!$J2:$J94,#REF!)</f>
        <v>#REF!</v>
      </c>
      <c r="S27" s="9" t="str">
        <f>CORREL(VU!$J2:$J94,#REF!)</f>
        <v>#REF!</v>
      </c>
      <c r="T27" s="9" t="str">
        <f>CORREL(VU!$J2:$J94,#REF!)</f>
        <v>#REF!</v>
      </c>
      <c r="U27" s="9" t="str">
        <f>CORREL(VU!$J2:$J94,#REF!)</f>
        <v>#REF!</v>
      </c>
      <c r="V27" s="9" t="str">
        <f>CORREL(VU!$J2:$J94,#REF!)</f>
        <v>#REF!</v>
      </c>
      <c r="W27" s="9" t="str">
        <f>CORREL(VU!$J2:$J94,#REF!)</f>
        <v>#REF!</v>
      </c>
      <c r="X27" s="9" t="str">
        <f>CORREL(VU!$J2:$J94,#REF!)</f>
        <v>#REF!</v>
      </c>
      <c r="Y27" s="9" t="str">
        <f>CORREL(VU!$J2:$J94,#REF!)</f>
        <v>#REF!</v>
      </c>
      <c r="Z27" s="9">
        <f>CORREL(VU!$J2:$J94,VU!J2:J94)</f>
        <v>1</v>
      </c>
      <c r="AA27" s="9" t="str">
        <f>CORREL(VU!$J2:$J94,#REF!)</f>
        <v>#REF!</v>
      </c>
      <c r="AB27" s="9" t="str">
        <f>CORREL(VU!$J2:$J94,#REF!)</f>
        <v>#REF!</v>
      </c>
      <c r="AC27" s="9">
        <f>CORREL(VU!$J2:$J94,VU!K2:K94)</f>
        <v>-0.1315704132</v>
      </c>
      <c r="AD27" s="9" t="str">
        <f>CORREL(VU!$J2:$J94,#REF!)</f>
        <v>#REF!</v>
      </c>
      <c r="AE27" s="9">
        <f>CORREL(VU!$J2:$J94,VU!L2:L94)</f>
        <v>0.03581342496</v>
      </c>
    </row>
    <row r="28" ht="15.75" customHeight="1">
      <c r="A28" s="60" t="s">
        <v>10</v>
      </c>
      <c r="C28" s="9" t="str">
        <f>CORREL(#REF!,VU!A2:A94)</f>
        <v>#REF!</v>
      </c>
      <c r="D28" s="9" t="str">
        <f>CORREL(#REF!,VU!B2:B94)</f>
        <v>#REF!</v>
      </c>
      <c r="E28" s="9" t="str">
        <f t="shared" ref="E28:E29" si="52">CORREL(#REF!,#REF!)</f>
        <v>#REF!</v>
      </c>
      <c r="F28" s="9" t="str">
        <f>CORREL(#REF!,VU!C2:C94)</f>
        <v>#REF!</v>
      </c>
      <c r="G28" s="9" t="str">
        <f>CORREL(#REF!,VU!D2:D94)</f>
        <v>#REF!</v>
      </c>
      <c r="H28" s="9" t="str">
        <f t="shared" ref="H28:I28" si="49">CORREL(#REF!,#REF!)</f>
        <v>#REF!</v>
      </c>
      <c r="I28" s="9" t="str">
        <f t="shared" si="49"/>
        <v>#REF!</v>
      </c>
      <c r="J28" s="9" t="str">
        <f>CORREL(#REF!,VU!E2:E94)</f>
        <v>#REF!</v>
      </c>
      <c r="K28" s="9" t="str">
        <f>CORREL(#REF!,VU!F2:F94)</f>
        <v>#REF!</v>
      </c>
      <c r="L28" s="9" t="str">
        <f t="shared" ref="L28:L29" si="54">CORREL(#REF!,#REF!)</f>
        <v>#REF!</v>
      </c>
      <c r="M28" s="9" t="str">
        <f>CORREL(#REF!,VU!G2:G94)</f>
        <v>#REF!</v>
      </c>
      <c r="N28" s="9" t="str">
        <f>CORREL(#REF!,VU!H2:H94)</f>
        <v>#REF!</v>
      </c>
      <c r="O28" s="9" t="str">
        <f>CORREL(#REF!,VU!I2:I94)</f>
        <v>#REF!</v>
      </c>
      <c r="P28" s="9" t="str">
        <f t="shared" ref="P28:Y28" si="50">CORREL(#REF!,#REF!)</f>
        <v>#REF!</v>
      </c>
      <c r="Q28" s="9" t="str">
        <f t="shared" si="50"/>
        <v>#REF!</v>
      </c>
      <c r="R28" s="9" t="str">
        <f t="shared" si="50"/>
        <v>#REF!</v>
      </c>
      <c r="S28" s="9" t="str">
        <f t="shared" si="50"/>
        <v>#REF!</v>
      </c>
      <c r="T28" s="9" t="str">
        <f t="shared" si="50"/>
        <v>#REF!</v>
      </c>
      <c r="U28" s="9" t="str">
        <f t="shared" si="50"/>
        <v>#REF!</v>
      </c>
      <c r="V28" s="9" t="str">
        <f t="shared" si="50"/>
        <v>#REF!</v>
      </c>
      <c r="W28" s="9" t="str">
        <f t="shared" si="50"/>
        <v>#REF!</v>
      </c>
      <c r="X28" s="9" t="str">
        <f t="shared" si="50"/>
        <v>#REF!</v>
      </c>
      <c r="Y28" s="9" t="str">
        <f t="shared" si="50"/>
        <v>#REF!</v>
      </c>
      <c r="Z28" s="9" t="str">
        <f>CORREL(#REF!,VU!J2:J94)</f>
        <v>#REF!</v>
      </c>
      <c r="AA28" s="9" t="str">
        <f t="shared" ref="AA28:AB28" si="51">CORREL(#REF!,#REF!)</f>
        <v>#REF!</v>
      </c>
      <c r="AB28" s="9" t="str">
        <f t="shared" si="51"/>
        <v>#REF!</v>
      </c>
      <c r="AC28" s="9" t="str">
        <f>CORREL(#REF!,VU!K2:K94)</f>
        <v>#REF!</v>
      </c>
      <c r="AD28" s="9" t="str">
        <f t="shared" ref="AD28:AD29" si="57">CORREL(#REF!,#REF!)</f>
        <v>#REF!</v>
      </c>
      <c r="AE28" s="9" t="str">
        <f>CORREL(#REF!,VU!L2:L94)</f>
        <v>#REF!</v>
      </c>
    </row>
    <row r="29" ht="15.75" customHeight="1">
      <c r="A29" s="60" t="s">
        <v>26</v>
      </c>
      <c r="C29" s="9" t="str">
        <f>CORREL(#REF!,VU!A2:A94)</f>
        <v>#REF!</v>
      </c>
      <c r="D29" s="9" t="str">
        <f>CORREL(#REF!,VU!B2:B94)</f>
        <v>#REF!</v>
      </c>
      <c r="E29" s="9" t="str">
        <f t="shared" si="52"/>
        <v>#REF!</v>
      </c>
      <c r="F29" s="9" t="str">
        <f>CORREL(#REF!,VU!C2:C94)</f>
        <v>#REF!</v>
      </c>
      <c r="G29" s="9" t="str">
        <f>CORREL(#REF!,VU!D2:D94)</f>
        <v>#REF!</v>
      </c>
      <c r="H29" s="9" t="str">
        <f t="shared" ref="H29:I29" si="53">CORREL(#REF!,#REF!)</f>
        <v>#REF!</v>
      </c>
      <c r="I29" s="9" t="str">
        <f t="shared" si="53"/>
        <v>#REF!</v>
      </c>
      <c r="J29" s="9" t="str">
        <f>CORREL(#REF!,VU!E2:E94)</f>
        <v>#REF!</v>
      </c>
      <c r="K29" s="9" t="str">
        <f>CORREL(#REF!,VU!F2:F94)</f>
        <v>#REF!</v>
      </c>
      <c r="L29" s="9" t="str">
        <f t="shared" si="54"/>
        <v>#REF!</v>
      </c>
      <c r="M29" s="9" t="str">
        <f>CORREL(#REF!,VU!G2:G94)</f>
        <v>#REF!</v>
      </c>
      <c r="N29" s="9" t="str">
        <f>CORREL(#REF!,VU!H2:H94)</f>
        <v>#REF!</v>
      </c>
      <c r="O29" s="9" t="str">
        <f>CORREL(#REF!,VU!I2:I94)</f>
        <v>#REF!</v>
      </c>
      <c r="P29" s="9" t="str">
        <f t="shared" ref="P29:Y29" si="55">CORREL(#REF!,#REF!)</f>
        <v>#REF!</v>
      </c>
      <c r="Q29" s="9" t="str">
        <f t="shared" si="55"/>
        <v>#REF!</v>
      </c>
      <c r="R29" s="9" t="str">
        <f t="shared" si="55"/>
        <v>#REF!</v>
      </c>
      <c r="S29" s="9" t="str">
        <f t="shared" si="55"/>
        <v>#REF!</v>
      </c>
      <c r="T29" s="9" t="str">
        <f t="shared" si="55"/>
        <v>#REF!</v>
      </c>
      <c r="U29" s="9" t="str">
        <f t="shared" si="55"/>
        <v>#REF!</v>
      </c>
      <c r="V29" s="9" t="str">
        <f t="shared" si="55"/>
        <v>#REF!</v>
      </c>
      <c r="W29" s="9" t="str">
        <f t="shared" si="55"/>
        <v>#REF!</v>
      </c>
      <c r="X29" s="9" t="str">
        <f t="shared" si="55"/>
        <v>#REF!</v>
      </c>
      <c r="Y29" s="9" t="str">
        <f t="shared" si="55"/>
        <v>#REF!</v>
      </c>
      <c r="Z29" s="9" t="str">
        <f>CORREL(#REF!,VU!J2:J94)</f>
        <v>#REF!</v>
      </c>
      <c r="AA29" s="9" t="str">
        <f t="shared" ref="AA29:AB29" si="56">CORREL(#REF!,#REF!)</f>
        <v>#REF!</v>
      </c>
      <c r="AB29" s="9" t="str">
        <f t="shared" si="56"/>
        <v>#REF!</v>
      </c>
      <c r="AC29" s="9" t="str">
        <f>CORREL(#REF!,VU!K2:K94)</f>
        <v>#REF!</v>
      </c>
      <c r="AD29" s="9" t="str">
        <f t="shared" si="57"/>
        <v>#REF!</v>
      </c>
      <c r="AE29" s="9" t="str">
        <f>CORREL(#REF!,VU!L2:L94)</f>
        <v>#REF!</v>
      </c>
    </row>
    <row r="30" ht="15.75" customHeight="1">
      <c r="A30" s="60" t="s">
        <v>11</v>
      </c>
      <c r="C30" s="9">
        <f>CORREL(VU!$K2:$K94,VU!A2:A94)</f>
        <v>0.04914713268</v>
      </c>
      <c r="D30" s="9">
        <f>CORREL(VU!$K2:$K94,VU!B2:B94)</f>
        <v>0.09358423641</v>
      </c>
      <c r="E30" s="9" t="str">
        <f>CORREL(VU!$K2:$K94,#REF!)</f>
        <v>#REF!</v>
      </c>
      <c r="F30" s="9">
        <f>CORREL(VU!$K2:$K94,VU!C2:C94)</f>
        <v>-0.01996683092</v>
      </c>
      <c r="G30" s="9">
        <f>CORREL(VU!$K2:$K94,VU!D2:D94)</f>
        <v>-0.05680202021</v>
      </c>
      <c r="H30" s="9" t="str">
        <f>CORREL(VU!$K2:$K94,#REF!)</f>
        <v>#REF!</v>
      </c>
      <c r="I30" s="9" t="str">
        <f>CORREL(VU!$K2:$K94,#REF!)</f>
        <v>#REF!</v>
      </c>
      <c r="J30" s="9">
        <f>CORREL(VU!$K2:$K94,VU!E2:E94)</f>
        <v>-0.04921923104</v>
      </c>
      <c r="K30" s="9">
        <f>CORREL(VU!$K2:$K94,VU!F2:F94)</f>
        <v>0.1980769835</v>
      </c>
      <c r="L30" s="9" t="str">
        <f>CORREL(VU!$K2:$K94,#REF!)</f>
        <v>#REF!</v>
      </c>
      <c r="M30" s="9">
        <f>CORREL(VU!$K2:$K94,VU!G2:G94)</f>
        <v>-0.01262536209</v>
      </c>
      <c r="N30" s="9">
        <f>CORREL(VU!$K2:$K94,VU!H2:H94)</f>
        <v>0.01284114582</v>
      </c>
      <c r="O30" s="9">
        <f>CORREL(VU!$K2:$K94,VU!I2:I94)</f>
        <v>0.06963377187</v>
      </c>
      <c r="P30" s="9" t="str">
        <f>CORREL(VU!$K2:$K94,#REF!)</f>
        <v>#REF!</v>
      </c>
      <c r="Q30" s="9" t="str">
        <f>CORREL(VU!$K2:$K94,#REF!)</f>
        <v>#REF!</v>
      </c>
      <c r="R30" s="9" t="str">
        <f>CORREL(VU!$K2:$K94,#REF!)</f>
        <v>#REF!</v>
      </c>
      <c r="S30" s="9" t="str">
        <f>CORREL(VU!$K2:$K94,#REF!)</f>
        <v>#REF!</v>
      </c>
      <c r="T30" s="9" t="str">
        <f>CORREL(VU!$K2:$K94,#REF!)</f>
        <v>#REF!</v>
      </c>
      <c r="U30" s="9" t="str">
        <f>CORREL(VU!$K2:$K94,#REF!)</f>
        <v>#REF!</v>
      </c>
      <c r="V30" s="9" t="str">
        <f>CORREL(VU!$K2:$K94,#REF!)</f>
        <v>#REF!</v>
      </c>
      <c r="W30" s="9" t="str">
        <f>CORREL(VU!$K2:$K94,#REF!)</f>
        <v>#REF!</v>
      </c>
      <c r="X30" s="9" t="str">
        <f>CORREL(VU!$K2:$K94,#REF!)</f>
        <v>#REF!</v>
      </c>
      <c r="Y30" s="9" t="str">
        <f>CORREL(VU!$K2:$K94,#REF!)</f>
        <v>#REF!</v>
      </c>
      <c r="Z30" s="9">
        <f>CORREL(VU!$K2:$K94,VU!J2:J94)</f>
        <v>-0.1315704132</v>
      </c>
      <c r="AA30" s="9" t="str">
        <f>CORREL(VU!$K2:$K94,#REF!)</f>
        <v>#REF!</v>
      </c>
      <c r="AB30" s="9" t="str">
        <f>CORREL(VU!$K2:$K94,#REF!)</f>
        <v>#REF!</v>
      </c>
      <c r="AC30" s="9">
        <f>CORREL(VU!$K2:$K94,VU!K2:K94)</f>
        <v>1</v>
      </c>
      <c r="AD30" s="9" t="str">
        <f>CORREL(VU!$K2:$K94,#REF!)</f>
        <v>#REF!</v>
      </c>
      <c r="AE30" s="9">
        <f>CORREL(VU!$K2:$K94,VU!L2:L94)</f>
        <v>0.01354952681</v>
      </c>
    </row>
    <row r="31" ht="15.75" customHeight="1">
      <c r="A31" s="60" t="s">
        <v>27</v>
      </c>
      <c r="C31" s="9" t="str">
        <f>CORREL(#REF!,VU!A2:A94)</f>
        <v>#REF!</v>
      </c>
      <c r="D31" s="9" t="str">
        <f>CORREL(#REF!,VU!B2:B94)</f>
        <v>#REF!</v>
      </c>
      <c r="E31" s="9" t="str">
        <f>CORREL(#REF!,#REF!)</f>
        <v>#REF!</v>
      </c>
      <c r="F31" s="9" t="str">
        <f>CORREL(#REF!,VU!C2:C94)</f>
        <v>#REF!</v>
      </c>
      <c r="G31" s="9" t="str">
        <f>CORREL(#REF!,VU!D2:D94)</f>
        <v>#REF!</v>
      </c>
      <c r="H31" s="9" t="str">
        <f t="shared" ref="H31:I31" si="58">CORREL(#REF!,#REF!)</f>
        <v>#REF!</v>
      </c>
      <c r="I31" s="9" t="str">
        <f t="shared" si="58"/>
        <v>#REF!</v>
      </c>
      <c r="J31" s="9" t="str">
        <f>CORREL(#REF!,VU!E2:E94)</f>
        <v>#REF!</v>
      </c>
      <c r="K31" s="9" t="str">
        <f>CORREL(#REF!,VU!F2:F94)</f>
        <v>#REF!</v>
      </c>
      <c r="L31" s="9" t="str">
        <f>CORREL(#REF!,#REF!)</f>
        <v>#REF!</v>
      </c>
      <c r="M31" s="9" t="str">
        <f>CORREL(#REF!,VU!G2:G94)</f>
        <v>#REF!</v>
      </c>
      <c r="N31" s="9" t="str">
        <f>CORREL(#REF!,VU!H2:H94)</f>
        <v>#REF!</v>
      </c>
      <c r="O31" s="9" t="str">
        <f>CORREL(#REF!,VU!I2:I94)</f>
        <v>#REF!</v>
      </c>
      <c r="P31" s="9" t="str">
        <f t="shared" ref="P31:Y31" si="59">CORREL(#REF!,#REF!)</f>
        <v>#REF!</v>
      </c>
      <c r="Q31" s="9" t="str">
        <f t="shared" si="59"/>
        <v>#REF!</v>
      </c>
      <c r="R31" s="9" t="str">
        <f t="shared" si="59"/>
        <v>#REF!</v>
      </c>
      <c r="S31" s="9" t="str">
        <f t="shared" si="59"/>
        <v>#REF!</v>
      </c>
      <c r="T31" s="9" t="str">
        <f t="shared" si="59"/>
        <v>#REF!</v>
      </c>
      <c r="U31" s="9" t="str">
        <f t="shared" si="59"/>
        <v>#REF!</v>
      </c>
      <c r="V31" s="9" t="str">
        <f t="shared" si="59"/>
        <v>#REF!</v>
      </c>
      <c r="W31" s="9" t="str">
        <f t="shared" si="59"/>
        <v>#REF!</v>
      </c>
      <c r="X31" s="9" t="str">
        <f t="shared" si="59"/>
        <v>#REF!</v>
      </c>
      <c r="Y31" s="9" t="str">
        <f t="shared" si="59"/>
        <v>#REF!</v>
      </c>
      <c r="Z31" s="9" t="str">
        <f>CORREL(#REF!,VU!J2:J94)</f>
        <v>#REF!</v>
      </c>
      <c r="AA31" s="9" t="str">
        <f t="shared" ref="AA31:AB31" si="60">CORREL(#REF!,#REF!)</f>
        <v>#REF!</v>
      </c>
      <c r="AB31" s="9" t="str">
        <f t="shared" si="60"/>
        <v>#REF!</v>
      </c>
      <c r="AC31" s="9" t="str">
        <f>CORREL(#REF!,VU!K2:K94)</f>
        <v>#REF!</v>
      </c>
      <c r="AD31" s="9" t="str">
        <f>CORREL(#REF!,#REF!)</f>
        <v>#REF!</v>
      </c>
      <c r="AE31" s="9" t="str">
        <f>CORREL(#REF!,VU!L2:L94)</f>
        <v>#REF!</v>
      </c>
    </row>
    <row r="32" ht="15.75" customHeight="1">
      <c r="A32" s="60" t="s">
        <v>13</v>
      </c>
      <c r="C32" s="9">
        <f>CORREL(VU!$L2:$L94,VU!A2:A94)</f>
        <v>-0.04202349716</v>
      </c>
      <c r="D32" s="9">
        <f>CORREL(VU!$L2:$L94,VU!B2:B94)</f>
        <v>0.1941792314</v>
      </c>
      <c r="E32" s="9" t="str">
        <f>CORREL(VU!$L2:$L94,#REF!)</f>
        <v>#REF!</v>
      </c>
      <c r="F32" s="9">
        <f>CORREL(VU!$L2:$L94,VU!C2:C94)</f>
        <v>0.2964652328</v>
      </c>
      <c r="G32" s="9">
        <f>CORREL(VU!$L2:$L94,VU!D2:D94)</f>
        <v>0.3168994894</v>
      </c>
      <c r="H32" s="9" t="str">
        <f>CORREL(VU!$L2:$L94,#REF!)</f>
        <v>#REF!</v>
      </c>
      <c r="I32" s="9" t="str">
        <f>CORREL(VU!$L2:$L94,#REF!)</f>
        <v>#REF!</v>
      </c>
      <c r="J32" s="9">
        <f>CORREL(VU!$L2:$L94,VU!E2:E94)</f>
        <v>0.1941804973</v>
      </c>
      <c r="K32" s="9">
        <f>CORREL(VU!$L2:$L94,VU!F2:F94)</f>
        <v>0.3954505086</v>
      </c>
      <c r="L32" s="9" t="str">
        <f>CORREL(VU!$L2:$L94,#REF!)</f>
        <v>#REF!</v>
      </c>
      <c r="M32" s="9">
        <f>CORREL(VU!$L2:$L94,VU!G2:G94)</f>
        <v>-0.04773771533</v>
      </c>
      <c r="N32" s="9">
        <f>CORREL(VU!$L2:$L94,VU!H2:H94)</f>
        <v>0.3737034519</v>
      </c>
      <c r="O32" s="9">
        <f>CORREL(VU!$L2:$L94,VU!I2:I94)</f>
        <v>0.3425548271</v>
      </c>
      <c r="P32" s="9" t="str">
        <f>CORREL(VU!$L2:$L94,#REF!)</f>
        <v>#REF!</v>
      </c>
      <c r="Q32" s="9" t="str">
        <f>CORREL(VU!$L2:$L94,#REF!)</f>
        <v>#REF!</v>
      </c>
      <c r="R32" s="9" t="str">
        <f>CORREL(VU!$L2:$L94,#REF!)</f>
        <v>#REF!</v>
      </c>
      <c r="S32" s="9" t="str">
        <f>CORREL(VU!$L2:$L94,#REF!)</f>
        <v>#REF!</v>
      </c>
      <c r="T32" s="9" t="str">
        <f>CORREL(VU!$L2:$L94,#REF!)</f>
        <v>#REF!</v>
      </c>
      <c r="U32" s="9" t="str">
        <f>CORREL(VU!$L2:$L94,#REF!)</f>
        <v>#REF!</v>
      </c>
      <c r="V32" s="9" t="str">
        <f>CORREL(VU!$L2:$L94,#REF!)</f>
        <v>#REF!</v>
      </c>
      <c r="W32" s="9" t="str">
        <f>CORREL(VU!$L2:$L94,#REF!)</f>
        <v>#REF!</v>
      </c>
      <c r="X32" s="9" t="str">
        <f>CORREL(VU!$L2:$L94,#REF!)</f>
        <v>#REF!</v>
      </c>
      <c r="Y32" s="9" t="str">
        <f>CORREL(VU!$L2:$L94,#REF!)</f>
        <v>#REF!</v>
      </c>
      <c r="Z32" s="9">
        <f>CORREL(VU!$L2:$L94,VU!J2:J94)</f>
        <v>0.03581342496</v>
      </c>
      <c r="AA32" s="9" t="str">
        <f>CORREL(VU!$L2:$L94,#REF!)</f>
        <v>#REF!</v>
      </c>
      <c r="AB32" s="9" t="str">
        <f>CORREL(VU!$L2:$L94,#REF!)</f>
        <v>#REF!</v>
      </c>
      <c r="AC32" s="9">
        <f>CORREL(VU!$L2:$L94,VU!K2:K94)</f>
        <v>0.01354952681</v>
      </c>
      <c r="AD32" s="9" t="str">
        <f>CORREL(VU!$L2:$L94,#REF!)</f>
        <v>#REF!</v>
      </c>
      <c r="AE32" s="9">
        <f>CORREL(VU!$L2:$L94,VU!L2:L94)</f>
        <v>1</v>
      </c>
    </row>
    <row r="33" ht="15.75" customHeight="1"/>
    <row r="34" ht="15.75" customHeight="1"/>
    <row r="35" ht="15.75" customHeight="1">
      <c r="C35" s="9" t="s">
        <v>53</v>
      </c>
    </row>
    <row r="36" ht="15.75" customHeight="1">
      <c r="K36" s="89"/>
    </row>
    <row r="37" ht="15.75" customHeight="1">
      <c r="K37" s="90"/>
    </row>
    <row r="38" ht="15.75" customHeight="1">
      <c r="K38" s="91"/>
    </row>
    <row r="39" ht="15.75" customHeight="1">
      <c r="K39" s="92"/>
    </row>
    <row r="40" ht="15.75" customHeight="1">
      <c r="K40" s="93"/>
    </row>
    <row r="41" ht="15.75" customHeight="1"/>
    <row r="42" ht="15.75" customHeight="1"/>
    <row r="43" ht="15.75" customHeight="1"/>
    <row r="44" ht="15.75" customHeight="1">
      <c r="I44" s="94"/>
    </row>
    <row r="45" ht="15.75" customHeight="1"/>
    <row r="46" ht="15.75" customHeight="1"/>
    <row r="47" ht="15.75" customHeight="1">
      <c r="I47" s="95"/>
    </row>
    <row r="48" ht="15.75" customHeight="1">
      <c r="I48" s="96"/>
    </row>
    <row r="49" ht="15.75" customHeight="1">
      <c r="I49" s="95"/>
    </row>
    <row r="50" ht="15.75" customHeight="1">
      <c r="I50" s="96"/>
    </row>
    <row r="51" ht="15.75" customHeight="1">
      <c r="I51" s="96"/>
    </row>
    <row r="52" ht="15.75" customHeight="1">
      <c r="I52" s="96"/>
    </row>
    <row r="53" ht="15.75" customHeight="1">
      <c r="I53" s="96"/>
    </row>
    <row r="54" ht="15.75" customHeight="1">
      <c r="I54" s="96"/>
    </row>
    <row r="55" ht="15.75" customHeight="1">
      <c r="I55" s="96"/>
    </row>
    <row r="56" ht="15.75" customHeight="1">
      <c r="I56" s="96"/>
    </row>
    <row r="57" ht="15.75" customHeight="1">
      <c r="I57" s="96"/>
    </row>
    <row r="58" ht="15.75" customHeight="1">
      <c r="I58" s="96"/>
    </row>
    <row r="59" ht="15.75" customHeight="1">
      <c r="I59" s="96"/>
    </row>
    <row r="60" ht="15.75" customHeight="1">
      <c r="I60" s="96"/>
    </row>
    <row r="61" ht="15.75" customHeight="1">
      <c r="I61" s="96"/>
    </row>
    <row r="62" ht="15.75" customHeight="1">
      <c r="I62" s="96"/>
    </row>
    <row r="63" ht="15.75" customHeight="1">
      <c r="I63" s="96"/>
    </row>
    <row r="64" ht="15.75" customHeight="1">
      <c r="I64" s="96"/>
    </row>
    <row r="65" ht="15.75" customHeight="1">
      <c r="I65" s="96"/>
    </row>
    <row r="66" ht="15.75" customHeight="1">
      <c r="I66" s="96"/>
    </row>
    <row r="67" ht="15.75" customHeight="1">
      <c r="I67" s="96"/>
    </row>
    <row r="68" ht="15.75" customHeight="1">
      <c r="I68" s="96"/>
    </row>
    <row r="69" ht="15.75" customHeight="1">
      <c r="I69" s="96"/>
    </row>
    <row r="70" ht="15.75" customHeight="1">
      <c r="I70" s="96"/>
    </row>
    <row r="71" ht="15.75" customHeight="1">
      <c r="I71" s="96"/>
    </row>
    <row r="72" ht="15.75" customHeight="1">
      <c r="I72" s="96"/>
    </row>
    <row r="73" ht="15.75" customHeight="1">
      <c r="I73" s="96"/>
    </row>
    <row r="74" ht="15.75" customHeight="1">
      <c r="I74" s="96"/>
    </row>
    <row r="75" ht="15.75" customHeight="1">
      <c r="I75" s="95"/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>
      <c r="E86" s="96"/>
    </row>
    <row r="87" ht="15.75" customHeight="1">
      <c r="E87" s="96"/>
    </row>
    <row r="88" ht="15.75" customHeight="1">
      <c r="E88" s="96"/>
    </row>
    <row r="89" ht="15.75" customHeight="1">
      <c r="E89" s="96"/>
    </row>
    <row r="90" ht="15.75" customHeight="1">
      <c r="E90" s="96"/>
    </row>
    <row r="91" ht="15.75" customHeight="1">
      <c r="E91" s="96"/>
    </row>
    <row r="92" ht="15.75" customHeight="1">
      <c r="E92" s="96"/>
    </row>
    <row r="93" ht="15.75" customHeight="1">
      <c r="E93" s="96"/>
    </row>
    <row r="94" ht="15.75" customHeight="1">
      <c r="E94" s="96"/>
    </row>
    <row r="95" ht="15.75" customHeight="1">
      <c r="E95" s="96"/>
    </row>
    <row r="96" ht="15.75" customHeight="1">
      <c r="E96" s="96"/>
    </row>
    <row r="97" ht="15.75" customHeight="1">
      <c r="E97" s="96"/>
    </row>
    <row r="98" ht="15.75" customHeight="1">
      <c r="E98" s="96"/>
    </row>
    <row r="99" ht="15.75" customHeight="1">
      <c r="E99" s="96"/>
    </row>
    <row r="100" ht="15.75" customHeight="1">
      <c r="E100" s="96"/>
    </row>
    <row r="101" ht="15.75" customHeight="1">
      <c r="E101" s="96"/>
    </row>
    <row r="102" ht="15.75" customHeight="1">
      <c r="E102" s="96"/>
    </row>
    <row r="103" ht="15.75" customHeight="1">
      <c r="E103" s="96"/>
    </row>
    <row r="104" ht="15.75" customHeight="1">
      <c r="E104" s="96"/>
    </row>
    <row r="105" ht="15.75" customHeight="1">
      <c r="E105" s="96"/>
    </row>
    <row r="106" ht="15.75" customHeight="1">
      <c r="E106" s="96"/>
    </row>
    <row r="107" ht="15.75" customHeight="1">
      <c r="E107" s="96"/>
    </row>
    <row r="108" ht="15.75" customHeight="1">
      <c r="E108" s="96"/>
    </row>
    <row r="109" ht="15.75" customHeight="1">
      <c r="E109" s="96"/>
    </row>
    <row r="110" ht="15.75" customHeight="1">
      <c r="E110" s="96"/>
    </row>
    <row r="111" ht="15.75" customHeight="1">
      <c r="E111" s="96"/>
    </row>
    <row r="112" ht="15.75" customHeight="1">
      <c r="E112" s="96"/>
    </row>
    <row r="113" ht="15.75" customHeight="1">
      <c r="E113" s="96"/>
    </row>
    <row r="114" ht="15.75" customHeight="1">
      <c r="E114" s="96"/>
    </row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conditionalFormatting sqref="C4:AE32">
    <cfRule type="cellIs" dxfId="1" priority="1" operator="greaterThan">
      <formula>0.9</formula>
    </cfRule>
  </conditionalFormatting>
  <conditionalFormatting sqref="C4:AE32">
    <cfRule type="cellIs" dxfId="2" priority="2" operator="greaterThan">
      <formula>0.7</formula>
    </cfRule>
  </conditionalFormatting>
  <conditionalFormatting sqref="C4:AE32">
    <cfRule type="cellIs" dxfId="3" priority="3" operator="greaterThan">
      <formula>0.5</formula>
    </cfRule>
  </conditionalFormatting>
  <conditionalFormatting sqref="C4:AE32">
    <cfRule type="cellIs" dxfId="4" priority="4" operator="greaterThan">
      <formula>0.2</formula>
    </cfRule>
  </conditionalFormatting>
  <conditionalFormatting sqref="C4:AE32">
    <cfRule type="cellIs" dxfId="5" priority="5" operator="greaterThan">
      <formula>0</formula>
    </cfRule>
  </conditionalFormatting>
  <conditionalFormatting sqref="C4:AE32">
    <cfRule type="cellIs" dxfId="5" priority="6" operator="greaterThan">
      <formula>-0.2</formula>
    </cfRule>
  </conditionalFormatting>
  <conditionalFormatting sqref="C4:AE32">
    <cfRule type="cellIs" dxfId="6" priority="7" operator="greaterThan">
      <formula>-0.5</formula>
    </cfRule>
  </conditionalFormatting>
  <conditionalFormatting sqref="C4:AE32">
    <cfRule type="cellIs" dxfId="3" priority="8" operator="greaterThan">
      <formula>-0.7</formula>
    </cfRule>
  </conditionalFormatting>
  <conditionalFormatting sqref="C4:AE32">
    <cfRule type="cellIs" dxfId="2" priority="9" operator="greaterThan">
      <formula>-0.9</formula>
    </cfRule>
  </conditionalFormatting>
  <conditionalFormatting sqref="C4:AE32">
    <cfRule type="cellIs" dxfId="7" priority="10" operator="greaterThanOrEqual">
      <formula>-1</formula>
    </cfRule>
  </conditionalFormatting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3">
      <c r="C3" s="1" t="s">
        <v>0</v>
      </c>
      <c r="D3" s="2" t="s">
        <v>1</v>
      </c>
      <c r="E3" s="2" t="s">
        <v>5</v>
      </c>
      <c r="F3" s="2" t="s">
        <v>2</v>
      </c>
      <c r="G3" s="2" t="s">
        <v>3</v>
      </c>
      <c r="H3" s="2" t="s">
        <v>5</v>
      </c>
      <c r="I3" s="2" t="s">
        <v>2</v>
      </c>
      <c r="J3" s="2" t="s">
        <v>4</v>
      </c>
      <c r="K3" s="2" t="s">
        <v>6</v>
      </c>
      <c r="L3" s="4" t="s">
        <v>12</v>
      </c>
      <c r="M3" s="2" t="s">
        <v>7</v>
      </c>
      <c r="N3" s="2" t="s">
        <v>8</v>
      </c>
      <c r="O3" s="2" t="s">
        <v>9</v>
      </c>
      <c r="P3" s="2" t="s">
        <v>16</v>
      </c>
      <c r="Q3" s="2" t="s">
        <v>21</v>
      </c>
      <c r="R3" s="2" t="s">
        <v>18</v>
      </c>
      <c r="S3" s="2" t="s">
        <v>19</v>
      </c>
      <c r="T3" s="4" t="s">
        <v>20</v>
      </c>
      <c r="U3" s="2" t="s">
        <v>21</v>
      </c>
      <c r="V3" s="2" t="s">
        <v>22</v>
      </c>
      <c r="W3" s="4" t="s">
        <v>23</v>
      </c>
      <c r="X3" s="4" t="s">
        <v>24</v>
      </c>
      <c r="Y3" s="4" t="s">
        <v>25</v>
      </c>
      <c r="Z3" s="2" t="s">
        <v>10</v>
      </c>
      <c r="AA3" s="2" t="s">
        <v>10</v>
      </c>
      <c r="AB3" s="4" t="s">
        <v>26</v>
      </c>
      <c r="AC3" s="3" t="s">
        <v>11</v>
      </c>
      <c r="AD3" s="4" t="s">
        <v>27</v>
      </c>
      <c r="AE3" s="3" t="s">
        <v>13</v>
      </c>
    </row>
    <row r="4">
      <c r="C4" s="9">
        <f>1 - COUNT(VU!A$2:A$94) / (96 - 4 + 1)</f>
        <v>0</v>
      </c>
      <c r="D4" s="9">
        <f>1 - COUNT(VU!B$2:B$94) / (96 - 4 + 1)</f>
        <v>0</v>
      </c>
      <c r="E4" s="9">
        <f>1 - COUNT(#REF!) / (96 - 4 + 1)</f>
        <v>1</v>
      </c>
      <c r="F4" s="9">
        <f>1 - COUNT(VU!C$2:C$94) / (96 - 4 + 1)</f>
        <v>0</v>
      </c>
      <c r="G4" s="9">
        <f>1 - COUNT(VU!D$2:D$94) / (96 - 4 + 1)</f>
        <v>0</v>
      </c>
      <c r="H4" s="9">
        <f t="shared" ref="H4:I4" si="1">1 - COUNT(#REF!) / (96 - 4 + 1)</f>
        <v>1</v>
      </c>
      <c r="I4" s="9">
        <f t="shared" si="1"/>
        <v>1</v>
      </c>
      <c r="J4" s="9">
        <f>1 - COUNT(VU!E$2:E$94) / (96 - 4 + 1)</f>
        <v>0</v>
      </c>
      <c r="K4" s="9">
        <f>1 - COUNT(VU!F$2:F$94) / (96 - 4 + 1)</f>
        <v>0</v>
      </c>
      <c r="L4" s="9">
        <f>1 - COUNT(#REF!) / (96 - 4 + 1)</f>
        <v>1</v>
      </c>
      <c r="M4" s="9">
        <f>1 - COUNT(VU!G$2:G$94) / (96 - 4 + 1)</f>
        <v>0</v>
      </c>
      <c r="N4" s="9">
        <f>1 - COUNT(VU!H$2:H$94) / (96 - 4 + 1)</f>
        <v>0</v>
      </c>
      <c r="O4" s="9">
        <f>1 - COUNT(VU!I$2:I$94) / (96 - 4 + 1)</f>
        <v>0</v>
      </c>
      <c r="P4" s="9">
        <f t="shared" ref="P4:Y4" si="2">1 - COUNT(#REF!) / (96 - 4 + 1)</f>
        <v>1</v>
      </c>
      <c r="Q4" s="9">
        <f t="shared" si="2"/>
        <v>1</v>
      </c>
      <c r="R4" s="9">
        <f t="shared" si="2"/>
        <v>1</v>
      </c>
      <c r="S4" s="9">
        <f t="shared" si="2"/>
        <v>1</v>
      </c>
      <c r="T4" s="9">
        <f t="shared" si="2"/>
        <v>1</v>
      </c>
      <c r="U4" s="9">
        <f t="shared" si="2"/>
        <v>1</v>
      </c>
      <c r="V4" s="9">
        <f t="shared" si="2"/>
        <v>1</v>
      </c>
      <c r="W4" s="9">
        <f t="shared" si="2"/>
        <v>1</v>
      </c>
      <c r="X4" s="9">
        <f t="shared" si="2"/>
        <v>1</v>
      </c>
      <c r="Y4" s="9">
        <f t="shared" si="2"/>
        <v>1</v>
      </c>
      <c r="Z4" s="9">
        <f>1 - COUNT(VU!J$2:J$94) / (96 - 4 + 1)</f>
        <v>0</v>
      </c>
      <c r="AA4" s="9">
        <f t="shared" ref="AA4:AB4" si="3">1 - COUNT(#REF!) / (96 - 4 + 1)</f>
        <v>1</v>
      </c>
      <c r="AB4" s="9">
        <f t="shared" si="3"/>
        <v>1</v>
      </c>
      <c r="AC4" s="9">
        <f>1 - COUNT(VU!K$2:K$94) / (96 - 4 + 1)</f>
        <v>0</v>
      </c>
      <c r="AD4" s="9">
        <f>1 - COUNT(#REF!) / (96 - 4 + 1)</f>
        <v>1</v>
      </c>
      <c r="AE4" s="9">
        <f>1 - COUNT(VU!L$2:L$94) / (96 - 4 + 1)</f>
        <v>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3">
      <c r="B3" s="96"/>
      <c r="E3" s="1" t="s">
        <v>0</v>
      </c>
      <c r="F3" s="2" t="s">
        <v>1</v>
      </c>
      <c r="G3" s="2" t="s">
        <v>5</v>
      </c>
      <c r="H3" s="2" t="s">
        <v>2</v>
      </c>
      <c r="I3" s="2" t="s">
        <v>3</v>
      </c>
      <c r="J3" s="2" t="s">
        <v>5</v>
      </c>
      <c r="K3" s="2" t="s">
        <v>2</v>
      </c>
      <c r="L3" s="2" t="s">
        <v>4</v>
      </c>
      <c r="M3" s="2" t="s">
        <v>6</v>
      </c>
      <c r="N3" s="4" t="s">
        <v>12</v>
      </c>
      <c r="O3" s="2" t="s">
        <v>7</v>
      </c>
      <c r="P3" s="2" t="s">
        <v>8</v>
      </c>
      <c r="Q3" s="2" t="s">
        <v>9</v>
      </c>
      <c r="R3" s="2" t="s">
        <v>16</v>
      </c>
      <c r="S3" s="2" t="s">
        <v>21</v>
      </c>
      <c r="T3" s="2" t="s">
        <v>18</v>
      </c>
      <c r="U3" s="2" t="s">
        <v>19</v>
      </c>
      <c r="V3" s="4" t="s">
        <v>20</v>
      </c>
      <c r="W3" s="2" t="s">
        <v>21</v>
      </c>
      <c r="X3" s="2" t="s">
        <v>22</v>
      </c>
      <c r="Y3" s="4" t="s">
        <v>23</v>
      </c>
      <c r="Z3" s="4" t="s">
        <v>24</v>
      </c>
      <c r="AA3" s="4" t="s">
        <v>25</v>
      </c>
      <c r="AB3" s="2" t="s">
        <v>10</v>
      </c>
      <c r="AC3" s="2" t="s">
        <v>10</v>
      </c>
      <c r="AD3" s="4" t="s">
        <v>26</v>
      </c>
      <c r="AE3" s="3" t="s">
        <v>11</v>
      </c>
      <c r="AF3" s="4" t="s">
        <v>27</v>
      </c>
      <c r="AG3" s="3" t="s">
        <v>13</v>
      </c>
    </row>
    <row r="4">
      <c r="B4" s="96"/>
      <c r="E4" s="9">
        <v>0.895320499214131</v>
      </c>
      <c r="F4" s="9">
        <v>0.866278830228787</v>
      </c>
      <c r="G4" s="9">
        <v>0.924830578468541</v>
      </c>
      <c r="H4" s="9">
        <v>0.926318567469632</v>
      </c>
      <c r="I4" s="9">
        <v>0.925673836670883</v>
      </c>
      <c r="J4" s="9">
        <v>0.923959876654531</v>
      </c>
      <c r="K4" s="9">
        <v>0.926571652259043</v>
      </c>
      <c r="L4" s="9">
        <v>0.924830578468541</v>
      </c>
      <c r="M4" s="9">
        <v>0.910869653054588</v>
      </c>
      <c r="N4" s="9">
        <v>0.940430289497046</v>
      </c>
      <c r="O4" s="9">
        <v>0.919692915556606</v>
      </c>
      <c r="P4" s="9">
        <v>0.925426141319169</v>
      </c>
      <c r="Q4" s="9">
        <v>0.926407147557242</v>
      </c>
      <c r="R4" s="9">
        <v>0.926164323663051</v>
      </c>
      <c r="S4" s="9">
        <v>0.922528245934555</v>
      </c>
      <c r="T4" s="9">
        <v>0.922346416837659</v>
      </c>
      <c r="U4" s="9">
        <v>0.926164323663051</v>
      </c>
      <c r="V4" s="9">
        <v>0.925673836670884</v>
      </c>
      <c r="W4" s="9">
        <v>0.910719627091175</v>
      </c>
      <c r="X4" s="9">
        <v>0.867831757951747</v>
      </c>
      <c r="Y4" s="9">
        <v>0.901747254249188</v>
      </c>
      <c r="Z4" s="9">
        <v>0.91248855079814</v>
      </c>
      <c r="AA4" s="9">
        <v>0.939419432990683</v>
      </c>
      <c r="AB4" s="9">
        <v>0.920063015707419</v>
      </c>
      <c r="AC4" s="9">
        <v>0.920063015707419</v>
      </c>
      <c r="AD4" s="9">
        <v>1.0</v>
      </c>
      <c r="AE4" s="9">
        <v>0.900635647947478</v>
      </c>
      <c r="AF4" s="9">
        <v>0.0</v>
      </c>
      <c r="AG4" s="9">
        <v>0.890849885264742</v>
      </c>
    </row>
    <row r="5">
      <c r="B5" s="96"/>
      <c r="E5" s="9">
        <f t="shared" ref="E5:AE5" si="1">E4 - 0.8</f>
        <v>0.09532049921</v>
      </c>
      <c r="F5" s="9">
        <f t="shared" si="1"/>
        <v>0.06627883023</v>
      </c>
      <c r="G5" s="9">
        <f t="shared" si="1"/>
        <v>0.1248305785</v>
      </c>
      <c r="H5" s="9">
        <f t="shared" si="1"/>
        <v>0.1263185675</v>
      </c>
      <c r="I5" s="9">
        <f t="shared" si="1"/>
        <v>0.1256738367</v>
      </c>
      <c r="J5" s="9">
        <f t="shared" si="1"/>
        <v>0.1239598767</v>
      </c>
      <c r="K5" s="9">
        <f t="shared" si="1"/>
        <v>0.1265716523</v>
      </c>
      <c r="L5" s="9">
        <f t="shared" si="1"/>
        <v>0.1248305785</v>
      </c>
      <c r="M5" s="9">
        <f t="shared" si="1"/>
        <v>0.1108696531</v>
      </c>
      <c r="N5" s="9">
        <f t="shared" si="1"/>
        <v>0.1404302895</v>
      </c>
      <c r="O5" s="9">
        <f t="shared" si="1"/>
        <v>0.1196929156</v>
      </c>
      <c r="P5" s="9">
        <f t="shared" si="1"/>
        <v>0.1254261413</v>
      </c>
      <c r="Q5" s="9">
        <f t="shared" si="1"/>
        <v>0.1264071476</v>
      </c>
      <c r="R5" s="9">
        <f t="shared" si="1"/>
        <v>0.1261643237</v>
      </c>
      <c r="S5" s="9">
        <f t="shared" si="1"/>
        <v>0.1225282459</v>
      </c>
      <c r="T5" s="9">
        <f t="shared" si="1"/>
        <v>0.1223464168</v>
      </c>
      <c r="U5" s="9">
        <f t="shared" si="1"/>
        <v>0.1261643237</v>
      </c>
      <c r="V5" s="9">
        <f t="shared" si="1"/>
        <v>0.1256738367</v>
      </c>
      <c r="W5" s="9">
        <f t="shared" si="1"/>
        <v>0.1107196271</v>
      </c>
      <c r="X5" s="9">
        <f t="shared" si="1"/>
        <v>0.06783175795</v>
      </c>
      <c r="Y5" s="9">
        <f t="shared" si="1"/>
        <v>0.1017472542</v>
      </c>
      <c r="Z5" s="9">
        <f t="shared" si="1"/>
        <v>0.1124885508</v>
      </c>
      <c r="AA5" s="9">
        <f t="shared" si="1"/>
        <v>0.139419433</v>
      </c>
      <c r="AB5" s="9">
        <f t="shared" si="1"/>
        <v>0.1200630157</v>
      </c>
      <c r="AC5" s="9">
        <f t="shared" si="1"/>
        <v>0.1200630157</v>
      </c>
      <c r="AD5" s="9">
        <f t="shared" si="1"/>
        <v>0.2</v>
      </c>
      <c r="AE5" s="9">
        <f t="shared" si="1"/>
        <v>0.1006356479</v>
      </c>
      <c r="AF5" s="9">
        <v>0.0</v>
      </c>
      <c r="AG5" s="9">
        <f>AG4 - 0.8</f>
        <v>0.09084988526</v>
      </c>
    </row>
    <row r="6">
      <c r="B6" s="96"/>
    </row>
    <row r="7">
      <c r="B7" s="96"/>
    </row>
    <row r="8">
      <c r="B8" s="96"/>
    </row>
    <row r="9">
      <c r="B9" s="96"/>
    </row>
    <row r="10">
      <c r="B10" s="96"/>
    </row>
    <row r="11">
      <c r="B11" s="96"/>
    </row>
    <row r="12">
      <c r="B12" s="96"/>
    </row>
    <row r="13">
      <c r="B13" s="96"/>
    </row>
    <row r="14">
      <c r="B14" s="96"/>
    </row>
    <row r="15">
      <c r="B15" s="96"/>
    </row>
    <row r="16">
      <c r="B16" s="96"/>
    </row>
    <row r="17">
      <c r="B17" s="96"/>
    </row>
    <row r="18">
      <c r="B18" s="96"/>
    </row>
    <row r="19">
      <c r="B19" s="96"/>
    </row>
    <row r="20">
      <c r="B20" s="96"/>
    </row>
    <row r="21">
      <c r="B21" s="96"/>
    </row>
    <row r="22">
      <c r="B22" s="96"/>
    </row>
    <row r="23">
      <c r="B23" s="96"/>
    </row>
    <row r="24">
      <c r="B24" s="96"/>
    </row>
    <row r="25">
      <c r="B25" s="96"/>
    </row>
    <row r="26">
      <c r="B26" s="96"/>
    </row>
    <row r="27">
      <c r="B27" s="96"/>
    </row>
    <row r="28">
      <c r="B28" s="96"/>
    </row>
    <row r="29">
      <c r="B29" s="96"/>
    </row>
    <row r="30">
      <c r="B30" s="96"/>
    </row>
    <row r="31">
      <c r="B31" s="95"/>
    </row>
  </sheetData>
  <conditionalFormatting sqref="E4:AG4">
    <cfRule type="cellIs" dxfId="8" priority="1" operator="greaterThan">
      <formula>0.9</formula>
    </cfRule>
  </conditionalFormatting>
  <conditionalFormatting sqref="E4:AG4">
    <cfRule type="cellIs" dxfId="9" priority="2" operator="greaterThan">
      <formula>0.85</formula>
    </cfRule>
  </conditionalFormatting>
  <conditionalFormatting sqref="E4:AG4">
    <cfRule type="cellIs" dxfId="10" priority="3" operator="greaterThan">
      <formula>0.8</formula>
    </cfRule>
  </conditionalFormatting>
  <conditionalFormatting sqref="E4:AG4">
    <cfRule type="notContainsBlanks" dxfId="11" priority="4">
      <formula>LEN(TRIM(E4))&gt;0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</row>
    <row r="2">
      <c r="E2" s="98" t="s">
        <v>54</v>
      </c>
      <c r="H2" s="99" t="s">
        <v>55</v>
      </c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</row>
    <row r="3">
      <c r="C3" s="1" t="s">
        <v>0</v>
      </c>
      <c r="D3" s="2" t="s">
        <v>1</v>
      </c>
      <c r="E3" s="2" t="s">
        <v>5</v>
      </c>
      <c r="F3" s="2" t="s">
        <v>2</v>
      </c>
      <c r="G3" s="2" t="s">
        <v>3</v>
      </c>
      <c r="H3" s="2" t="s">
        <v>5</v>
      </c>
      <c r="I3" s="2" t="s">
        <v>2</v>
      </c>
      <c r="J3" s="2" t="s">
        <v>4</v>
      </c>
      <c r="K3" s="2" t="s">
        <v>6</v>
      </c>
      <c r="L3" s="4" t="s">
        <v>12</v>
      </c>
      <c r="M3" s="2" t="s">
        <v>7</v>
      </c>
      <c r="N3" s="2" t="s">
        <v>8</v>
      </c>
      <c r="O3" s="2" t="s">
        <v>9</v>
      </c>
      <c r="P3" s="2" t="s">
        <v>16</v>
      </c>
      <c r="Q3" s="2" t="s">
        <v>21</v>
      </c>
      <c r="R3" s="2" t="s">
        <v>18</v>
      </c>
      <c r="S3" s="2" t="s">
        <v>19</v>
      </c>
      <c r="T3" s="4" t="s">
        <v>20</v>
      </c>
      <c r="U3" s="2" t="s">
        <v>21</v>
      </c>
      <c r="V3" s="2" t="s">
        <v>22</v>
      </c>
      <c r="W3" s="4" t="s">
        <v>23</v>
      </c>
      <c r="X3" s="4" t="s">
        <v>24</v>
      </c>
      <c r="Y3" s="4" t="s">
        <v>25</v>
      </c>
      <c r="Z3" s="2" t="s">
        <v>10</v>
      </c>
      <c r="AA3" s="2" t="s">
        <v>10</v>
      </c>
      <c r="AB3" s="4" t="s">
        <v>26</v>
      </c>
      <c r="AC3" s="3" t="s">
        <v>11</v>
      </c>
      <c r="AD3" s="4" t="s">
        <v>27</v>
      </c>
      <c r="AE3" s="3" t="s">
        <v>13</v>
      </c>
    </row>
    <row r="4">
      <c r="C4" s="97">
        <f t="array" ref="C4">(SUM(IF(ISNUMBER(VU!A2:A94),1/COUNTIF(VU!A2:A94, VU!A2:A94),0))) / COUNT(VU!A2:A94)</f>
        <v>0.2258064516</v>
      </c>
      <c r="D4" s="97">
        <f t="array" ref="D4">(SUM(IF(ISNUMBER(VU!B2:B94),1/COUNTIF(VU!B2:B94, VU!B2:B94),0))) / COUNT(VU!B2:B94)</f>
        <v>0.1075268817</v>
      </c>
      <c r="E4" s="97" t="str">
        <f t="array" ref="E4">(SUM(IF(ISNUMBER(#REF!),1/COUNTIF(#REF!, #REF!),0))) / COUNT(#REF!)</f>
        <v>#DIV/0!</v>
      </c>
      <c r="F4" s="97">
        <f t="array" ref="F4">(SUM(IF(ISNUMBER(VU!C2:C94),1/COUNTIF(VU!C2:C94, VU!C2:C94),0))) / COUNT(VU!C2:C94)</f>
        <v>0.9569892473</v>
      </c>
      <c r="G4" s="97">
        <f t="array" ref="G4">(SUM(IF(ISNUMBER(VU!D2:D94),1/COUNTIF(VU!D2:D94, VU!D2:D94),0))) / COUNT(VU!D2:D94)</f>
        <v>0.9784946237</v>
      </c>
      <c r="H4" s="97" t="str">
        <f t="array" ref="H4">(SUM(IF(ISNUMBER(#REF!),1/COUNTIF(#REF!, #REF!),0))) / COUNT(#REF!)</f>
        <v>#DIV/0!</v>
      </c>
      <c r="I4" s="97" t="str">
        <f t="array" ref="I4">(SUM(IF(ISNUMBER(#REF!),1/COUNTIF(#REF!, #REF!),0))) / COUNT(#REF!)</f>
        <v>#DIV/0!</v>
      </c>
      <c r="J4" s="97">
        <f t="array" ref="J4">(SUM(IF(ISNUMBER(VU!E2:E94),1/COUNTIF(VU!E2:E94, VU!E2:E94),0))) / COUNT(VU!E2:E94)</f>
        <v>0.9462365591</v>
      </c>
      <c r="K4" s="97">
        <f t="array" ref="K4">(SUM(IF(ISNUMBER(VU!F2:F94),1/COUNTIF(VU!F2:F94, VU!F2:F94),0))) / COUNT(VU!F2:F94)</f>
        <v>0.5483870968</v>
      </c>
      <c r="L4" s="97" t="str">
        <f t="array" ref="L4">(SUM(IF(ISNUMBER(#REF!),1/COUNTIF(#REF!, #REF!),0))) / COUNT(#REF!)</f>
        <v>#DIV/0!</v>
      </c>
      <c r="M4" s="97">
        <f t="array" ref="M4">(SUM(IF(ISNUMBER(VU!G2:G94),1/COUNTIF(VU!G2:G94, VU!G2:G94),0))) / COUNT(VU!G2:G94)</f>
        <v>0.7419354839</v>
      </c>
      <c r="N4" s="97">
        <f t="array" ref="N4">(SUM(IF(ISNUMBER(VU!H2:H94),1/COUNTIF(VU!H2:H94, VU!H2:H94),0))) / COUNT(VU!H2:H94)</f>
        <v>0.9569892473</v>
      </c>
      <c r="O4" s="97">
        <f t="array" ref="O4">(SUM(IF(ISNUMBER(VU!I2:I94),1/COUNTIF(VU!I2:I94, VU!I2:I94),0))) / COUNT(VU!I2:I94)</f>
        <v>1</v>
      </c>
      <c r="P4" s="97" t="str">
        <f t="array" ref="P4">(SUM(IF(ISNUMBER(#REF!),1/COUNTIF(#REF!, #REF!),0))) / COUNT(#REF!)</f>
        <v>#DIV/0!</v>
      </c>
      <c r="Q4" s="97" t="str">
        <f t="array" ref="Q4">(SUM(IF(ISNUMBER(#REF!),1/COUNTIF(#REF!, #REF!),0))) / COUNT(#REF!)</f>
        <v>#DIV/0!</v>
      </c>
      <c r="R4" s="97" t="str">
        <f t="array" ref="R4">(SUM(IF(ISNUMBER(#REF!),1/COUNTIF(#REF!, #REF!),0))) / COUNT(#REF!)</f>
        <v>#DIV/0!</v>
      </c>
      <c r="S4" s="97" t="str">
        <f t="array" ref="S4">(SUM(IF(ISNUMBER(#REF!),1/COUNTIF(#REF!, #REF!),0))) / COUNT(#REF!)</f>
        <v>#DIV/0!</v>
      </c>
      <c r="T4" s="97" t="str">
        <f t="array" ref="T4">(SUM(IF(ISNUMBER(#REF!),1/COUNTIF(#REF!, #REF!),0))) / COUNT(#REF!)</f>
        <v>#DIV/0!</v>
      </c>
      <c r="U4" s="97" t="str">
        <f t="array" ref="U4">(SUM(IF(ISNUMBER(#REF!),1/COUNTIF(#REF!, #REF!),0))) / COUNT(#REF!)</f>
        <v>#DIV/0!</v>
      </c>
      <c r="V4" s="97" t="str">
        <f t="array" ref="V4">(SUM(IF(ISNUMBER(#REF!),1/COUNTIF(#REF!, #REF!),0))) / COUNT(#REF!)</f>
        <v>#DIV/0!</v>
      </c>
      <c r="W4" s="97" t="str">
        <f t="array" ref="W4">(SUM(IF(ISNUMBER(#REF!),1/COUNTIF(#REF!, #REF!),0))) / COUNT(#REF!)</f>
        <v>#DIV/0!</v>
      </c>
      <c r="X4" s="97" t="str">
        <f t="array" ref="X4">(SUM(IF(ISNUMBER(#REF!),1/COUNTIF(#REF!, #REF!),0))) / COUNT(#REF!)</f>
        <v>#DIV/0!</v>
      </c>
      <c r="Y4" s="97" t="str">
        <f t="array" ref="Y4">(SUM(IF(ISNUMBER(#REF!),1/COUNTIF(#REF!, #REF!),0))) / COUNT(#REF!)</f>
        <v>#DIV/0!</v>
      </c>
      <c r="Z4" s="97">
        <f t="array" ref="Z4">(SUM(IF(ISNUMBER(VU!J2:J94),1/COUNTIF(VU!J2:J94, VU!J2:J94),0))) / COUNT(VU!J2:J94)</f>
        <v>0.752688172</v>
      </c>
      <c r="AA4" s="97" t="str">
        <f t="array" ref="AA4">(SUM(IF(ISNUMBER(#REF!),1/COUNTIF(#REF!, #REF!),0))) / COUNT(#REF!)</f>
        <v>#DIV/0!</v>
      </c>
      <c r="AB4" s="97" t="str">
        <f t="array" ref="AB4">(SUM(IF(ISNUMBER(#REF!),1/COUNTIF(#REF!, #REF!),0))) / COUNT(#REF!)</f>
        <v>#DIV/0!</v>
      </c>
      <c r="AC4" s="97">
        <f t="array" ref="AC4">(SUM(IF(ISNUMBER(VU!K2:K94),1/COUNTIF(VU!K2:K94, VU!K2:K94),0))) / COUNT(VU!K2:K94)</f>
        <v>0.2688172043</v>
      </c>
      <c r="AD4" s="97" t="str">
        <f t="array" ref="AD4">(SUM(IF(ISNUMBER(#REF!),1/COUNTIF(#REF!, #REF!),0))) / COUNT(#REF!)</f>
        <v>#DIV/0!</v>
      </c>
      <c r="AE4" s="97">
        <f t="array" ref="AE4">(SUM(IF(ISNUMBER(VU!L2:L94),1/COUNTIF(VU!L2:L94, VU!L2:L94),0))) / COUNT(VU!L2:L94)</f>
        <v>0.2258064516</v>
      </c>
      <c r="AF4" s="97"/>
    </row>
    <row r="5"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</row>
    <row r="6"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</row>
    <row r="7"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</row>
    <row r="8"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</row>
    <row r="9"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</row>
    <row r="10"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</row>
    <row r="11"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</row>
    <row r="12"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</row>
    <row r="13"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</row>
    <row r="14"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</row>
    <row r="15"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101"/>
      <c r="R15" s="101"/>
      <c r="S15" s="97"/>
      <c r="T15" s="97"/>
      <c r="U15" s="97"/>
      <c r="V15" s="97"/>
      <c r="W15" s="97"/>
    </row>
    <row r="16"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</row>
    <row r="17"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</row>
    <row r="18"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</row>
    <row r="19"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</row>
    <row r="20"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</row>
    <row r="21"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</row>
    <row r="22"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</row>
    <row r="23"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</row>
    <row r="24"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</row>
    <row r="25"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</row>
    <row r="26"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</row>
    <row r="27"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</row>
    <row r="28"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</row>
  </sheetData>
  <mergeCells count="2">
    <mergeCell ref="E2:G2"/>
    <mergeCell ref="H2:J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0"/>
  </cols>
  <sheetData>
    <row r="1">
      <c r="A1" s="100">
        <v>21303.0</v>
      </c>
    </row>
    <row r="2">
      <c r="A2" s="9">
        <v>11206.0</v>
      </c>
    </row>
    <row r="3">
      <c r="A3" s="100">
        <v>22503.0</v>
      </c>
    </row>
    <row r="4">
      <c r="A4" s="9">
        <v>20503.0</v>
      </c>
    </row>
    <row r="5">
      <c r="A5" s="9">
        <v>22103.0</v>
      </c>
    </row>
    <row r="6">
      <c r="A6" s="9">
        <v>22505.0</v>
      </c>
    </row>
    <row r="7">
      <c r="A7" s="100">
        <v>11504.0</v>
      </c>
    </row>
    <row r="8">
      <c r="A8" s="100">
        <v>11203.0</v>
      </c>
    </row>
    <row r="9">
      <c r="A9" s="100">
        <v>807.0</v>
      </c>
    </row>
    <row r="10">
      <c r="A10" s="100">
        <v>11501.0</v>
      </c>
    </row>
    <row r="11">
      <c r="A11" s="9">
        <v>12107.0</v>
      </c>
    </row>
    <row r="12">
      <c r="A12" s="100">
        <v>22501.0</v>
      </c>
    </row>
    <row r="13">
      <c r="A13" s="9">
        <v>11207.0</v>
      </c>
    </row>
    <row r="14">
      <c r="A14" s="100">
        <v>21203.0</v>
      </c>
    </row>
    <row r="15">
      <c r="A15" s="100">
        <v>11503.0</v>
      </c>
    </row>
    <row r="16">
      <c r="A16" s="100">
        <v>21002.0</v>
      </c>
    </row>
    <row r="17">
      <c r="A17" s="9">
        <v>21204.0</v>
      </c>
    </row>
    <row r="18">
      <c r="A18" s="9">
        <v>11502.0</v>
      </c>
    </row>
    <row r="19">
      <c r="A19" s="9">
        <v>11703.0</v>
      </c>
    </row>
    <row r="20">
      <c r="A20" s="9">
        <v>22102.0</v>
      </c>
    </row>
    <row r="21" ht="15.75" customHeight="1">
      <c r="A21" s="9">
        <v>22104.0</v>
      </c>
    </row>
    <row r="22" ht="15.75" customHeight="1">
      <c r="A22" s="9">
        <v>11201.0</v>
      </c>
    </row>
    <row r="23" ht="15.75" customHeight="1">
      <c r="A23" s="9">
        <v>12104.0</v>
      </c>
    </row>
    <row r="24" ht="15.75" customHeight="1">
      <c r="A24" s="9">
        <v>21201.0</v>
      </c>
    </row>
    <row r="25" ht="15.75" customHeight="1">
      <c r="A25" s="9">
        <v>21202.0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