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S:\IGCN\OWM\Watershed Specialist\Sam\"/>
    </mc:Choice>
  </mc:AlternateContent>
  <xr:revisionPtr revIDLastSave="0" documentId="8_{410E9D7F-12F0-4E02-9E05-59C71146A2AB}" xr6:coauthVersionLast="46" xr6:coauthVersionMax="46" xr10:uidLastSave="{00000000-0000-0000-0000-000000000000}"/>
  <bookViews>
    <workbookView xWindow="23880" yWindow="-120" windowWidth="24240" windowHeight="13140" xr2:uid="{00000000-000D-0000-FFFF-FFFF00000000}"/>
  </bookViews>
  <sheets>
    <sheet name="CB (2008-2020) Tbl1 and Chart" sheetId="4" r:id="rId1"/>
    <sheet name="Central Basin Tbl 2" sheetId="5" r:id="rId2"/>
    <sheet name="Tributary Data" sheetId="1" r:id="rId3"/>
    <sheet name="Maumee Charts" sheetId="8" r:id="rId4"/>
  </sheets>
  <definedNames>
    <definedName name="_xlnm.Print_Area" localSheetId="0">'CB (2008-2020) Tbl1 and Chart'!$A$1:$I$46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81" i="1" l="1"/>
  <c r="J68" i="1"/>
  <c r="J42" i="1"/>
  <c r="J29" i="1"/>
  <c r="J13" i="1"/>
  <c r="J14" i="1"/>
  <c r="J15" i="1"/>
  <c r="J16" i="1"/>
  <c r="G109" i="1" l="1"/>
  <c r="G110" i="1"/>
  <c r="G111" i="1"/>
  <c r="G112" i="1"/>
  <c r="G113" i="1"/>
  <c r="G114" i="1"/>
  <c r="G115" i="1"/>
  <c r="G116" i="1"/>
  <c r="G117" i="1"/>
  <c r="G118" i="1"/>
  <c r="G119" i="1"/>
  <c r="G120" i="1"/>
  <c r="J80" i="1" l="1"/>
  <c r="J79" i="1"/>
  <c r="J78" i="1"/>
  <c r="J77" i="1"/>
  <c r="J76" i="1"/>
  <c r="J75" i="1"/>
  <c r="J74" i="1"/>
  <c r="J73" i="1"/>
  <c r="J72" i="1"/>
  <c r="J71" i="1"/>
  <c r="J70" i="1"/>
  <c r="J69" i="1"/>
  <c r="J67" i="1"/>
  <c r="J66" i="1"/>
  <c r="J31" i="1"/>
  <c r="J32" i="1"/>
  <c r="J33" i="1"/>
  <c r="J34" i="1"/>
  <c r="J35" i="1"/>
  <c r="J36" i="1"/>
  <c r="J37" i="1"/>
  <c r="J38" i="1"/>
  <c r="J39" i="1"/>
  <c r="J40" i="1"/>
  <c r="J41" i="1"/>
  <c r="J30" i="1"/>
  <c r="J28" i="1"/>
  <c r="J27" i="1"/>
  <c r="J26" i="1"/>
  <c r="J25" i="1"/>
  <c r="J24" i="1"/>
  <c r="J23" i="1"/>
  <c r="J22" i="1"/>
  <c r="J21" i="1"/>
  <c r="J20" i="1"/>
  <c r="J5" i="1"/>
  <c r="J6" i="1"/>
  <c r="J7" i="1"/>
  <c r="J8" i="1"/>
  <c r="J9" i="1"/>
  <c r="J10" i="1"/>
  <c r="J11" i="1"/>
  <c r="J12" i="1"/>
  <c r="J4" i="1"/>
  <c r="H81" i="1"/>
  <c r="H80" i="1"/>
  <c r="H79" i="1"/>
  <c r="H78" i="1"/>
  <c r="H77" i="1"/>
  <c r="H76" i="1"/>
  <c r="H75" i="1"/>
  <c r="H74" i="1"/>
  <c r="H73" i="1"/>
  <c r="H72" i="1"/>
  <c r="H71" i="1"/>
  <c r="H67" i="1"/>
  <c r="H68" i="1"/>
  <c r="H69" i="1"/>
  <c r="H70" i="1"/>
  <c r="H66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21" i="1"/>
  <c r="H22" i="1"/>
  <c r="H23" i="1"/>
  <c r="H24" i="1"/>
  <c r="H25" i="1"/>
  <c r="H26" i="1"/>
  <c r="H27" i="1"/>
  <c r="H28" i="1"/>
  <c r="H29" i="1"/>
  <c r="H20" i="1"/>
  <c r="H5" i="1"/>
  <c r="H6" i="1"/>
  <c r="H7" i="1"/>
  <c r="H8" i="1"/>
  <c r="H9" i="1"/>
  <c r="H10" i="1"/>
  <c r="H11" i="1"/>
  <c r="H12" i="1"/>
  <c r="H13" i="1"/>
  <c r="H14" i="1"/>
  <c r="H15" i="1"/>
  <c r="H16" i="1"/>
  <c r="H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tc={9D1E03F2-8925-46AA-8330-7822D174BBC1}</author>
  </authors>
  <commentList>
    <comment ref="I95" authorId="0" shapeId="0" xr:uid="{9D1E03F2-8925-46AA-8330-7822D174BBC1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column contains what I compute the spring TP FWMC should be based on the reported volume and load. Perhaps the reported volumes are too low?</t>
      </text>
    </comment>
  </commentList>
</comments>
</file>

<file path=xl/sharedStrings.xml><?xml version="1.0" encoding="utf-8"?>
<sst xmlns="http://schemas.openxmlformats.org/spreadsheetml/2006/main" count="305" uniqueCount="61">
  <si>
    <t>River</t>
  </si>
  <si>
    <t>Year</t>
  </si>
  <si>
    <t>Spring Discharge (million cubic meters)</t>
  </si>
  <si>
    <t>Spring TP load</t>
  </si>
  <si>
    <t>Spring SRP load</t>
  </si>
  <si>
    <t>Spring FWM TP conc. (mg/L)</t>
  </si>
  <si>
    <t>Spring FWM SRP conc. (mg/L)</t>
  </si>
  <si>
    <t>Maumee River</t>
  </si>
  <si>
    <t>Portage River</t>
  </si>
  <si>
    <t>Sandusky River</t>
  </si>
  <si>
    <t>Cedar-Toussaint</t>
  </si>
  <si>
    <t>Huron River (OH)</t>
  </si>
  <si>
    <t>River Raisin</t>
  </si>
  <si>
    <t>Annual TP load</t>
  </si>
  <si>
    <t>Cuyahoga River</t>
  </si>
  <si>
    <t>Vermillion River</t>
  </si>
  <si>
    <t>Grand River (OH)</t>
  </si>
  <si>
    <t>Thames River</t>
  </si>
  <si>
    <t>Spring TP load Target</t>
  </si>
  <si>
    <t>Spring SRP load Target</t>
  </si>
  <si>
    <t>Spring FWM TP Target</t>
  </si>
  <si>
    <t>Spring FWM SRP Target</t>
  </si>
  <si>
    <t>Annual TP load Target</t>
  </si>
  <si>
    <t>Leamington Tributaries</t>
  </si>
  <si>
    <t>Detroit River (US)</t>
  </si>
  <si>
    <t>Detroit River (CAN)</t>
  </si>
  <si>
    <t>Table 1. Total phosphorus loading estimates (MTA) to Lake Erie by source type.  (CENTRAL BASIN)</t>
  </si>
  <si>
    <t>Monitored Tributary (Non-Point Sources only)</t>
  </si>
  <si>
    <t>Adjustment for Unmonitored Area</t>
  </si>
  <si>
    <t>Direct Point Sources</t>
  </si>
  <si>
    <t>Indirect Point Sources</t>
  </si>
  <si>
    <t>Atmospheric Deposition</t>
  </si>
  <si>
    <t>Input from Lake Huron</t>
  </si>
  <si>
    <t>Total Load</t>
  </si>
  <si>
    <t>Target</t>
  </si>
  <si>
    <r>
      <rPr>
        <i/>
        <sz val="12"/>
        <color theme="1"/>
        <rFont val="Times New Roman"/>
        <family val="1"/>
      </rPr>
      <t>(p)</t>
    </r>
    <r>
      <rPr>
        <sz val="12"/>
        <color theme="1"/>
        <rFont val="Times New Roman"/>
        <family val="1"/>
      </rPr>
      <t xml:space="preserve"> = Provisional for Canadian point sources</t>
    </r>
  </si>
  <si>
    <r>
      <t>Runoff for Major Tributaries (m^3/10x6)</t>
    </r>
    <r>
      <rPr>
        <vertAlign val="subscript"/>
        <sz val="12"/>
        <color theme="1"/>
        <rFont val="Times New Roman"/>
        <family val="1"/>
      </rPr>
      <t>1</t>
    </r>
  </si>
  <si>
    <r>
      <rPr>
        <vertAlign val="superscript"/>
        <sz val="12"/>
        <color theme="1"/>
        <rFont val="Calibri"/>
        <family val="2"/>
        <scheme val="minor"/>
      </rPr>
      <t xml:space="preserve">1 </t>
    </r>
    <r>
      <rPr>
        <sz val="12"/>
        <color theme="1"/>
        <rFont val="Calibri"/>
        <family val="2"/>
        <scheme val="minor"/>
      </rPr>
      <t xml:space="preserve">Total discharge volume for the Thames, Maumee, Sandusky, Cuyahoga, and Grand (Ontario) rivers combined, in millions of cubic meters. </t>
    </r>
  </si>
  <si>
    <t>Won't have actual values for SRP</t>
  </si>
  <si>
    <t>Table 2. Total phosphorus loading estimates (MTA) for the Central Basin drainage area (including Detroit River and Western basin).</t>
  </si>
  <si>
    <t>Updated 6/25/21</t>
  </si>
  <si>
    <t>Load</t>
  </si>
  <si>
    <t>S.E.</t>
  </si>
  <si>
    <t>United States</t>
  </si>
  <si>
    <t>Monitored Tributary</t>
  </si>
  <si>
    <t>Direct Industrial Point Source</t>
  </si>
  <si>
    <t>Direct Municipal Point Source</t>
  </si>
  <si>
    <r>
      <t>Indirect Industrial Point Source</t>
    </r>
    <r>
      <rPr>
        <vertAlign val="superscript"/>
        <sz val="12"/>
        <color theme="1"/>
        <rFont val="Calibri"/>
        <family val="2"/>
        <scheme val="minor"/>
      </rPr>
      <t>1</t>
    </r>
  </si>
  <si>
    <r>
      <t>Indirect Municipal Point Source</t>
    </r>
    <r>
      <rPr>
        <vertAlign val="superscript"/>
        <sz val="12"/>
        <color theme="1"/>
        <rFont val="Calibri"/>
        <family val="2"/>
        <scheme val="minor"/>
      </rPr>
      <t>1</t>
    </r>
  </si>
  <si>
    <t>U.S. Total</t>
  </si>
  <si>
    <t>Canada</t>
  </si>
  <si>
    <t>Canadian Total</t>
  </si>
  <si>
    <t>Atmospheric</t>
  </si>
  <si>
    <r>
      <t>Input from Lake Huron</t>
    </r>
    <r>
      <rPr>
        <vertAlign val="superscript"/>
        <sz val="12"/>
        <color theme="1"/>
        <rFont val="Calibri"/>
        <family val="2"/>
        <scheme val="minor"/>
      </rPr>
      <t>2</t>
    </r>
  </si>
  <si>
    <t>Basin Total</t>
  </si>
  <si>
    <r>
      <rPr>
        <vertAlign val="superscript"/>
        <sz val="12"/>
        <color theme="1"/>
        <rFont val="Calibri"/>
        <family val="2"/>
        <scheme val="minor"/>
      </rPr>
      <t>1</t>
    </r>
    <r>
      <rPr>
        <sz val="12"/>
        <color theme="1"/>
        <rFont val="Calibri"/>
        <family val="2"/>
        <scheme val="minor"/>
      </rPr>
      <t>included in monitored tributary.</t>
    </r>
  </si>
  <si>
    <r>
      <rPr>
        <vertAlign val="superscript"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>2003-2008 from Chapra and Dolan (2012); constant load used after 2008 in Maccoux 2016.</t>
    </r>
  </si>
  <si>
    <t>Blank cell indicates no reported load; zero indicates reported load is zero or rounds to zero</t>
  </si>
  <si>
    <t>All values rounded to nearest whole number (numbers below one rounded to nearest tenth)</t>
  </si>
  <si>
    <t>Hypoxia Priority Tributaries  (Note: Load est for entire watershed/complex)</t>
  </si>
  <si>
    <t>Spring Tributary Data (load measured at monitoring location)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</si>
</sst>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00"/>
    <numFmt numFmtId="165" formatCode="0.0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color rgb="FFFF0000"/>
      <name val="Times New Roman"/>
      <family val="1"/>
    </font>
    <font>
      <vertAlign val="subscript"/>
      <sz val="12"/>
      <color theme="1"/>
      <name val="Times New Roman"/>
      <family val="1"/>
    </font>
    <font>
      <sz val="12"/>
      <name val="Calibri"/>
      <family val="2"/>
      <scheme val="minor"/>
    </font>
    <font>
      <i/>
      <sz val="12"/>
      <color theme="1"/>
      <name val="Times New Roman"/>
      <family val="1"/>
    </font>
    <font>
      <sz val="12"/>
      <color theme="1"/>
      <name val="Calibri"/>
      <family val="2"/>
      <scheme val="minor"/>
    </font>
    <font>
      <vertAlign val="superscript"/>
      <sz val="12"/>
      <color theme="1"/>
      <name val="Calibri"/>
      <family val="2"/>
      <scheme val="minor"/>
    </font>
    <font>
      <sz val="12"/>
      <name val="Times New Roman"/>
      <family val="1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2F2F2"/>
      </patternFill>
    </fill>
    <fill>
      <patternFill patternType="solid">
        <fgColor theme="0"/>
        <bgColor indexed="64"/>
      </patternFill>
    </fill>
    <fill>
      <patternFill patternType="solid">
        <fgColor rgb="FFDDEBF7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43" fontId="13" fillId="0" borderId="0" applyFont="0" applyFill="0" applyBorder="0" applyAlignment="0" applyProtection="0"/>
    <xf numFmtId="0" fontId="14" fillId="5" borderId="12" applyNumberFormat="0" applyAlignment="0" applyProtection="0"/>
  </cellStyleXfs>
  <cellXfs count="118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/>
    <xf numFmtId="0" fontId="0" fillId="0" borderId="0" xfId="0" applyBorder="1"/>
    <xf numFmtId="1" fontId="0" fillId="0" borderId="0" xfId="0" applyNumberFormat="1" applyBorder="1"/>
    <xf numFmtId="164" fontId="0" fillId="0" borderId="0" xfId="0" applyNumberFormat="1" applyBorder="1"/>
    <xf numFmtId="1" fontId="0" fillId="0" borderId="7" xfId="0" applyNumberFormat="1" applyBorder="1"/>
    <xf numFmtId="1" fontId="0" fillId="0" borderId="10" xfId="0" applyNumberFormat="1" applyBorder="1"/>
    <xf numFmtId="164" fontId="0" fillId="0" borderId="10" xfId="0" applyNumberFormat="1" applyBorder="1"/>
    <xf numFmtId="165" fontId="0" fillId="0" borderId="0" xfId="0" applyNumberFormat="1" applyFill="1"/>
    <xf numFmtId="0" fontId="0" fillId="0" borderId="0" xfId="0"/>
    <xf numFmtId="0" fontId="0" fillId="0" borderId="7" xfId="0" applyFill="1" applyBorder="1"/>
    <xf numFmtId="0" fontId="0" fillId="0" borderId="0" xfId="0" applyFill="1" applyBorder="1"/>
    <xf numFmtId="0" fontId="0" fillId="0" borderId="10" xfId="0" applyFill="1" applyBorder="1"/>
    <xf numFmtId="0" fontId="0" fillId="0" borderId="10" xfId="0" applyBorder="1"/>
    <xf numFmtId="0" fontId="0" fillId="0" borderId="0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6" xfId="0" applyFill="1" applyBorder="1"/>
    <xf numFmtId="0" fontId="0" fillId="0" borderId="4" xfId="0" applyFill="1" applyBorder="1"/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1" fontId="0" fillId="2" borderId="0" xfId="0" applyNumberFormat="1" applyFill="1" applyBorder="1"/>
    <xf numFmtId="1" fontId="0" fillId="2" borderId="7" xfId="0" applyNumberFormat="1" applyFill="1" applyBorder="1"/>
    <xf numFmtId="1" fontId="0" fillId="2" borderId="10" xfId="0" applyNumberFormat="1" applyFill="1" applyBorder="1"/>
    <xf numFmtId="165" fontId="0" fillId="2" borderId="0" xfId="0" applyNumberFormat="1" applyFill="1"/>
    <xf numFmtId="164" fontId="0" fillId="2" borderId="0" xfId="0" applyNumberFormat="1" applyFill="1" applyBorder="1"/>
    <xf numFmtId="164" fontId="0" fillId="2" borderId="10" xfId="0" applyNumberFormat="1" applyFill="1" applyBorder="1"/>
    <xf numFmtId="164" fontId="0" fillId="2" borderId="5" xfId="0" applyNumberFormat="1" applyFill="1" applyBorder="1"/>
    <xf numFmtId="164" fontId="0" fillId="2" borderId="11" xfId="0" applyNumberFormat="1" applyFill="1" applyBorder="1"/>
    <xf numFmtId="0" fontId="0" fillId="0" borderId="8" xfId="0" applyBorder="1" applyAlignment="1">
      <alignment horizontal="center"/>
    </xf>
    <xf numFmtId="1" fontId="2" fillId="0" borderId="7" xfId="0" applyNumberFormat="1" applyFont="1" applyFill="1" applyBorder="1"/>
    <xf numFmtId="1" fontId="2" fillId="0" borderId="0" xfId="0" applyNumberFormat="1" applyFont="1" applyFill="1" applyBorder="1"/>
    <xf numFmtId="1" fontId="0" fillId="0" borderId="0" xfId="0" applyNumberFormat="1" applyFill="1" applyBorder="1"/>
    <xf numFmtId="1" fontId="2" fillId="0" borderId="0" xfId="0" applyNumberFormat="1" applyFont="1" applyBorder="1"/>
    <xf numFmtId="1" fontId="2" fillId="0" borderId="10" xfId="0" applyNumberFormat="1" applyFont="1" applyBorder="1"/>
    <xf numFmtId="0" fontId="0" fillId="2" borderId="5" xfId="0" applyFill="1" applyBorder="1"/>
    <xf numFmtId="0" fontId="0" fillId="2" borderId="11" xfId="0" applyFill="1" applyBorder="1"/>
    <xf numFmtId="1" fontId="0" fillId="0" borderId="0" xfId="0" applyNumberFormat="1"/>
    <xf numFmtId="1" fontId="2" fillId="0" borderId="7" xfId="0" applyNumberFormat="1" applyFont="1" applyBorder="1"/>
    <xf numFmtId="1" fontId="2" fillId="0" borderId="10" xfId="0" applyNumberFormat="1" applyFont="1" applyFill="1" applyBorder="1"/>
    <xf numFmtId="164" fontId="2" fillId="0" borderId="0" xfId="0" applyNumberFormat="1" applyFont="1" applyBorder="1"/>
    <xf numFmtId="164" fontId="2" fillId="0" borderId="10" xfId="0" applyNumberFormat="1" applyFont="1" applyBorder="1"/>
    <xf numFmtId="164" fontId="2" fillId="2" borderId="7" xfId="0" applyNumberFormat="1" applyFont="1" applyFill="1" applyBorder="1"/>
    <xf numFmtId="164" fontId="2" fillId="2" borderId="0" xfId="0" applyNumberFormat="1" applyFont="1" applyFill="1" applyBorder="1"/>
    <xf numFmtId="164" fontId="2" fillId="2" borderId="5" xfId="0" applyNumberFormat="1" applyFont="1" applyFill="1" applyBorder="1"/>
    <xf numFmtId="164" fontId="2" fillId="2" borderId="10" xfId="0" applyNumberFormat="1" applyFont="1" applyFill="1" applyBorder="1"/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 wrapText="1"/>
    </xf>
    <xf numFmtId="164" fontId="0" fillId="2" borderId="8" xfId="0" applyNumberFormat="1" applyFill="1" applyBorder="1"/>
    <xf numFmtId="164" fontId="2" fillId="0" borderId="7" xfId="0" applyNumberFormat="1" applyFont="1" applyBorder="1"/>
    <xf numFmtId="0" fontId="0" fillId="2" borderId="8" xfId="0" applyFill="1" applyBorder="1"/>
    <xf numFmtId="0" fontId="0" fillId="0" borderId="7" xfId="0" applyNumberFormat="1" applyBorder="1"/>
    <xf numFmtId="0" fontId="0" fillId="0" borderId="0" xfId="0" applyNumberFormat="1" applyBorder="1"/>
    <xf numFmtId="0" fontId="2" fillId="0" borderId="0" xfId="0" applyNumberFormat="1" applyFont="1" applyBorder="1"/>
    <xf numFmtId="0" fontId="2" fillId="0" borderId="0" xfId="0" applyNumberFormat="1" applyFont="1" applyFill="1" applyBorder="1"/>
    <xf numFmtId="0" fontId="2" fillId="0" borderId="7" xfId="0" applyNumberFormat="1" applyFont="1" applyFill="1" applyBorder="1"/>
    <xf numFmtId="1" fontId="3" fillId="0" borderId="0" xfId="0" applyNumberFormat="1" applyFont="1"/>
    <xf numFmtId="1" fontId="4" fillId="0" borderId="0" xfId="0" applyNumberFormat="1" applyFont="1"/>
    <xf numFmtId="1" fontId="5" fillId="0" borderId="0" xfId="0" applyNumberFormat="1" applyFont="1"/>
    <xf numFmtId="1" fontId="4" fillId="0" borderId="2" xfId="0" applyNumberFormat="1" applyFont="1" applyBorder="1" applyAlignment="1">
      <alignment horizontal="center" vertical="center" wrapText="1"/>
    </xf>
    <xf numFmtId="0" fontId="0" fillId="0" borderId="0" xfId="0" applyAlignment="1">
      <alignment horizontal="right" vertical="center" wrapText="1"/>
    </xf>
    <xf numFmtId="1" fontId="4" fillId="3" borderId="0" xfId="0" applyNumberFormat="1" applyFont="1" applyFill="1"/>
    <xf numFmtId="1" fontId="0" fillId="0" borderId="0" xfId="0" applyNumberFormat="1" applyAlignment="1">
      <alignment horizontal="right" vertical="center" wrapText="1"/>
    </xf>
    <xf numFmtId="1" fontId="7" fillId="0" borderId="0" xfId="0" applyNumberFormat="1" applyFont="1"/>
    <xf numFmtId="1" fontId="11" fillId="0" borderId="0" xfId="0" applyNumberFormat="1" applyFont="1"/>
    <xf numFmtId="1" fontId="9" fillId="0" borderId="0" xfId="0" applyNumberFormat="1" applyFont="1"/>
    <xf numFmtId="0" fontId="9" fillId="0" borderId="0" xfId="0" applyFont="1"/>
    <xf numFmtId="0" fontId="0" fillId="4" borderId="4" xfId="0" applyFill="1" applyBorder="1"/>
    <xf numFmtId="0" fontId="0" fillId="4" borderId="0" xfId="0" applyFill="1" applyBorder="1"/>
    <xf numFmtId="1" fontId="0" fillId="4" borderId="0" xfId="0" applyNumberFormat="1" applyFill="1" applyBorder="1"/>
    <xf numFmtId="164" fontId="0" fillId="4" borderId="5" xfId="0" applyNumberFormat="1" applyFill="1" applyBorder="1"/>
    <xf numFmtId="0" fontId="0" fillId="4" borderId="0" xfId="0" applyFill="1"/>
    <xf numFmtId="0" fontId="0" fillId="4" borderId="10" xfId="0" applyFill="1" applyBorder="1"/>
    <xf numFmtId="0" fontId="2" fillId="4" borderId="0" xfId="0" applyNumberFormat="1" applyFont="1" applyFill="1" applyBorder="1"/>
    <xf numFmtId="0" fontId="0" fillId="4" borderId="5" xfId="0" applyFill="1" applyBorder="1"/>
    <xf numFmtId="0" fontId="0" fillId="4" borderId="9" xfId="0" applyFill="1" applyBorder="1"/>
    <xf numFmtId="1" fontId="0" fillId="0" borderId="0" xfId="0" applyNumberFormat="1" applyAlignment="1">
      <alignment vertical="center" wrapText="1"/>
    </xf>
    <xf numFmtId="1" fontId="0" fillId="0" borderId="10" xfId="0" applyNumberFormat="1" applyBorder="1" applyAlignment="1">
      <alignment vertical="center" wrapText="1"/>
    </xf>
    <xf numFmtId="1" fontId="0" fillId="4" borderId="10" xfId="0" applyNumberFormat="1" applyFill="1" applyBorder="1"/>
    <xf numFmtId="164" fontId="2" fillId="4" borderId="10" xfId="0" applyNumberFormat="1" applyFont="1" applyFill="1" applyBorder="1"/>
    <xf numFmtId="164" fontId="0" fillId="4" borderId="10" xfId="0" applyNumberFormat="1" applyFill="1" applyBorder="1"/>
    <xf numFmtId="164" fontId="0" fillId="4" borderId="11" xfId="0" applyNumberFormat="1" applyFill="1" applyBorder="1"/>
    <xf numFmtId="0" fontId="12" fillId="0" borderId="0" xfId="0" applyFont="1" applyBorder="1"/>
    <xf numFmtId="0" fontId="12" fillId="0" borderId="0" xfId="0" applyFont="1"/>
    <xf numFmtId="0" fontId="12" fillId="0" borderId="10" xfId="0" applyFont="1" applyBorder="1"/>
    <xf numFmtId="1" fontId="0" fillId="2" borderId="0" xfId="0" applyNumberFormat="1" applyFill="1"/>
    <xf numFmtId="164" fontId="0" fillId="2" borderId="0" xfId="0" applyNumberFormat="1" applyFill="1"/>
    <xf numFmtId="164" fontId="2" fillId="0" borderId="0" xfId="0" applyNumberFormat="1" applyFont="1"/>
    <xf numFmtId="1" fontId="2" fillId="0" borderId="0" xfId="0" applyNumberFormat="1" applyFont="1"/>
    <xf numFmtId="0" fontId="0" fillId="2" borderId="0" xfId="0" applyFill="1"/>
    <xf numFmtId="0" fontId="0" fillId="2" borderId="10" xfId="0" applyFill="1" applyBorder="1"/>
    <xf numFmtId="0" fontId="15" fillId="6" borderId="0" xfId="2" applyFont="1" applyFill="1" applyBorder="1" applyAlignment="1"/>
    <xf numFmtId="0" fontId="9" fillId="7" borderId="0" xfId="0" applyFont="1" applyFill="1" applyAlignment="1">
      <alignment horizontal="left"/>
    </xf>
    <xf numFmtId="0" fontId="16" fillId="4" borderId="0" xfId="0" applyFont="1" applyFill="1"/>
    <xf numFmtId="1" fontId="9" fillId="0" borderId="7" xfId="0" applyNumberFormat="1" applyFont="1" applyBorder="1"/>
    <xf numFmtId="1" fontId="9" fillId="0" borderId="10" xfId="0" applyNumberFormat="1" applyFont="1" applyBorder="1"/>
    <xf numFmtId="1" fontId="9" fillId="7" borderId="10" xfId="0" applyNumberFormat="1" applyFont="1" applyFill="1" applyBorder="1" applyAlignment="1">
      <alignment horizontal="left"/>
    </xf>
    <xf numFmtId="1" fontId="17" fillId="0" borderId="0" xfId="0" applyNumberFormat="1" applyFont="1"/>
    <xf numFmtId="1" fontId="9" fillId="7" borderId="7" xfId="0" applyNumberFormat="1" applyFont="1" applyFill="1" applyBorder="1" applyAlignment="1">
      <alignment horizontal="left"/>
    </xf>
    <xf numFmtId="1" fontId="9" fillId="7" borderId="0" xfId="0" applyNumberFormat="1" applyFont="1" applyFill="1" applyAlignment="1">
      <alignment horizontal="left"/>
    </xf>
    <xf numFmtId="165" fontId="9" fillId="7" borderId="0" xfId="0" applyNumberFormat="1" applyFont="1" applyFill="1" applyAlignment="1">
      <alignment horizontal="left"/>
    </xf>
    <xf numFmtId="1" fontId="16" fillId="0" borderId="0" xfId="0" applyNumberFormat="1" applyFont="1"/>
    <xf numFmtId="3" fontId="16" fillId="7" borderId="0" xfId="0" applyNumberFormat="1" applyFont="1" applyFill="1" applyAlignment="1">
      <alignment horizontal="left"/>
    </xf>
    <xf numFmtId="1" fontId="7" fillId="7" borderId="0" xfId="0" applyNumberFormat="1" applyFont="1" applyFill="1" applyAlignment="1">
      <alignment horizontal="left"/>
    </xf>
    <xf numFmtId="1" fontId="16" fillId="0" borderId="10" xfId="0" applyNumberFormat="1" applyFont="1" applyBorder="1"/>
    <xf numFmtId="3" fontId="16" fillId="7" borderId="10" xfId="1" applyNumberFormat="1" applyFont="1" applyFill="1" applyBorder="1" applyAlignment="1">
      <alignment horizontal="left"/>
    </xf>
    <xf numFmtId="37" fontId="16" fillId="7" borderId="10" xfId="1" applyNumberFormat="1" applyFont="1" applyFill="1" applyBorder="1" applyAlignment="1">
      <alignment horizontal="left"/>
    </xf>
    <xf numFmtId="0" fontId="16" fillId="0" borderId="0" xfId="0" applyFont="1"/>
    <xf numFmtId="37" fontId="16" fillId="7" borderId="0" xfId="1" applyNumberFormat="1" applyFont="1" applyFill="1" applyBorder="1" applyAlignment="1">
      <alignment horizontal="left"/>
    </xf>
    <xf numFmtId="0" fontId="9" fillId="0" borderId="0" xfId="0" applyFont="1" applyAlignment="1">
      <alignment horizontal="left"/>
    </xf>
    <xf numFmtId="1" fontId="16" fillId="7" borderId="2" xfId="0" applyNumberFormat="1" applyFont="1" applyFill="1" applyBorder="1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10" xfId="0" applyFont="1" applyBorder="1" applyAlignment="1">
      <alignment horizontal="center"/>
    </xf>
  </cellXfs>
  <cellStyles count="3">
    <cellStyle name="Calculation" xfId="2" builtinId="22"/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Phosphorus Loads to the Central Basin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'CB (2008-2020) Tbl1 and Chart'!$G$2</c:f>
              <c:strCache>
                <c:ptCount val="1"/>
                <c:pt idx="0">
                  <c:v>Input from Lake Huron</c:v>
                </c:pt>
              </c:strCache>
            </c:strRef>
          </c:tx>
          <c:spPr>
            <a:solidFill>
              <a:srgbClr val="00B0F0"/>
            </a:solidFill>
            <a:ln>
              <a:solidFill>
                <a:schemeClr val="tx1"/>
              </a:solidFill>
            </a:ln>
          </c:spPr>
          <c:invertIfNegative val="0"/>
          <c:cat>
            <c:numRef>
              <c:f>'CB (2008-2020) Tbl1 and Chart'!$A$3:$A$16</c:f>
              <c:numCache>
                <c:formatCode>0</c:formatCode>
                <c:ptCount val="14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</c:numCache>
            </c:numRef>
          </c:cat>
          <c:val>
            <c:numRef>
              <c:f>'CB (2008-2020) Tbl1 and Chart'!$G$3:$G$15</c:f>
              <c:numCache>
                <c:formatCode>0</c:formatCode>
                <c:ptCount val="13"/>
                <c:pt idx="0">
                  <c:v>321</c:v>
                </c:pt>
                <c:pt idx="1">
                  <c:v>321</c:v>
                </c:pt>
                <c:pt idx="2">
                  <c:v>321</c:v>
                </c:pt>
                <c:pt idx="3">
                  <c:v>321</c:v>
                </c:pt>
                <c:pt idx="4">
                  <c:v>321</c:v>
                </c:pt>
                <c:pt idx="5">
                  <c:v>321</c:v>
                </c:pt>
                <c:pt idx="6">
                  <c:v>321</c:v>
                </c:pt>
                <c:pt idx="7">
                  <c:v>321</c:v>
                </c:pt>
                <c:pt idx="8">
                  <c:v>321</c:v>
                </c:pt>
                <c:pt idx="9">
                  <c:v>321</c:v>
                </c:pt>
                <c:pt idx="10">
                  <c:v>321</c:v>
                </c:pt>
                <c:pt idx="11">
                  <c:v>321</c:v>
                </c:pt>
                <c:pt idx="12">
                  <c:v>321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14-4B4A-A520-C5768A8B93A7}"/>
            </c:ext>
          </c:extLst>
        </c:ser>
        <c:ser>
          <c:idx val="2"/>
          <c:order val="1"/>
          <c:tx>
            <c:strRef>
              <c:f>'CB (2008-2020) Tbl1 and Chart'!$D$2</c:f>
              <c:strCache>
                <c:ptCount val="1"/>
                <c:pt idx="0">
                  <c:v>Direct Point Sources</c:v>
                </c:pt>
              </c:strCache>
            </c:strRef>
          </c:tx>
          <c:spPr>
            <a:solidFill>
              <a:srgbClr val="1C3ACE"/>
            </a:solidFill>
            <a:ln>
              <a:solidFill>
                <a:schemeClr val="tx1"/>
              </a:solidFill>
            </a:ln>
          </c:spPr>
          <c:invertIfNegative val="0"/>
          <c:cat>
            <c:numRef>
              <c:f>'CB (2008-2020) Tbl1 and Chart'!$A$3:$A$16</c:f>
              <c:numCache>
                <c:formatCode>0</c:formatCode>
                <c:ptCount val="14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</c:numCache>
            </c:numRef>
          </c:cat>
          <c:val>
            <c:numRef>
              <c:f>'CB (2008-2020) Tbl1 and Chart'!$D$3:$D$15</c:f>
              <c:numCache>
                <c:formatCode>0</c:formatCode>
                <c:ptCount val="13"/>
                <c:pt idx="0">
                  <c:v>1423.5381946</c:v>
                </c:pt>
                <c:pt idx="1">
                  <c:v>1268.4929999999999</c:v>
                </c:pt>
                <c:pt idx="2">
                  <c:v>1117.9670000000001</c:v>
                </c:pt>
                <c:pt idx="3">
                  <c:v>1114.394</c:v>
                </c:pt>
                <c:pt idx="4">
                  <c:v>901.55200000000013</c:v>
                </c:pt>
                <c:pt idx="5">
                  <c:v>769.54600000000005</c:v>
                </c:pt>
                <c:pt idx="6">
                  <c:v>822.30599999999993</c:v>
                </c:pt>
                <c:pt idx="7">
                  <c:v>910.58899999999983</c:v>
                </c:pt>
                <c:pt idx="8">
                  <c:v>913.92899999999997</c:v>
                </c:pt>
                <c:pt idx="9">
                  <c:v>831.12599999999998</c:v>
                </c:pt>
                <c:pt idx="10">
                  <c:v>896.50300000000004</c:v>
                </c:pt>
                <c:pt idx="11">
                  <c:v>999.65600000000006</c:v>
                </c:pt>
                <c:pt idx="12">
                  <c:v>844.90400000000011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14-4B4A-A520-C5768A8B93A7}"/>
            </c:ext>
          </c:extLst>
        </c:ser>
        <c:ser>
          <c:idx val="3"/>
          <c:order val="2"/>
          <c:tx>
            <c:strRef>
              <c:f>'CB (2008-2020) Tbl1 and Chart'!$E$2</c:f>
              <c:strCache>
                <c:ptCount val="1"/>
                <c:pt idx="0">
                  <c:v>Indirect Point Sources</c:v>
                </c:pt>
              </c:strCache>
            </c:strRef>
          </c:tx>
          <c:spPr>
            <a:solidFill>
              <a:srgbClr val="5C5CB8"/>
            </a:solidFill>
            <a:ln>
              <a:solidFill>
                <a:schemeClr val="tx1"/>
              </a:solidFill>
            </a:ln>
          </c:spPr>
          <c:invertIfNegative val="0"/>
          <c:cat>
            <c:numRef>
              <c:f>'CB (2008-2020) Tbl1 and Chart'!$A$3:$A$16</c:f>
              <c:numCache>
                <c:formatCode>0</c:formatCode>
                <c:ptCount val="14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</c:numCache>
            </c:numRef>
          </c:cat>
          <c:val>
            <c:numRef>
              <c:f>'CB (2008-2020) Tbl1 and Chart'!$E$3:$E$15</c:f>
              <c:numCache>
                <c:formatCode>0</c:formatCode>
                <c:ptCount val="13"/>
                <c:pt idx="0">
                  <c:v>439.98182579999997</c:v>
                </c:pt>
                <c:pt idx="1">
                  <c:v>418.74899999999997</c:v>
                </c:pt>
                <c:pt idx="2">
                  <c:v>347.30300000000005</c:v>
                </c:pt>
                <c:pt idx="3">
                  <c:v>387.41099999999994</c:v>
                </c:pt>
                <c:pt idx="4">
                  <c:v>357.94400000000002</c:v>
                </c:pt>
                <c:pt idx="5">
                  <c:v>372.24899999999997</c:v>
                </c:pt>
                <c:pt idx="6">
                  <c:v>331.76</c:v>
                </c:pt>
                <c:pt idx="7">
                  <c:v>339.55</c:v>
                </c:pt>
                <c:pt idx="8">
                  <c:v>335.26799999999997</c:v>
                </c:pt>
                <c:pt idx="9">
                  <c:v>334.14800000000002</c:v>
                </c:pt>
                <c:pt idx="10">
                  <c:v>318.10300000000001</c:v>
                </c:pt>
                <c:pt idx="11">
                  <c:v>310.80200000000002</c:v>
                </c:pt>
                <c:pt idx="12">
                  <c:v>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114-4B4A-A520-C5768A8B93A7}"/>
            </c:ext>
          </c:extLst>
        </c:ser>
        <c:ser>
          <c:idx val="0"/>
          <c:order val="3"/>
          <c:tx>
            <c:strRef>
              <c:f>'CB (2008-2020) Tbl1 and Chart'!$F$2</c:f>
              <c:strCache>
                <c:ptCount val="1"/>
                <c:pt idx="0">
                  <c:v>Atmospheric Deposition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tx1"/>
              </a:solidFill>
            </a:ln>
          </c:spPr>
          <c:invertIfNegative val="0"/>
          <c:cat>
            <c:numRef>
              <c:f>'CB (2008-2020) Tbl1 and Chart'!$A$3:$A$16</c:f>
              <c:numCache>
                <c:formatCode>0</c:formatCode>
                <c:ptCount val="14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</c:numCache>
            </c:numRef>
          </c:cat>
          <c:val>
            <c:numRef>
              <c:f>'CB (2008-2020) Tbl1 and Chart'!$F$3:$F$15</c:f>
              <c:numCache>
                <c:formatCode>0</c:formatCode>
                <c:ptCount val="13"/>
                <c:pt idx="0">
                  <c:v>314.73599999999999</c:v>
                </c:pt>
                <c:pt idx="1">
                  <c:v>589.73400000000004</c:v>
                </c:pt>
                <c:pt idx="2">
                  <c:v>283.714</c:v>
                </c:pt>
                <c:pt idx="3">
                  <c:v>428.1</c:v>
                </c:pt>
                <c:pt idx="4">
                  <c:v>269.91399999999999</c:v>
                </c:pt>
                <c:pt idx="5">
                  <c:v>398.71299999999997</c:v>
                </c:pt>
                <c:pt idx="6">
                  <c:v>273.34699999999998</c:v>
                </c:pt>
                <c:pt idx="7">
                  <c:v>260.97500000000002</c:v>
                </c:pt>
                <c:pt idx="8">
                  <c:v>275.82100000000003</c:v>
                </c:pt>
                <c:pt idx="9">
                  <c:v>421.86799999999999</c:v>
                </c:pt>
                <c:pt idx="10">
                  <c:v>411.27700000000004</c:v>
                </c:pt>
                <c:pt idx="11">
                  <c:v>249.256</c:v>
                </c:pt>
                <c:pt idx="12">
                  <c:v>306.75900000000001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114-4B4A-A520-C5768A8B93A7}"/>
            </c:ext>
          </c:extLst>
        </c:ser>
        <c:ser>
          <c:idx val="5"/>
          <c:order val="5"/>
          <c:tx>
            <c:strRef>
              <c:f>'CB (2008-2020) Tbl1 and Chart'!$B$2</c:f>
              <c:strCache>
                <c:ptCount val="1"/>
                <c:pt idx="0">
                  <c:v>Monitored Tributary (Non-Point Sources only)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solidFill>
                <a:schemeClr val="tx1"/>
              </a:solidFill>
            </a:ln>
          </c:spPr>
          <c:invertIfNegative val="0"/>
          <c:cat>
            <c:numRef>
              <c:f>'CB (2008-2020) Tbl1 and Chart'!$A$3:$A$16</c:f>
              <c:numCache>
                <c:formatCode>0</c:formatCode>
                <c:ptCount val="14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</c:numCache>
            </c:numRef>
          </c:cat>
          <c:val>
            <c:numRef>
              <c:f>'CB (2008-2020) Tbl1 and Chart'!$B$3:$B$15</c:f>
              <c:numCache>
                <c:formatCode>0</c:formatCode>
                <c:ptCount val="13"/>
                <c:pt idx="0">
                  <c:v>5638.5204922946004</c:v>
                </c:pt>
                <c:pt idx="1">
                  <c:v>3650.2080000000005</c:v>
                </c:pt>
                <c:pt idx="2">
                  <c:v>2381.4250000000002</c:v>
                </c:pt>
                <c:pt idx="3">
                  <c:v>5574.1670000000004</c:v>
                </c:pt>
                <c:pt idx="4">
                  <c:v>3915.1990000000001</c:v>
                </c:pt>
                <c:pt idx="5">
                  <c:v>4145.9790000000003</c:v>
                </c:pt>
                <c:pt idx="6">
                  <c:v>3929.3019999999997</c:v>
                </c:pt>
                <c:pt idx="7">
                  <c:v>3390.7879999999996</c:v>
                </c:pt>
                <c:pt idx="8">
                  <c:v>2157.4809999999998</c:v>
                </c:pt>
                <c:pt idx="9">
                  <c:v>4773.3819999999996</c:v>
                </c:pt>
                <c:pt idx="10">
                  <c:v>4716.0590000000002</c:v>
                </c:pt>
                <c:pt idx="11">
                  <c:v>6710.1050000000005</c:v>
                </c:pt>
                <c:pt idx="12">
                  <c:v>4554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114-4B4A-A520-C5768A8B93A7}"/>
            </c:ext>
          </c:extLst>
        </c:ser>
        <c:ser>
          <c:idx val="4"/>
          <c:order val="6"/>
          <c:tx>
            <c:strRef>
              <c:f>'CB (2008-2020) Tbl1 and Chart'!$C$2</c:f>
              <c:strCache>
                <c:ptCount val="1"/>
                <c:pt idx="0">
                  <c:v>Adjustment for Unmonitored Area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:spPr>
          <c:invertIfNegative val="0"/>
          <c:cat>
            <c:numRef>
              <c:f>'CB (2008-2020) Tbl1 and Chart'!$A$3:$A$16</c:f>
              <c:numCache>
                <c:formatCode>0</c:formatCode>
                <c:ptCount val="14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</c:numCache>
            </c:numRef>
          </c:cat>
          <c:val>
            <c:numRef>
              <c:f>'CB (2008-2020) Tbl1 and Chart'!$C$3:$C$15</c:f>
              <c:numCache>
                <c:formatCode>0</c:formatCode>
                <c:ptCount val="13"/>
                <c:pt idx="0">
                  <c:v>1421.6585464967566</c:v>
                </c:pt>
                <c:pt idx="1">
                  <c:v>1275.9690000000001</c:v>
                </c:pt>
                <c:pt idx="2">
                  <c:v>755.89300000000003</c:v>
                </c:pt>
                <c:pt idx="3">
                  <c:v>2104.5250000000001</c:v>
                </c:pt>
                <c:pt idx="4">
                  <c:v>1366.931</c:v>
                </c:pt>
                <c:pt idx="5">
                  <c:v>1591.7000000000003</c:v>
                </c:pt>
                <c:pt idx="6">
                  <c:v>1499.7049999999999</c:v>
                </c:pt>
                <c:pt idx="7">
                  <c:v>1048.7579999999998</c:v>
                </c:pt>
                <c:pt idx="8">
                  <c:v>838.47300000000007</c:v>
                </c:pt>
                <c:pt idx="9">
                  <c:v>1691.4690000000001</c:v>
                </c:pt>
                <c:pt idx="10">
                  <c:v>2078.6500000000005</c:v>
                </c:pt>
                <c:pt idx="11">
                  <c:v>3025.3170000000005</c:v>
                </c:pt>
                <c:pt idx="12">
                  <c:v>1959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114-4B4A-A520-C5768A8B93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98391552"/>
        <c:axId val="98393472"/>
        <c:extLst/>
      </c:barChart>
      <c:lineChart>
        <c:grouping val="standard"/>
        <c:varyColors val="0"/>
        <c:ser>
          <c:idx val="8"/>
          <c:order val="4"/>
          <c:tx>
            <c:v>Target: 6,000 MT</c:v>
          </c:tx>
          <c:spPr>
            <a:ln w="34925" cmpd="sng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'CB (2008-2020) Tbl1 and Chart'!$A$3:$A$15</c:f>
              <c:numCache>
                <c:formatCode>0</c:formatCode>
                <c:ptCount val="13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</c:numCache>
            </c:numRef>
          </c:cat>
          <c:val>
            <c:numRef>
              <c:f>'CB (2008-2020) Tbl1 and Chart'!$I$3:$I$15</c:f>
              <c:numCache>
                <c:formatCode>0</c:formatCode>
                <c:ptCount val="13"/>
                <c:pt idx="0">
                  <c:v>6000</c:v>
                </c:pt>
                <c:pt idx="1">
                  <c:v>6000</c:v>
                </c:pt>
                <c:pt idx="2">
                  <c:v>6000</c:v>
                </c:pt>
                <c:pt idx="3">
                  <c:v>6000</c:v>
                </c:pt>
                <c:pt idx="4">
                  <c:v>6000</c:v>
                </c:pt>
                <c:pt idx="5">
                  <c:v>6000</c:v>
                </c:pt>
                <c:pt idx="6">
                  <c:v>6000</c:v>
                </c:pt>
                <c:pt idx="7">
                  <c:v>6000</c:v>
                </c:pt>
                <c:pt idx="8">
                  <c:v>6000</c:v>
                </c:pt>
                <c:pt idx="9">
                  <c:v>6000</c:v>
                </c:pt>
                <c:pt idx="10">
                  <c:v>6000</c:v>
                </c:pt>
                <c:pt idx="11">
                  <c:v>6000</c:v>
                </c:pt>
                <c:pt idx="12">
                  <c:v>6000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114-4B4A-A520-C5768A8B93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391552"/>
        <c:axId val="98393472"/>
        <c:extLst/>
      </c:lineChart>
      <c:lineChart>
        <c:grouping val="standard"/>
        <c:varyColors val="0"/>
        <c:ser>
          <c:idx val="6"/>
          <c:order val="7"/>
          <c:tx>
            <c:v>Runoff for Major Tributaries</c:v>
          </c:tx>
          <c:spPr>
            <a:ln>
              <a:solidFill>
                <a:srgbClr val="002060"/>
              </a:solidFill>
            </a:ln>
          </c:spPr>
          <c:marker>
            <c:symbol val="none"/>
          </c:marker>
          <c:cat>
            <c:numRef>
              <c:f>'CB (2008-2020) Tbl1 and Chart'!$A$3:$A$15</c:f>
              <c:numCache>
                <c:formatCode>0</c:formatCode>
                <c:ptCount val="13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</c:numCache>
            </c:numRef>
          </c:cat>
          <c:val>
            <c:numRef>
              <c:f>'CB (2008-2020) Tbl1 and Chart'!$J$3:$J$15</c:f>
              <c:numCache>
                <c:formatCode>0</c:formatCode>
                <c:ptCount val="13"/>
                <c:pt idx="0">
                  <c:v>1563.9783105952711</c:v>
                </c:pt>
                <c:pt idx="1">
                  <c:v>1317.6543839741748</c:v>
                </c:pt>
                <c:pt idx="2">
                  <c:v>937.099189517882</c:v>
                </c:pt>
                <c:pt idx="3">
                  <c:v>1460.3445105334276</c:v>
                </c:pt>
                <c:pt idx="4">
                  <c:v>1205.2971817342204</c:v>
                </c:pt>
                <c:pt idx="5">
                  <c:v>1230.7916452689224</c:v>
                </c:pt>
                <c:pt idx="6">
                  <c:v>1484.9549543697576</c:v>
                </c:pt>
                <c:pt idx="7">
                  <c:v>1252.301867986748</c:v>
                </c:pt>
                <c:pt idx="8">
                  <c:v>942.28366878527527</c:v>
                </c:pt>
                <c:pt idx="9">
                  <c:v>1369.4536273741144</c:v>
                </c:pt>
                <c:pt idx="10">
                  <c:v>1304.7518494667988</c:v>
                </c:pt>
                <c:pt idx="11">
                  <c:v>1734.5144793414952</c:v>
                </c:pt>
                <c:pt idx="12">
                  <c:v>1175.4840149346655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114-4B4A-A520-C5768A8B93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6576928"/>
        <c:axId val="626568400"/>
      </c:lineChart>
      <c:catAx>
        <c:axId val="98391552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98393472"/>
        <c:crosses val="autoZero"/>
        <c:auto val="1"/>
        <c:lblAlgn val="ctr"/>
        <c:lblOffset val="100"/>
        <c:noMultiLvlLbl val="0"/>
      </c:catAx>
      <c:valAx>
        <c:axId val="98393472"/>
        <c:scaling>
          <c:orientation val="minMax"/>
          <c:max val="1200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</a:t>
                </a:r>
                <a:r>
                  <a:rPr lang="en-US" baseline="0"/>
                  <a:t> Phosphorus by Water Year (metric tons)</a:t>
                </a:r>
                <a:endParaRPr lang="en-US"/>
              </a:p>
            </c:rich>
          </c:tx>
          <c:overlay val="0"/>
        </c:title>
        <c:numFmt formatCode="#,##0" sourceLinked="0"/>
        <c:majorTickMark val="none"/>
        <c:minorTickMark val="none"/>
        <c:tickLblPos val="nextTo"/>
        <c:spPr>
          <a:ln w="6350">
            <a:noFill/>
          </a:ln>
        </c:spPr>
        <c:crossAx val="98391552"/>
        <c:crosses val="autoZero"/>
        <c:crossBetween val="between"/>
      </c:valAx>
      <c:valAx>
        <c:axId val="626568400"/>
        <c:scaling>
          <c:orientation val="minMax"/>
          <c:max val="180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 Discharge</a:t>
                </a:r>
                <a:r>
                  <a:rPr lang="en-US" baseline="0"/>
                  <a:t> volume (million cubic meters)</a:t>
                </a:r>
                <a:endParaRPr lang="en-US"/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626576928"/>
        <c:crosses val="max"/>
        <c:crossBetween val="between"/>
      </c:valAx>
      <c:catAx>
        <c:axId val="626576928"/>
        <c:scaling>
          <c:orientation val="minMax"/>
        </c:scaling>
        <c:delete val="1"/>
        <c:axPos val="b"/>
        <c:numFmt formatCode="0" sourceLinked="1"/>
        <c:majorTickMark val="out"/>
        <c:minorTickMark val="none"/>
        <c:tickLblPos val="nextTo"/>
        <c:crossAx val="626568400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Maumee River: Spring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'Tributary Data'!$D$3</c:f>
              <c:strCache>
                <c:ptCount val="1"/>
                <c:pt idx="0">
                  <c:v>Spring TP load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'Tributary Data'!$B$4:$B$16</c:f>
              <c:numCache>
                <c:formatCode>General</c:formatCode>
                <c:ptCount val="13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</c:numCache>
            </c:numRef>
          </c:cat>
          <c:val>
            <c:numRef>
              <c:f>'Tributary Data'!$D$4:$D$16</c:f>
              <c:numCache>
                <c:formatCode>0</c:formatCode>
                <c:ptCount val="13"/>
                <c:pt idx="0">
                  <c:v>1414.1079999999999</c:v>
                </c:pt>
                <c:pt idx="1">
                  <c:v>1369.739</c:v>
                </c:pt>
                <c:pt idx="2">
                  <c:v>1307.3530000000001</c:v>
                </c:pt>
                <c:pt idx="3">
                  <c:v>2317.9859999999999</c:v>
                </c:pt>
                <c:pt idx="4">
                  <c:v>393.06200000000001</c:v>
                </c:pt>
                <c:pt idx="5">
                  <c:v>1249.501</c:v>
                </c:pt>
                <c:pt idx="6">
                  <c:v>1155.23</c:v>
                </c:pt>
                <c:pt idx="7">
                  <c:v>2059.6410000000001</c:v>
                </c:pt>
                <c:pt idx="8">
                  <c:v>755.29300000000001</c:v>
                </c:pt>
                <c:pt idx="9">
                  <c:v>1905</c:v>
                </c:pt>
                <c:pt idx="10">
                  <c:v>1079</c:v>
                </c:pt>
                <c:pt idx="11">
                  <c:v>2041.9679200554554</c:v>
                </c:pt>
                <c:pt idx="12">
                  <c:v>1404.546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D8-47FD-B999-0CE3B83ED4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92948720"/>
        <c:axId val="2047741056"/>
      </c:barChart>
      <c:lineChart>
        <c:grouping val="standard"/>
        <c:varyColors val="0"/>
        <c:ser>
          <c:idx val="2"/>
          <c:order val="2"/>
          <c:tx>
            <c:v>Spring TP Load Target: 860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'Tributary Data'!$B$4:$B$16</c:f>
              <c:numCache>
                <c:formatCode>General</c:formatCode>
                <c:ptCount val="13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</c:numCache>
            </c:numRef>
          </c:cat>
          <c:val>
            <c:numRef>
              <c:f>'Tributary Data'!$E$4:$E$16</c:f>
              <c:numCache>
                <c:formatCode>0</c:formatCode>
                <c:ptCount val="13"/>
                <c:pt idx="0">
                  <c:v>860</c:v>
                </c:pt>
                <c:pt idx="1">
                  <c:v>860</c:v>
                </c:pt>
                <c:pt idx="2">
                  <c:v>860</c:v>
                </c:pt>
                <c:pt idx="3">
                  <c:v>860</c:v>
                </c:pt>
                <c:pt idx="4">
                  <c:v>860</c:v>
                </c:pt>
                <c:pt idx="5">
                  <c:v>860</c:v>
                </c:pt>
                <c:pt idx="6">
                  <c:v>860</c:v>
                </c:pt>
                <c:pt idx="7">
                  <c:v>860</c:v>
                </c:pt>
                <c:pt idx="8">
                  <c:v>860</c:v>
                </c:pt>
                <c:pt idx="9">
                  <c:v>860</c:v>
                </c:pt>
                <c:pt idx="10">
                  <c:v>860</c:v>
                </c:pt>
                <c:pt idx="11">
                  <c:v>860</c:v>
                </c:pt>
                <c:pt idx="12">
                  <c:v>860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D8-47FD-B999-0CE3B83ED4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2948720"/>
        <c:axId val="2047741056"/>
      </c:lineChart>
      <c:lineChart>
        <c:grouping val="standard"/>
        <c:varyColors val="0"/>
        <c:ser>
          <c:idx val="0"/>
          <c:order val="0"/>
          <c:tx>
            <c:v>Spring Discharge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'Tributary Data'!$B$4:$B$16</c:f>
              <c:numCache>
                <c:formatCode>General</c:formatCode>
                <c:ptCount val="13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</c:numCache>
            </c:numRef>
          </c:cat>
          <c:val>
            <c:numRef>
              <c:f>'Tributary Data'!$C$4:$C$16</c:f>
              <c:numCache>
                <c:formatCode>0</c:formatCode>
                <c:ptCount val="13"/>
                <c:pt idx="0">
                  <c:v>3756.453</c:v>
                </c:pt>
                <c:pt idx="1">
                  <c:v>3335.1410000000001</c:v>
                </c:pt>
                <c:pt idx="2">
                  <c:v>3612.797</c:v>
                </c:pt>
                <c:pt idx="3">
                  <c:v>5097.134</c:v>
                </c:pt>
                <c:pt idx="4">
                  <c:v>1038.777</c:v>
                </c:pt>
                <c:pt idx="5">
                  <c:v>3341.66</c:v>
                </c:pt>
                <c:pt idx="6">
                  <c:v>3474.7089999999998</c:v>
                </c:pt>
                <c:pt idx="7">
                  <c:v>5546.9350000000004</c:v>
                </c:pt>
                <c:pt idx="8">
                  <c:v>2490.4659999999999</c:v>
                </c:pt>
                <c:pt idx="9">
                  <c:v>4367</c:v>
                </c:pt>
                <c:pt idx="10">
                  <c:v>3019</c:v>
                </c:pt>
                <c:pt idx="11">
                  <c:v>4982.5198005363236</c:v>
                </c:pt>
                <c:pt idx="12">
                  <c:v>2814.5239999999999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D8-47FD-B999-0CE3B83ED4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8338272"/>
        <c:axId val="2043323520"/>
      </c:lineChart>
      <c:catAx>
        <c:axId val="1892948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7741056"/>
        <c:crosses val="autoZero"/>
        <c:auto val="1"/>
        <c:lblAlgn val="ctr"/>
        <c:lblOffset val="100"/>
        <c:noMultiLvlLbl val="0"/>
      </c:catAx>
      <c:valAx>
        <c:axId val="204774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 (metric tons)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2948720"/>
        <c:crosses val="autoZero"/>
        <c:crossBetween val="between"/>
      </c:valAx>
      <c:valAx>
        <c:axId val="204332352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FLow volume (10^6 m^3)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8338272"/>
        <c:crosses val="max"/>
        <c:crossBetween val="between"/>
      </c:valAx>
      <c:catAx>
        <c:axId val="204833827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0433235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Maumee River: Spring SRP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'Tributary Data'!$F$3</c:f>
              <c:strCache>
                <c:ptCount val="1"/>
                <c:pt idx="0">
                  <c:v>Spring SRP load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'Tributary Data'!$B$4:$B$16</c:f>
              <c:numCache>
                <c:formatCode>General</c:formatCode>
                <c:ptCount val="13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</c:numCache>
            </c:numRef>
          </c:cat>
          <c:val>
            <c:numRef>
              <c:f>'Tributary Data'!$F$4:$F$16</c:f>
              <c:numCache>
                <c:formatCode>0</c:formatCode>
                <c:ptCount val="13"/>
                <c:pt idx="0">
                  <c:v>302.25099999999998</c:v>
                </c:pt>
                <c:pt idx="1">
                  <c:v>211.178</c:v>
                </c:pt>
                <c:pt idx="2">
                  <c:v>323.78800000000001</c:v>
                </c:pt>
                <c:pt idx="3">
                  <c:v>429.99700000000001</c:v>
                </c:pt>
                <c:pt idx="4">
                  <c:v>63.750999999999998</c:v>
                </c:pt>
                <c:pt idx="5">
                  <c:v>288.911</c:v>
                </c:pt>
                <c:pt idx="6">
                  <c:v>306.47500000000002</c:v>
                </c:pt>
                <c:pt idx="7">
                  <c:v>609</c:v>
                </c:pt>
                <c:pt idx="8">
                  <c:v>143.97900000000001</c:v>
                </c:pt>
                <c:pt idx="9">
                  <c:v>399</c:v>
                </c:pt>
                <c:pt idx="10">
                  <c:v>217</c:v>
                </c:pt>
                <c:pt idx="11">
                  <c:v>345.44797150116739</c:v>
                </c:pt>
                <c:pt idx="12">
                  <c:v>215.29265704021594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96-435E-8130-FFBE6CBA84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92948720"/>
        <c:axId val="2047741056"/>
      </c:barChart>
      <c:lineChart>
        <c:grouping val="standard"/>
        <c:varyColors val="0"/>
        <c:ser>
          <c:idx val="2"/>
          <c:order val="2"/>
          <c:tx>
            <c:v>Spring TP Load Target: 186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'Tributary Data'!$B$4:$B$16</c:f>
              <c:numCache>
                <c:formatCode>General</c:formatCode>
                <c:ptCount val="13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</c:numCache>
            </c:numRef>
          </c:cat>
          <c:val>
            <c:numRef>
              <c:f>'Tributary Data'!$G$4:$G$16</c:f>
              <c:numCache>
                <c:formatCode>0</c:formatCode>
                <c:ptCount val="13"/>
                <c:pt idx="0">
                  <c:v>186</c:v>
                </c:pt>
                <c:pt idx="1">
                  <c:v>186</c:v>
                </c:pt>
                <c:pt idx="2">
                  <c:v>186</c:v>
                </c:pt>
                <c:pt idx="3">
                  <c:v>186</c:v>
                </c:pt>
                <c:pt idx="4">
                  <c:v>186</c:v>
                </c:pt>
                <c:pt idx="5">
                  <c:v>186</c:v>
                </c:pt>
                <c:pt idx="6">
                  <c:v>186</c:v>
                </c:pt>
                <c:pt idx="7">
                  <c:v>186</c:v>
                </c:pt>
                <c:pt idx="8">
                  <c:v>186</c:v>
                </c:pt>
                <c:pt idx="9">
                  <c:v>186</c:v>
                </c:pt>
                <c:pt idx="10">
                  <c:v>186</c:v>
                </c:pt>
                <c:pt idx="11">
                  <c:v>186</c:v>
                </c:pt>
                <c:pt idx="12">
                  <c:v>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96-435E-8130-FFBE6CBA84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2948720"/>
        <c:axId val="2047741056"/>
      </c:lineChart>
      <c:lineChart>
        <c:grouping val="standard"/>
        <c:varyColors val="0"/>
        <c:ser>
          <c:idx val="0"/>
          <c:order val="0"/>
          <c:tx>
            <c:v>Spring Discharge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'Tributary Data'!$B$4:$B$16</c:f>
              <c:numCache>
                <c:formatCode>General</c:formatCode>
                <c:ptCount val="13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</c:numCache>
            </c:numRef>
          </c:cat>
          <c:val>
            <c:numRef>
              <c:f>'Tributary Data'!$C$4:$C$16</c:f>
              <c:numCache>
                <c:formatCode>0</c:formatCode>
                <c:ptCount val="13"/>
                <c:pt idx="0">
                  <c:v>3756.453</c:v>
                </c:pt>
                <c:pt idx="1">
                  <c:v>3335.1410000000001</c:v>
                </c:pt>
                <c:pt idx="2">
                  <c:v>3612.797</c:v>
                </c:pt>
                <c:pt idx="3">
                  <c:v>5097.134</c:v>
                </c:pt>
                <c:pt idx="4">
                  <c:v>1038.777</c:v>
                </c:pt>
                <c:pt idx="5">
                  <c:v>3341.66</c:v>
                </c:pt>
                <c:pt idx="6">
                  <c:v>3474.7089999999998</c:v>
                </c:pt>
                <c:pt idx="7">
                  <c:v>5546.9350000000004</c:v>
                </c:pt>
                <c:pt idx="8">
                  <c:v>2490.4659999999999</c:v>
                </c:pt>
                <c:pt idx="9">
                  <c:v>4367</c:v>
                </c:pt>
                <c:pt idx="10">
                  <c:v>3019</c:v>
                </c:pt>
                <c:pt idx="11">
                  <c:v>4982.5198005363236</c:v>
                </c:pt>
                <c:pt idx="12">
                  <c:v>2814.5239999999999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96-435E-8130-FFBE6CBA84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8338272"/>
        <c:axId val="2043323520"/>
      </c:lineChart>
      <c:catAx>
        <c:axId val="1892948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7741056"/>
        <c:crosses val="autoZero"/>
        <c:auto val="1"/>
        <c:lblAlgn val="ctr"/>
        <c:lblOffset val="100"/>
        <c:noMultiLvlLbl val="0"/>
      </c:catAx>
      <c:valAx>
        <c:axId val="204774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 (metric tons)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2948720"/>
        <c:crosses val="autoZero"/>
        <c:crossBetween val="between"/>
      </c:valAx>
      <c:valAx>
        <c:axId val="204332352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FLow volume (10^6 m^3)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8338272"/>
        <c:crosses val="max"/>
        <c:crossBetween val="between"/>
      </c:valAx>
      <c:catAx>
        <c:axId val="204833827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0433235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Maumee River: Spring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'Tributary Data'!$H$3</c:f>
              <c:strCache>
                <c:ptCount val="1"/>
                <c:pt idx="0">
                  <c:v>Spring FWM TP conc. (mg/L)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'Tributary Data'!$B$4:$B$16</c:f>
              <c:numCache>
                <c:formatCode>General</c:formatCode>
                <c:ptCount val="13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</c:numCache>
            </c:numRef>
          </c:cat>
          <c:val>
            <c:numRef>
              <c:f>'Tributary Data'!$H$4:$H$16</c:f>
              <c:numCache>
                <c:formatCode>0.000</c:formatCode>
                <c:ptCount val="13"/>
                <c:pt idx="0">
                  <c:v>0.37644767550665481</c:v>
                </c:pt>
                <c:pt idx="1">
                  <c:v>0.4106989779442608</c:v>
                </c:pt>
                <c:pt idx="2">
                  <c:v>0.36186727347260311</c:v>
                </c:pt>
                <c:pt idx="3">
                  <c:v>0.45476261758078163</c:v>
                </c:pt>
                <c:pt idx="4">
                  <c:v>0.37838920191725461</c:v>
                </c:pt>
                <c:pt idx="5">
                  <c:v>0.37391625718954052</c:v>
                </c:pt>
                <c:pt idx="6">
                  <c:v>0.33246812898576544</c:v>
                </c:pt>
                <c:pt idx="7">
                  <c:v>0.37131154412301565</c:v>
                </c:pt>
                <c:pt idx="8">
                  <c:v>0.30327376482955398</c:v>
                </c:pt>
                <c:pt idx="9">
                  <c:v>0.4362262422715823</c:v>
                </c:pt>
                <c:pt idx="10">
                  <c:v>0.35740311361377941</c:v>
                </c:pt>
                <c:pt idx="11">
                  <c:v>0.40982635329129163</c:v>
                </c:pt>
                <c:pt idx="12">
                  <c:v>0.49903500556399594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67-4AF2-B1DB-F70E310CCCF1}"/>
            </c:ext>
          </c:extLst>
        </c:ser>
        <c:ser>
          <c:idx val="2"/>
          <c:order val="2"/>
          <c:tx>
            <c:strRef>
              <c:f>'Tributary Data'!$I$3</c:f>
              <c:strCache>
                <c:ptCount val="1"/>
                <c:pt idx="0">
                  <c:v>Spring FWM TP Target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'Tributary Data'!$B$4:$B$16</c:f>
              <c:numCache>
                <c:formatCode>General</c:formatCode>
                <c:ptCount val="13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</c:numCache>
            </c:numRef>
          </c:cat>
          <c:val>
            <c:numRef>
              <c:f>'Tributary Data'!$I$4:$I$16</c:f>
              <c:numCache>
                <c:formatCode>0.000</c:formatCode>
                <c:ptCount val="13"/>
                <c:pt idx="0">
                  <c:v>0.23</c:v>
                </c:pt>
                <c:pt idx="1">
                  <c:v>0.23</c:v>
                </c:pt>
                <c:pt idx="2">
                  <c:v>0.23</c:v>
                </c:pt>
                <c:pt idx="3">
                  <c:v>0.23</c:v>
                </c:pt>
                <c:pt idx="4">
                  <c:v>0.23</c:v>
                </c:pt>
                <c:pt idx="5">
                  <c:v>0.23</c:v>
                </c:pt>
                <c:pt idx="6">
                  <c:v>0.23</c:v>
                </c:pt>
                <c:pt idx="7">
                  <c:v>0.23</c:v>
                </c:pt>
                <c:pt idx="8">
                  <c:v>0.23</c:v>
                </c:pt>
                <c:pt idx="9">
                  <c:v>0.23</c:v>
                </c:pt>
                <c:pt idx="10">
                  <c:v>0.23</c:v>
                </c:pt>
                <c:pt idx="11">
                  <c:v>0.23</c:v>
                </c:pt>
                <c:pt idx="12">
                  <c:v>0.23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67-4AF2-B1DB-F70E310CCC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2948720"/>
        <c:axId val="2047741056"/>
      </c:lineChart>
      <c:lineChart>
        <c:grouping val="standard"/>
        <c:varyColors val="0"/>
        <c:ser>
          <c:idx val="0"/>
          <c:order val="0"/>
          <c:tx>
            <c:v>Spring Discharge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'Tributary Data'!$B$4:$B$16</c:f>
              <c:numCache>
                <c:formatCode>General</c:formatCode>
                <c:ptCount val="13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</c:numCache>
            </c:numRef>
          </c:cat>
          <c:val>
            <c:numRef>
              <c:f>'Tributary Data'!$C$4:$C$16</c:f>
              <c:numCache>
                <c:formatCode>0</c:formatCode>
                <c:ptCount val="13"/>
                <c:pt idx="0">
                  <c:v>3756.453</c:v>
                </c:pt>
                <c:pt idx="1">
                  <c:v>3335.1410000000001</c:v>
                </c:pt>
                <c:pt idx="2">
                  <c:v>3612.797</c:v>
                </c:pt>
                <c:pt idx="3">
                  <c:v>5097.134</c:v>
                </c:pt>
                <c:pt idx="4">
                  <c:v>1038.777</c:v>
                </c:pt>
                <c:pt idx="5">
                  <c:v>3341.66</c:v>
                </c:pt>
                <c:pt idx="6">
                  <c:v>3474.7089999999998</c:v>
                </c:pt>
                <c:pt idx="7">
                  <c:v>5546.9350000000004</c:v>
                </c:pt>
                <c:pt idx="8">
                  <c:v>2490.4659999999999</c:v>
                </c:pt>
                <c:pt idx="9">
                  <c:v>4367</c:v>
                </c:pt>
                <c:pt idx="10">
                  <c:v>3019</c:v>
                </c:pt>
                <c:pt idx="11">
                  <c:v>4982.5198005363236</c:v>
                </c:pt>
                <c:pt idx="12">
                  <c:v>2814.5239999999999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67-4AF2-B1DB-F70E310CCC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8338272"/>
        <c:axId val="2043323520"/>
      </c:lineChart>
      <c:catAx>
        <c:axId val="1892948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7741056"/>
        <c:crosses val="autoZero"/>
        <c:auto val="1"/>
        <c:lblAlgn val="ctr"/>
        <c:lblOffset val="100"/>
        <c:noMultiLvlLbl val="0"/>
      </c:catAx>
      <c:valAx>
        <c:axId val="204774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Flow</a:t>
                </a:r>
                <a:r>
                  <a:rPr lang="en-US" baseline="0"/>
                  <a:t> weighted mean concentration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2948720"/>
        <c:crosses val="autoZero"/>
        <c:crossBetween val="between"/>
      </c:valAx>
      <c:valAx>
        <c:axId val="204332352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FLow volume (10^6 m^3)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8338272"/>
        <c:crosses val="max"/>
        <c:crossBetween val="between"/>
      </c:valAx>
      <c:catAx>
        <c:axId val="204833827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0433235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Maumee River: Spring SRP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'Tributary Data'!$J$3</c:f>
              <c:strCache>
                <c:ptCount val="1"/>
                <c:pt idx="0">
                  <c:v>Spring FWM SRP conc. (mg/L)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'Tributary Data'!$B$4:$B$16</c:f>
              <c:numCache>
                <c:formatCode>General</c:formatCode>
                <c:ptCount val="13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</c:numCache>
            </c:numRef>
          </c:cat>
          <c:val>
            <c:numRef>
              <c:f>'Tributary Data'!$J$4:$J$16</c:f>
              <c:numCache>
                <c:formatCode>0.000</c:formatCode>
                <c:ptCount val="13"/>
                <c:pt idx="0">
                  <c:v>8.0461807987481801E-2</c:v>
                </c:pt>
                <c:pt idx="1">
                  <c:v>6.3319062072638002E-2</c:v>
                </c:pt>
                <c:pt idx="2">
                  <c:v>8.9622527919503925E-2</c:v>
                </c:pt>
                <c:pt idx="3">
                  <c:v>8.4360544572695165E-2</c:v>
                </c:pt>
                <c:pt idx="4">
                  <c:v>6.1371208642470899E-2</c:v>
                </c:pt>
                <c:pt idx="5">
                  <c:v>8.6457329590682475E-2</c:v>
                </c:pt>
                <c:pt idx="6">
                  <c:v>8.8201630697707353E-2</c:v>
                </c:pt>
                <c:pt idx="7">
                  <c:v>0.10979036170425649</c:v>
                </c:pt>
                <c:pt idx="8">
                  <c:v>5.7812072118230091E-2</c:v>
                </c:pt>
                <c:pt idx="9">
                  <c:v>9.136707121593772E-2</c:v>
                </c:pt>
                <c:pt idx="10">
                  <c:v>7.1878105332891684E-2</c:v>
                </c:pt>
                <c:pt idx="11">
                  <c:v>6.9331981674008197E-2</c:v>
                </c:pt>
                <c:pt idx="12">
                  <c:v>7.6493452193058559E-2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69-4355-99A5-19E813C07EB9}"/>
            </c:ext>
          </c:extLst>
        </c:ser>
        <c:ser>
          <c:idx val="2"/>
          <c:order val="2"/>
          <c:tx>
            <c:strRef>
              <c:f>'Tributary Data'!$K$3</c:f>
              <c:strCache>
                <c:ptCount val="1"/>
                <c:pt idx="0">
                  <c:v>Spring FWM SRP Target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'Tributary Data'!$B$4:$B$16</c:f>
              <c:numCache>
                <c:formatCode>General</c:formatCode>
                <c:ptCount val="13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</c:numCache>
            </c:numRef>
          </c:cat>
          <c:val>
            <c:numRef>
              <c:f>'Tributary Data'!$K$4:$K$16</c:f>
              <c:numCache>
                <c:formatCode>0.000</c:formatCode>
                <c:ptCount val="13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0.05</c:v>
                </c:pt>
                <c:pt idx="8">
                  <c:v>0.05</c:v>
                </c:pt>
                <c:pt idx="9">
                  <c:v>0.05</c:v>
                </c:pt>
                <c:pt idx="10">
                  <c:v>0.05</c:v>
                </c:pt>
                <c:pt idx="11">
                  <c:v>0.05</c:v>
                </c:pt>
                <c:pt idx="12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69-4355-99A5-19E813C07E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2948720"/>
        <c:axId val="2047741056"/>
      </c:lineChart>
      <c:lineChart>
        <c:grouping val="standard"/>
        <c:varyColors val="0"/>
        <c:ser>
          <c:idx val="0"/>
          <c:order val="0"/>
          <c:tx>
            <c:v>Spring Discharge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'Tributary Data'!$B$4:$B$16</c:f>
              <c:numCache>
                <c:formatCode>General</c:formatCode>
                <c:ptCount val="13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</c:numCache>
            </c:numRef>
          </c:cat>
          <c:val>
            <c:numRef>
              <c:f>'Tributary Data'!$C$4:$C$16</c:f>
              <c:numCache>
                <c:formatCode>0</c:formatCode>
                <c:ptCount val="13"/>
                <c:pt idx="0">
                  <c:v>3756.453</c:v>
                </c:pt>
                <c:pt idx="1">
                  <c:v>3335.1410000000001</c:v>
                </c:pt>
                <c:pt idx="2">
                  <c:v>3612.797</c:v>
                </c:pt>
                <c:pt idx="3">
                  <c:v>5097.134</c:v>
                </c:pt>
                <c:pt idx="4">
                  <c:v>1038.777</c:v>
                </c:pt>
                <c:pt idx="5">
                  <c:v>3341.66</c:v>
                </c:pt>
                <c:pt idx="6">
                  <c:v>3474.7089999999998</c:v>
                </c:pt>
                <c:pt idx="7">
                  <c:v>5546.9350000000004</c:v>
                </c:pt>
                <c:pt idx="8">
                  <c:v>2490.4659999999999</c:v>
                </c:pt>
                <c:pt idx="9">
                  <c:v>4367</c:v>
                </c:pt>
                <c:pt idx="10">
                  <c:v>3019</c:v>
                </c:pt>
                <c:pt idx="11">
                  <c:v>4982.5198005363236</c:v>
                </c:pt>
                <c:pt idx="12">
                  <c:v>2814.5239999999999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69-4355-99A5-19E813C07E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8338272"/>
        <c:axId val="2043323520"/>
      </c:lineChart>
      <c:catAx>
        <c:axId val="1892948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7741056"/>
        <c:crosses val="autoZero"/>
        <c:auto val="1"/>
        <c:lblAlgn val="ctr"/>
        <c:lblOffset val="100"/>
        <c:noMultiLvlLbl val="0"/>
      </c:catAx>
      <c:valAx>
        <c:axId val="204774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Flow</a:t>
                </a:r>
                <a:r>
                  <a:rPr lang="en-US" baseline="0"/>
                  <a:t> weighted mean concentration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2948720"/>
        <c:crosses val="autoZero"/>
        <c:crossBetween val="between"/>
      </c:valAx>
      <c:valAx>
        <c:axId val="204332352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FLow volume (10^6 m^3)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8338272"/>
        <c:crosses val="max"/>
        <c:crossBetween val="between"/>
      </c:valAx>
      <c:catAx>
        <c:axId val="204833827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0433235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22</xdr:row>
      <xdr:rowOff>185691</xdr:rowOff>
    </xdr:from>
    <xdr:to>
      <xdr:col>8</xdr:col>
      <xdr:colOff>656167</xdr:colOff>
      <xdr:row>46</xdr:row>
      <xdr:rowOff>27278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3C551F-57E6-4257-B2A7-8C2CC95601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1"/>
    <xdr:ext cx="5454649" cy="37655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28CDD7-082B-4700-B2AD-EDD84775787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096000" y="0"/>
    <xdr:ext cx="5454649" cy="376555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77C91AD-5CF2-4D92-81E2-2F795D49752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absoluteAnchor>
    <xdr:pos x="0" y="4235450"/>
    <xdr:ext cx="5454649" cy="3765550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CB26487-7C0F-4CB1-B766-3496C57E3CD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absoluteAnchor>
  <xdr:absoluteAnchor>
    <xdr:pos x="6096000" y="4235450"/>
    <xdr:ext cx="5454649" cy="3765550"/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B282B62-6F96-4B1F-8C65-B15EE0E02D3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Koltun, Greg F" id="{CD3905CC-F533-443D-A481-A4C0E80A2B7A}" userId="S::gfkoltun@usgs.gov::4ee33293-c3de-4807-9955-88f86c2ccc13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95" dT="2021-06-23T13:53:22.72" personId="{CD3905CC-F533-443D-A481-A4C0E80A2B7A}" id="{9D1E03F2-8925-46AA-8330-7822D174BBC1}">
    <text>This column contains what I compute the spring TP FWMC should be based on the reported volume and load. Perhaps the reported volumes are too low?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9D3F1-74E9-49AF-9190-7685830052AA}">
  <dimension ref="A1:R25"/>
  <sheetViews>
    <sheetView tabSelected="1" view="pageBreakPreview" zoomScale="90" zoomScaleNormal="100" zoomScaleSheetLayoutView="9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L38" sqref="L38"/>
    </sheetView>
  </sheetViews>
  <sheetFormatPr defaultColWidth="9.140625" defaultRowHeight="15.75" x14ac:dyDescent="0.25"/>
  <cols>
    <col min="1" max="1" width="8.42578125" style="61" bestFit="1" customWidth="1"/>
    <col min="2" max="2" width="16" style="61" customWidth="1"/>
    <col min="3" max="3" width="16.42578125" style="61" customWidth="1"/>
    <col min="4" max="4" width="12.140625" style="61" customWidth="1"/>
    <col min="5" max="5" width="12.85546875" style="61" customWidth="1"/>
    <col min="6" max="6" width="15.140625" style="61" customWidth="1"/>
    <col min="7" max="7" width="12.85546875" style="61" customWidth="1"/>
    <col min="8" max="8" width="13.85546875" style="61" customWidth="1"/>
    <col min="9" max="9" width="10.5703125" style="61" customWidth="1"/>
    <col min="10" max="10" width="12.5703125" style="11" customWidth="1"/>
    <col min="11" max="11" width="9.140625" style="11"/>
    <col min="12" max="12" width="17.140625" style="11" customWidth="1"/>
    <col min="13" max="16" width="9.140625" style="11"/>
    <col min="17" max="17" width="10.5703125" style="11" customWidth="1"/>
    <col min="18" max="23" width="9.140625" style="11"/>
    <col min="24" max="24" width="11.140625" style="11" customWidth="1"/>
    <col min="25" max="16384" width="9.140625" style="11"/>
  </cols>
  <sheetData>
    <row r="1" spans="1:18" x14ac:dyDescent="0.25">
      <c r="A1" s="60" t="s">
        <v>26</v>
      </c>
      <c r="F1" s="62"/>
    </row>
    <row r="2" spans="1:18" ht="90" customHeight="1" x14ac:dyDescent="0.25">
      <c r="A2" s="63" t="s">
        <v>1</v>
      </c>
      <c r="B2" s="63" t="s">
        <v>27</v>
      </c>
      <c r="C2" s="63" t="s">
        <v>28</v>
      </c>
      <c r="D2" s="63" t="s">
        <v>29</v>
      </c>
      <c r="E2" s="63" t="s">
        <v>30</v>
      </c>
      <c r="F2" s="63" t="s">
        <v>31</v>
      </c>
      <c r="G2" s="63" t="s">
        <v>32</v>
      </c>
      <c r="H2" s="63" t="s">
        <v>33</v>
      </c>
      <c r="I2" s="63" t="s">
        <v>34</v>
      </c>
      <c r="J2" s="63" t="s">
        <v>36</v>
      </c>
    </row>
    <row r="3" spans="1:18" x14ac:dyDescent="0.25">
      <c r="A3" s="61">
        <v>2008</v>
      </c>
      <c r="B3" s="61">
        <v>5638.5204922946004</v>
      </c>
      <c r="C3" s="61">
        <v>1421.6585464967566</v>
      </c>
      <c r="D3" s="61">
        <v>1423.5381946</v>
      </c>
      <c r="E3" s="61">
        <v>439.98182579999997</v>
      </c>
      <c r="F3" s="61">
        <v>314.73599999999999</v>
      </c>
      <c r="G3" s="61">
        <v>321</v>
      </c>
      <c r="H3" s="61">
        <v>9559.4350591913571</v>
      </c>
      <c r="I3" s="65">
        <v>6000</v>
      </c>
      <c r="J3" s="66">
        <v>1563.9783105952711</v>
      </c>
      <c r="K3" s="67"/>
    </row>
    <row r="4" spans="1:18" x14ac:dyDescent="0.25">
      <c r="A4" s="61">
        <v>2009</v>
      </c>
      <c r="B4" s="61">
        <v>3650.2080000000005</v>
      </c>
      <c r="C4" s="61">
        <v>1275.9690000000001</v>
      </c>
      <c r="D4" s="61">
        <v>1268.4929999999999</v>
      </c>
      <c r="E4" s="61">
        <v>418.74899999999997</v>
      </c>
      <c r="F4" s="61">
        <v>589.73400000000004</v>
      </c>
      <c r="G4" s="61">
        <v>321</v>
      </c>
      <c r="H4" s="61">
        <v>7524.1530000000002</v>
      </c>
      <c r="I4" s="65">
        <v>6000</v>
      </c>
      <c r="J4" s="66">
        <v>1317.6543839741748</v>
      </c>
      <c r="K4" s="67"/>
      <c r="L4" s="61"/>
      <c r="M4" s="61"/>
      <c r="N4" s="61"/>
      <c r="O4" s="61"/>
      <c r="P4" s="61"/>
      <c r="Q4" s="61"/>
      <c r="R4" s="61"/>
    </row>
    <row r="5" spans="1:18" x14ac:dyDescent="0.25">
      <c r="A5" s="61">
        <v>2010</v>
      </c>
      <c r="B5" s="61">
        <v>2381.4250000000002</v>
      </c>
      <c r="C5" s="61">
        <v>755.89300000000003</v>
      </c>
      <c r="D5" s="61">
        <v>1117.9670000000001</v>
      </c>
      <c r="E5" s="61">
        <v>347.30300000000005</v>
      </c>
      <c r="F5" s="61">
        <v>283.714</v>
      </c>
      <c r="G5" s="61">
        <v>321</v>
      </c>
      <c r="H5" s="61">
        <v>5207.3020000000006</v>
      </c>
      <c r="I5" s="65">
        <v>6000</v>
      </c>
      <c r="J5" s="66">
        <v>937.099189517882</v>
      </c>
      <c r="K5" s="67"/>
    </row>
    <row r="6" spans="1:18" x14ac:dyDescent="0.25">
      <c r="A6" s="61">
        <v>2011</v>
      </c>
      <c r="B6" s="61">
        <v>5574.1670000000004</v>
      </c>
      <c r="C6" s="61">
        <v>2104.5250000000001</v>
      </c>
      <c r="D6" s="61">
        <v>1114.394</v>
      </c>
      <c r="E6" s="61">
        <v>387.41099999999994</v>
      </c>
      <c r="F6" s="61">
        <v>428.1</v>
      </c>
      <c r="G6" s="61">
        <v>321</v>
      </c>
      <c r="H6" s="61">
        <v>9929.5969999999998</v>
      </c>
      <c r="I6" s="65">
        <v>6000</v>
      </c>
      <c r="J6" s="66">
        <v>1460.3445105334276</v>
      </c>
      <c r="K6" s="67"/>
      <c r="L6" s="61"/>
      <c r="M6" s="61"/>
      <c r="N6" s="61"/>
      <c r="O6" s="61"/>
      <c r="P6" s="61"/>
      <c r="Q6" s="61"/>
      <c r="R6" s="61"/>
    </row>
    <row r="7" spans="1:18" x14ac:dyDescent="0.25">
      <c r="A7" s="61">
        <v>2012</v>
      </c>
      <c r="B7" s="61">
        <v>3915.1990000000001</v>
      </c>
      <c r="C7" s="61">
        <v>1366.931</v>
      </c>
      <c r="D7" s="61">
        <v>901.55200000000013</v>
      </c>
      <c r="E7" s="61">
        <v>357.94400000000002</v>
      </c>
      <c r="F7" s="61">
        <v>269.91399999999999</v>
      </c>
      <c r="G7" s="61">
        <v>321</v>
      </c>
      <c r="H7" s="61">
        <v>7132.5399999999991</v>
      </c>
      <c r="I7" s="65">
        <v>6000</v>
      </c>
      <c r="J7" s="66">
        <v>1205.2971817342204</v>
      </c>
      <c r="K7" s="67"/>
    </row>
    <row r="8" spans="1:18" x14ac:dyDescent="0.25">
      <c r="A8" s="61">
        <v>2013</v>
      </c>
      <c r="B8" s="61">
        <v>4145.9790000000003</v>
      </c>
      <c r="C8" s="61">
        <v>1591.7000000000003</v>
      </c>
      <c r="D8" s="61">
        <v>769.54600000000005</v>
      </c>
      <c r="E8" s="61">
        <v>372.24899999999997</v>
      </c>
      <c r="F8" s="61">
        <v>398.71299999999997</v>
      </c>
      <c r="G8" s="61">
        <v>321</v>
      </c>
      <c r="H8" s="61">
        <v>7599.1869999999999</v>
      </c>
      <c r="I8" s="65">
        <v>6000</v>
      </c>
      <c r="J8" s="66">
        <v>1230.7916452689224</v>
      </c>
      <c r="K8" s="67"/>
      <c r="L8" s="61"/>
      <c r="M8" s="61"/>
      <c r="N8" s="61"/>
      <c r="O8" s="61"/>
      <c r="P8" s="61"/>
      <c r="Q8" s="61"/>
      <c r="R8" s="61"/>
    </row>
    <row r="9" spans="1:18" x14ac:dyDescent="0.25">
      <c r="A9" s="61">
        <v>2014</v>
      </c>
      <c r="B9" s="61">
        <v>3929.3019999999997</v>
      </c>
      <c r="C9" s="61">
        <v>1499.7049999999999</v>
      </c>
      <c r="D9" s="61">
        <v>822.30599999999993</v>
      </c>
      <c r="E9" s="61">
        <v>331.76</v>
      </c>
      <c r="F9" s="61">
        <v>273.34699999999998</v>
      </c>
      <c r="G9" s="61">
        <v>321</v>
      </c>
      <c r="H9" s="61">
        <v>7177.42</v>
      </c>
      <c r="I9" s="65">
        <v>6000</v>
      </c>
      <c r="J9" s="66">
        <v>1484.9549543697576</v>
      </c>
      <c r="K9" s="67"/>
    </row>
    <row r="10" spans="1:18" x14ac:dyDescent="0.25">
      <c r="A10" s="61">
        <v>2015</v>
      </c>
      <c r="B10" s="61">
        <v>3390.7879999999996</v>
      </c>
      <c r="C10" s="61">
        <v>1048.7579999999998</v>
      </c>
      <c r="D10" s="61">
        <v>910.58899999999983</v>
      </c>
      <c r="E10" s="61">
        <v>339.55</v>
      </c>
      <c r="F10" s="61">
        <v>260.97500000000002</v>
      </c>
      <c r="G10" s="61">
        <v>321</v>
      </c>
      <c r="H10" s="61">
        <v>6271.6610000000001</v>
      </c>
      <c r="I10" s="65">
        <v>6000</v>
      </c>
      <c r="J10" s="66">
        <v>1252.301867986748</v>
      </c>
      <c r="K10" s="67"/>
      <c r="L10" s="61"/>
      <c r="M10" s="61"/>
      <c r="N10" s="61"/>
      <c r="O10" s="61"/>
      <c r="P10" s="61"/>
      <c r="Q10" s="61"/>
      <c r="R10" s="61"/>
    </row>
    <row r="11" spans="1:18" x14ac:dyDescent="0.25">
      <c r="A11" s="61">
        <v>2016</v>
      </c>
      <c r="B11" s="61">
        <v>2157.4809999999998</v>
      </c>
      <c r="C11" s="61">
        <v>838.47300000000007</v>
      </c>
      <c r="D11" s="61">
        <v>913.92899999999997</v>
      </c>
      <c r="E11" s="61">
        <v>335.26799999999997</v>
      </c>
      <c r="F11" s="61">
        <v>275.82100000000003</v>
      </c>
      <c r="G11" s="61">
        <v>321</v>
      </c>
      <c r="H11" s="61">
        <v>4841.973</v>
      </c>
      <c r="I11" s="65">
        <v>6000</v>
      </c>
      <c r="J11" s="66">
        <v>942.28366878527527</v>
      </c>
      <c r="K11" s="67"/>
    </row>
    <row r="12" spans="1:18" x14ac:dyDescent="0.25">
      <c r="A12" s="61">
        <v>2017</v>
      </c>
      <c r="B12" s="61">
        <v>4773.3819999999996</v>
      </c>
      <c r="C12" s="61">
        <v>1691.4690000000001</v>
      </c>
      <c r="D12" s="61">
        <v>831.12599999999998</v>
      </c>
      <c r="E12" s="61">
        <v>334.14800000000002</v>
      </c>
      <c r="F12" s="61">
        <v>421.86799999999999</v>
      </c>
      <c r="G12" s="61">
        <v>321</v>
      </c>
      <c r="H12" s="61">
        <v>8372.9930000000004</v>
      </c>
      <c r="I12" s="65">
        <v>6000</v>
      </c>
      <c r="J12" s="66">
        <v>1369.4536273741144</v>
      </c>
      <c r="K12" s="67"/>
      <c r="L12" s="61"/>
      <c r="M12" s="61"/>
      <c r="N12" s="61"/>
      <c r="O12" s="61"/>
      <c r="P12" s="61"/>
      <c r="Q12" s="61"/>
      <c r="R12" s="61"/>
    </row>
    <row r="13" spans="1:18" x14ac:dyDescent="0.25">
      <c r="A13" s="61">
        <v>2018</v>
      </c>
      <c r="B13" s="61">
        <v>4716.0590000000002</v>
      </c>
      <c r="C13" s="61">
        <v>2078.6500000000005</v>
      </c>
      <c r="D13" s="61">
        <v>896.50300000000004</v>
      </c>
      <c r="E13" s="61">
        <v>318.10300000000001</v>
      </c>
      <c r="F13" s="61">
        <v>411.27700000000004</v>
      </c>
      <c r="G13" s="61">
        <v>321</v>
      </c>
      <c r="H13" s="61">
        <v>8741.5920000000006</v>
      </c>
      <c r="I13" s="65">
        <v>6000</v>
      </c>
      <c r="J13" s="66">
        <v>1304.7518494667988</v>
      </c>
      <c r="K13" s="67"/>
    </row>
    <row r="14" spans="1:18" x14ac:dyDescent="0.25">
      <c r="A14" s="61">
        <v>2019</v>
      </c>
      <c r="B14" s="61">
        <v>6710.1050000000005</v>
      </c>
      <c r="C14" s="61">
        <v>3025.3170000000005</v>
      </c>
      <c r="D14" s="61">
        <v>999.65600000000006</v>
      </c>
      <c r="E14" s="61">
        <v>310.80200000000002</v>
      </c>
      <c r="F14" s="61">
        <v>249.256</v>
      </c>
      <c r="G14" s="61">
        <v>321</v>
      </c>
      <c r="H14" s="61">
        <v>11616.136</v>
      </c>
      <c r="I14" s="65">
        <v>6000</v>
      </c>
      <c r="J14" s="66">
        <v>1734.5144793414952</v>
      </c>
      <c r="K14" s="67"/>
    </row>
    <row r="15" spans="1:18" x14ac:dyDescent="0.25">
      <c r="A15" s="61">
        <v>2020</v>
      </c>
      <c r="B15" s="61">
        <v>4554</v>
      </c>
      <c r="C15" s="61">
        <v>1959</v>
      </c>
      <c r="D15" s="61">
        <v>844.90400000000011</v>
      </c>
      <c r="E15" s="61">
        <v>302</v>
      </c>
      <c r="F15" s="61">
        <v>306.75900000000001</v>
      </c>
      <c r="G15" s="61">
        <v>321</v>
      </c>
      <c r="H15" s="68">
        <v>8288</v>
      </c>
      <c r="I15" s="65">
        <v>6000</v>
      </c>
      <c r="J15" s="66">
        <v>1175.4840149346655</v>
      </c>
      <c r="K15" s="69"/>
      <c r="L15" s="61"/>
      <c r="M15" s="61"/>
      <c r="N15" s="61"/>
      <c r="O15" s="61"/>
      <c r="P15" s="61"/>
      <c r="Q15" s="61"/>
      <c r="R15" s="61"/>
    </row>
    <row r="16" spans="1:18" x14ac:dyDescent="0.25">
      <c r="I16" s="65"/>
      <c r="J16" s="64"/>
      <c r="K16" s="69"/>
    </row>
    <row r="17" spans="1:18" x14ac:dyDescent="0.25">
      <c r="L17" s="61"/>
      <c r="M17" s="61"/>
      <c r="N17" s="61"/>
      <c r="O17" s="61"/>
      <c r="P17" s="61"/>
      <c r="Q17" s="61"/>
      <c r="R17" s="61"/>
    </row>
    <row r="18" spans="1:18" ht="18" x14ac:dyDescent="0.25">
      <c r="A18" s="70" t="s">
        <v>37</v>
      </c>
    </row>
    <row r="19" spans="1:18" x14ac:dyDescent="0.25">
      <c r="A19" s="61" t="s">
        <v>35</v>
      </c>
      <c r="L19" s="61"/>
      <c r="M19" s="61"/>
      <c r="N19" s="61"/>
      <c r="O19" s="61"/>
      <c r="P19" s="61"/>
      <c r="Q19" s="61"/>
      <c r="R19" s="61"/>
    </row>
    <row r="21" spans="1:18" x14ac:dyDescent="0.25">
      <c r="L21" s="61"/>
      <c r="M21" s="61"/>
      <c r="N21" s="61"/>
      <c r="O21" s="61"/>
      <c r="P21" s="61"/>
      <c r="Q21" s="61"/>
      <c r="R21" s="61"/>
    </row>
    <row r="23" spans="1:18" x14ac:dyDescent="0.25">
      <c r="L23" s="61"/>
      <c r="M23" s="61"/>
      <c r="N23" s="61"/>
      <c r="O23" s="61"/>
      <c r="P23" s="61"/>
      <c r="Q23" s="61"/>
      <c r="R23" s="61"/>
    </row>
    <row r="25" spans="1:18" x14ac:dyDescent="0.25">
      <c r="L25" s="61"/>
      <c r="M25" s="61"/>
      <c r="N25" s="61"/>
      <c r="O25" s="61"/>
      <c r="P25" s="61"/>
      <c r="Q25" s="61"/>
      <c r="R25" s="61"/>
    </row>
  </sheetData>
  <pageMargins left="0.7" right="0.7" top="0.75" bottom="0.75" header="0.3" footer="0.3"/>
  <pageSetup orientation="landscape" r:id="rId1"/>
  <rowBreaks count="1" manualBreakCount="1">
    <brk id="20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E9422-B3E6-41E6-A464-61F109DE5176}">
  <sheetPr>
    <pageSetUpPr fitToPage="1"/>
  </sheetPr>
  <dimension ref="A1:C31"/>
  <sheetViews>
    <sheetView showGridLines="0" view="pageBreakPreview" zoomScale="120" zoomScaleNormal="75" zoomScaleSheetLayoutView="12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C27" sqref="C27"/>
    </sheetView>
  </sheetViews>
  <sheetFormatPr defaultColWidth="9.140625" defaultRowHeight="15.75" x14ac:dyDescent="0.25"/>
  <cols>
    <col min="1" max="1" width="33.85546875" style="70" customWidth="1"/>
    <col min="2" max="3" width="8.85546875" style="113" customWidth="1"/>
    <col min="4" max="16384" width="9.140625" style="70"/>
  </cols>
  <sheetData>
    <row r="1" spans="1:3" x14ac:dyDescent="0.25">
      <c r="A1" s="95" t="s">
        <v>39</v>
      </c>
      <c r="B1" s="96"/>
      <c r="C1" s="96"/>
    </row>
    <row r="2" spans="1:3" x14ac:dyDescent="0.25">
      <c r="A2" s="97" t="s">
        <v>40</v>
      </c>
      <c r="B2" s="96"/>
      <c r="C2" s="96"/>
    </row>
    <row r="3" spans="1:3" x14ac:dyDescent="0.25">
      <c r="A3" s="98"/>
      <c r="B3" s="114">
        <v>2020</v>
      </c>
      <c r="C3" s="114"/>
    </row>
    <row r="4" spans="1:3" x14ac:dyDescent="0.25">
      <c r="A4" s="99"/>
      <c r="B4" s="100" t="s">
        <v>41</v>
      </c>
      <c r="C4" s="100" t="s">
        <v>42</v>
      </c>
    </row>
    <row r="5" spans="1:3" x14ac:dyDescent="0.25">
      <c r="A5" s="101" t="s">
        <v>43</v>
      </c>
      <c r="B5" s="96"/>
      <c r="C5" s="96"/>
    </row>
    <row r="6" spans="1:3" x14ac:dyDescent="0.25">
      <c r="A6" s="69" t="s">
        <v>44</v>
      </c>
      <c r="B6" s="102">
        <v>4354.4309999999996</v>
      </c>
      <c r="C6" s="103">
        <v>45.015331488282968</v>
      </c>
    </row>
    <row r="7" spans="1:3" x14ac:dyDescent="0.25">
      <c r="A7" s="69" t="s">
        <v>28</v>
      </c>
      <c r="B7" s="103">
        <v>1442.7559999999999</v>
      </c>
      <c r="C7" s="103">
        <v>16.873939255550258</v>
      </c>
    </row>
    <row r="8" spans="1:3" x14ac:dyDescent="0.25">
      <c r="A8" s="69" t="s">
        <v>45</v>
      </c>
      <c r="B8" s="103">
        <v>5.8940000000000001</v>
      </c>
      <c r="C8" s="104">
        <v>0.46434685311736529</v>
      </c>
    </row>
    <row r="9" spans="1:3" x14ac:dyDescent="0.25">
      <c r="A9" s="69" t="s">
        <v>46</v>
      </c>
      <c r="B9" s="103">
        <v>790.41000000000008</v>
      </c>
      <c r="C9" s="103">
        <v>12.00346062600282</v>
      </c>
    </row>
    <row r="10" spans="1:3" ht="18" x14ac:dyDescent="0.25">
      <c r="A10" s="69" t="s">
        <v>47</v>
      </c>
      <c r="B10" s="103">
        <v>12.661</v>
      </c>
      <c r="C10" s="104">
        <v>8.8005681634767186E-2</v>
      </c>
    </row>
    <row r="11" spans="1:3" ht="18" x14ac:dyDescent="0.25">
      <c r="A11" s="69" t="s">
        <v>48</v>
      </c>
      <c r="B11" s="103">
        <v>253.07600000000002</v>
      </c>
      <c r="C11" s="103">
        <v>3.7772446306798821</v>
      </c>
    </row>
    <row r="12" spans="1:3" x14ac:dyDescent="0.25">
      <c r="A12" s="105" t="s">
        <v>49</v>
      </c>
      <c r="B12" s="106">
        <v>6593.491</v>
      </c>
      <c r="C12" s="106">
        <v>49.551539037652503</v>
      </c>
    </row>
    <row r="13" spans="1:3" x14ac:dyDescent="0.25">
      <c r="A13" s="69"/>
      <c r="B13" s="103"/>
      <c r="C13" s="103"/>
    </row>
    <row r="14" spans="1:3" x14ac:dyDescent="0.25">
      <c r="A14" s="101" t="s">
        <v>50</v>
      </c>
      <c r="B14" s="103"/>
      <c r="C14" s="103"/>
    </row>
    <row r="15" spans="1:3" x14ac:dyDescent="0.25">
      <c r="A15" s="69" t="s">
        <v>44</v>
      </c>
      <c r="B15" s="103">
        <v>502.12200000000001</v>
      </c>
      <c r="C15" s="103">
        <v>13.529860346655468</v>
      </c>
    </row>
    <row r="16" spans="1:3" x14ac:dyDescent="0.25">
      <c r="A16" s="69" t="s">
        <v>28</v>
      </c>
      <c r="B16" s="103">
        <v>515.89199999999994</v>
      </c>
      <c r="C16" s="103">
        <v>17.179038302536032</v>
      </c>
    </row>
    <row r="17" spans="1:3" x14ac:dyDescent="0.25">
      <c r="A17" s="69" t="s">
        <v>45</v>
      </c>
      <c r="B17" s="103">
        <v>11.984999999999999</v>
      </c>
      <c r="C17" s="104">
        <v>0.55000000000000004</v>
      </c>
    </row>
    <row r="18" spans="1:3" x14ac:dyDescent="0.25">
      <c r="A18" s="69" t="s">
        <v>46</v>
      </c>
      <c r="B18" s="103">
        <v>36.615000000000002</v>
      </c>
      <c r="C18" s="103">
        <v>1.8120137968569667</v>
      </c>
    </row>
    <row r="19" spans="1:3" ht="18" x14ac:dyDescent="0.25">
      <c r="A19" s="69" t="s">
        <v>47</v>
      </c>
      <c r="B19" s="104">
        <v>0</v>
      </c>
      <c r="C19" s="104">
        <v>0</v>
      </c>
    </row>
    <row r="20" spans="1:3" ht="18" x14ac:dyDescent="0.25">
      <c r="A20" s="69" t="s">
        <v>48</v>
      </c>
      <c r="B20" s="103">
        <v>36.131</v>
      </c>
      <c r="C20" s="103">
        <v>1.0879949448411974</v>
      </c>
    </row>
    <row r="21" spans="1:3" x14ac:dyDescent="0.25">
      <c r="A21" s="105" t="s">
        <v>51</v>
      </c>
      <c r="B21" s="106">
        <v>1066.6139999999998</v>
      </c>
      <c r="C21" s="106">
        <v>21.949405914511672</v>
      </c>
    </row>
    <row r="22" spans="1:3" x14ac:dyDescent="0.25">
      <c r="A22" s="69"/>
      <c r="B22" s="103"/>
      <c r="C22" s="103"/>
    </row>
    <row r="23" spans="1:3" x14ac:dyDescent="0.25">
      <c r="A23" s="69" t="s">
        <v>52</v>
      </c>
      <c r="B23" s="103">
        <v>306.75900000000001</v>
      </c>
      <c r="C23" s="103">
        <v>162.11767849620841</v>
      </c>
    </row>
    <row r="24" spans="1:3" ht="18" x14ac:dyDescent="0.25">
      <c r="A24" s="69" t="s">
        <v>53</v>
      </c>
      <c r="B24" s="107">
        <v>321</v>
      </c>
      <c r="C24" s="107"/>
    </row>
    <row r="25" spans="1:3" x14ac:dyDescent="0.25">
      <c r="A25" s="69"/>
      <c r="B25" s="103"/>
      <c r="C25" s="103"/>
    </row>
    <row r="26" spans="1:3" s="111" customFormat="1" x14ac:dyDescent="0.25">
      <c r="A26" s="108" t="s">
        <v>54</v>
      </c>
      <c r="B26" s="109">
        <v>8287.8639999999996</v>
      </c>
      <c r="C26" s="110">
        <v>171</v>
      </c>
    </row>
    <row r="27" spans="1:3" s="111" customFormat="1" x14ac:dyDescent="0.25">
      <c r="A27" s="105"/>
      <c r="B27" s="112"/>
      <c r="C27" s="112"/>
    </row>
    <row r="28" spans="1:3" ht="18" x14ac:dyDescent="0.25">
      <c r="A28" s="70" t="s">
        <v>55</v>
      </c>
      <c r="B28" s="96"/>
      <c r="C28" s="96"/>
    </row>
    <row r="29" spans="1:3" ht="18" x14ac:dyDescent="0.25">
      <c r="A29" s="70" t="s">
        <v>56</v>
      </c>
      <c r="B29" s="96"/>
      <c r="C29" s="96"/>
    </row>
    <row r="30" spans="1:3" x14ac:dyDescent="0.25">
      <c r="A30" s="70" t="s">
        <v>57</v>
      </c>
      <c r="B30" s="96"/>
      <c r="C30" s="96"/>
    </row>
    <row r="31" spans="1:3" x14ac:dyDescent="0.25">
      <c r="A31" s="70" t="s">
        <v>58</v>
      </c>
      <c r="B31" s="96"/>
      <c r="C31" s="96"/>
    </row>
  </sheetData>
  <mergeCells count="1">
    <mergeCell ref="B3:C3"/>
  </mergeCells>
  <pageMargins left="0.70866141732283472" right="0.70866141732283472" top="0.74803149606299213" bottom="0.74803149606299213" header="0.31496062992125984" footer="0.31496062992125984"/>
  <pageSetup scale="98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K254"/>
  <sheetViews>
    <sheetView zoomScale="90" zoomScaleNormal="90" workbookViewId="0">
      <selection activeCell="C82" sqref="C82"/>
    </sheetView>
  </sheetViews>
  <sheetFormatPr defaultRowHeight="15" x14ac:dyDescent="0.25"/>
  <cols>
    <col min="1" max="1" width="22.5703125" bestFit="1" customWidth="1"/>
    <col min="3" max="3" width="40.140625" customWidth="1"/>
    <col min="4" max="4" width="20.42578125" bestFit="1" customWidth="1"/>
    <col min="5" max="5" width="19.5703125" style="11" customWidth="1"/>
    <col min="6" max="6" width="23.140625" bestFit="1" customWidth="1"/>
    <col min="7" max="7" width="23.140625" style="11" customWidth="1"/>
    <col min="8" max="8" width="26" customWidth="1"/>
    <col min="9" max="9" width="26" style="11" customWidth="1"/>
    <col min="10" max="10" width="27.140625" customWidth="1"/>
    <col min="11" max="11" width="27.140625" style="11" customWidth="1"/>
  </cols>
  <sheetData>
    <row r="2" spans="1:11" x14ac:dyDescent="0.25">
      <c r="A2" s="115" t="s">
        <v>60</v>
      </c>
      <c r="B2" s="116"/>
      <c r="C2" s="116"/>
    </row>
    <row r="3" spans="1:11" x14ac:dyDescent="0.25">
      <c r="A3" s="1" t="s">
        <v>0</v>
      </c>
      <c r="B3" s="2" t="s">
        <v>1</v>
      </c>
      <c r="C3" s="2" t="s">
        <v>2</v>
      </c>
      <c r="D3" s="2" t="s">
        <v>3</v>
      </c>
      <c r="E3" s="23" t="s">
        <v>18</v>
      </c>
      <c r="F3" s="2" t="s">
        <v>4</v>
      </c>
      <c r="G3" s="23" t="s">
        <v>19</v>
      </c>
      <c r="H3" s="2" t="s">
        <v>5</v>
      </c>
      <c r="I3" s="23" t="s">
        <v>20</v>
      </c>
      <c r="J3" s="23" t="s">
        <v>6</v>
      </c>
      <c r="K3" s="33" t="s">
        <v>21</v>
      </c>
    </row>
    <row r="4" spans="1:11" x14ac:dyDescent="0.25">
      <c r="A4" s="3" t="s">
        <v>7</v>
      </c>
      <c r="B4" s="4">
        <v>2008</v>
      </c>
      <c r="C4" s="5">
        <v>3756.453</v>
      </c>
      <c r="D4" s="5">
        <v>1414.1079999999999</v>
      </c>
      <c r="E4" s="25">
        <v>860</v>
      </c>
      <c r="F4" s="5">
        <v>302.25099999999998</v>
      </c>
      <c r="G4" s="25">
        <v>186</v>
      </c>
      <c r="H4" s="6">
        <f>D4/C4</f>
        <v>0.37644767550665481</v>
      </c>
      <c r="I4" s="29">
        <v>0.23</v>
      </c>
      <c r="J4" s="6">
        <f>F4/C4</f>
        <v>8.0461807987481801E-2</v>
      </c>
      <c r="K4" s="31">
        <v>0.05</v>
      </c>
    </row>
    <row r="5" spans="1:11" x14ac:dyDescent="0.25">
      <c r="A5" s="3" t="s">
        <v>7</v>
      </c>
      <c r="B5" s="4">
        <v>2009</v>
      </c>
      <c r="C5" s="5">
        <v>3335.1410000000001</v>
      </c>
      <c r="D5" s="5">
        <v>1369.739</v>
      </c>
      <c r="E5" s="25">
        <v>860</v>
      </c>
      <c r="F5" s="5">
        <v>211.178</v>
      </c>
      <c r="G5" s="25">
        <v>186</v>
      </c>
      <c r="H5" s="6">
        <f t="shared" ref="H5:H16" si="0">D5/C5</f>
        <v>0.4106989779442608</v>
      </c>
      <c r="I5" s="29">
        <v>0.23</v>
      </c>
      <c r="J5" s="6">
        <f t="shared" ref="J5:J15" si="1">F5/C5</f>
        <v>6.3319062072638002E-2</v>
      </c>
      <c r="K5" s="31">
        <v>0.05</v>
      </c>
    </row>
    <row r="6" spans="1:11" x14ac:dyDescent="0.25">
      <c r="A6" s="3" t="s">
        <v>7</v>
      </c>
      <c r="B6" s="4">
        <v>2010</v>
      </c>
      <c r="C6" s="5">
        <v>3612.797</v>
      </c>
      <c r="D6" s="5">
        <v>1307.3530000000001</v>
      </c>
      <c r="E6" s="25">
        <v>860</v>
      </c>
      <c r="F6" s="5">
        <v>323.78800000000001</v>
      </c>
      <c r="G6" s="25">
        <v>186</v>
      </c>
      <c r="H6" s="6">
        <f t="shared" si="0"/>
        <v>0.36186727347260311</v>
      </c>
      <c r="I6" s="29">
        <v>0.23</v>
      </c>
      <c r="J6" s="6">
        <f t="shared" si="1"/>
        <v>8.9622527919503925E-2</v>
      </c>
      <c r="K6" s="31">
        <v>0.05</v>
      </c>
    </row>
    <row r="7" spans="1:11" x14ac:dyDescent="0.25">
      <c r="A7" s="3" t="s">
        <v>7</v>
      </c>
      <c r="B7" s="4">
        <v>2011</v>
      </c>
      <c r="C7" s="5">
        <v>5097.134</v>
      </c>
      <c r="D7" s="5">
        <v>2317.9859999999999</v>
      </c>
      <c r="E7" s="25">
        <v>860</v>
      </c>
      <c r="F7" s="5">
        <v>429.99700000000001</v>
      </c>
      <c r="G7" s="25">
        <v>186</v>
      </c>
      <c r="H7" s="6">
        <f t="shared" si="0"/>
        <v>0.45476261758078163</v>
      </c>
      <c r="I7" s="29">
        <v>0.23</v>
      </c>
      <c r="J7" s="6">
        <f t="shared" si="1"/>
        <v>8.4360544572695165E-2</v>
      </c>
      <c r="K7" s="31">
        <v>0.05</v>
      </c>
    </row>
    <row r="8" spans="1:11" x14ac:dyDescent="0.25">
      <c r="A8" s="3" t="s">
        <v>7</v>
      </c>
      <c r="B8" s="4">
        <v>2012</v>
      </c>
      <c r="C8" s="5">
        <v>1038.777</v>
      </c>
      <c r="D8" s="5">
        <v>393.06200000000001</v>
      </c>
      <c r="E8" s="25">
        <v>860</v>
      </c>
      <c r="F8" s="5">
        <v>63.750999999999998</v>
      </c>
      <c r="G8" s="25">
        <v>186</v>
      </c>
      <c r="H8" s="6">
        <f t="shared" si="0"/>
        <v>0.37838920191725461</v>
      </c>
      <c r="I8" s="29">
        <v>0.23</v>
      </c>
      <c r="J8" s="6">
        <f t="shared" si="1"/>
        <v>6.1371208642470899E-2</v>
      </c>
      <c r="K8" s="31">
        <v>0.05</v>
      </c>
    </row>
    <row r="9" spans="1:11" x14ac:dyDescent="0.25">
      <c r="A9" s="3" t="s">
        <v>7</v>
      </c>
      <c r="B9" s="4">
        <v>2013</v>
      </c>
      <c r="C9" s="5">
        <v>3341.66</v>
      </c>
      <c r="D9" s="5">
        <v>1249.501</v>
      </c>
      <c r="E9" s="25">
        <v>860</v>
      </c>
      <c r="F9" s="5">
        <v>288.911</v>
      </c>
      <c r="G9" s="25">
        <v>186</v>
      </c>
      <c r="H9" s="6">
        <f t="shared" si="0"/>
        <v>0.37391625718954052</v>
      </c>
      <c r="I9" s="29">
        <v>0.23</v>
      </c>
      <c r="J9" s="6">
        <f t="shared" si="1"/>
        <v>8.6457329590682475E-2</v>
      </c>
      <c r="K9" s="31">
        <v>0.05</v>
      </c>
    </row>
    <row r="10" spans="1:11" x14ac:dyDescent="0.25">
      <c r="A10" s="3" t="s">
        <v>7</v>
      </c>
      <c r="B10" s="4">
        <v>2014</v>
      </c>
      <c r="C10" s="5">
        <v>3474.7089999999998</v>
      </c>
      <c r="D10" s="5">
        <v>1155.23</v>
      </c>
      <c r="E10" s="25">
        <v>860</v>
      </c>
      <c r="F10" s="5">
        <v>306.47500000000002</v>
      </c>
      <c r="G10" s="25">
        <v>186</v>
      </c>
      <c r="H10" s="6">
        <f t="shared" si="0"/>
        <v>0.33246812898576544</v>
      </c>
      <c r="I10" s="29">
        <v>0.23</v>
      </c>
      <c r="J10" s="6">
        <f t="shared" si="1"/>
        <v>8.8201630697707353E-2</v>
      </c>
      <c r="K10" s="31">
        <v>0.05</v>
      </c>
    </row>
    <row r="11" spans="1:11" x14ac:dyDescent="0.25">
      <c r="A11" s="3" t="s">
        <v>7</v>
      </c>
      <c r="B11" s="4">
        <v>2015</v>
      </c>
      <c r="C11" s="5">
        <v>5546.9350000000004</v>
      </c>
      <c r="D11" s="5">
        <v>2059.6410000000001</v>
      </c>
      <c r="E11" s="25">
        <v>860</v>
      </c>
      <c r="F11" s="5">
        <v>609</v>
      </c>
      <c r="G11" s="25">
        <v>186</v>
      </c>
      <c r="H11" s="6">
        <f t="shared" si="0"/>
        <v>0.37131154412301565</v>
      </c>
      <c r="I11" s="29">
        <v>0.23</v>
      </c>
      <c r="J11" s="6">
        <f t="shared" si="1"/>
        <v>0.10979036170425649</v>
      </c>
      <c r="K11" s="31">
        <v>0.05</v>
      </c>
    </row>
    <row r="12" spans="1:11" x14ac:dyDescent="0.25">
      <c r="A12" s="3" t="s">
        <v>7</v>
      </c>
      <c r="B12" s="4">
        <v>2016</v>
      </c>
      <c r="C12" s="5">
        <v>2490.4659999999999</v>
      </c>
      <c r="D12" s="5">
        <v>755.29300000000001</v>
      </c>
      <c r="E12" s="25">
        <v>860</v>
      </c>
      <c r="F12" s="5">
        <v>143.97900000000001</v>
      </c>
      <c r="G12" s="25">
        <v>186</v>
      </c>
      <c r="H12" s="6">
        <f t="shared" si="0"/>
        <v>0.30327376482955398</v>
      </c>
      <c r="I12" s="29">
        <v>0.23</v>
      </c>
      <c r="J12" s="6">
        <f t="shared" si="1"/>
        <v>5.7812072118230091E-2</v>
      </c>
      <c r="K12" s="31">
        <v>0.05</v>
      </c>
    </row>
    <row r="13" spans="1:11" s="11" customFormat="1" x14ac:dyDescent="0.25">
      <c r="A13" s="17" t="s">
        <v>7</v>
      </c>
      <c r="B13" s="16">
        <v>2017</v>
      </c>
      <c r="C13" s="5">
        <v>4367</v>
      </c>
      <c r="D13" s="5">
        <v>1905</v>
      </c>
      <c r="E13" s="25">
        <v>860</v>
      </c>
      <c r="F13" s="5">
        <v>399</v>
      </c>
      <c r="G13" s="25">
        <v>186</v>
      </c>
      <c r="H13" s="6">
        <f t="shared" si="0"/>
        <v>0.4362262422715823</v>
      </c>
      <c r="I13" s="29">
        <v>0.23</v>
      </c>
      <c r="J13" s="6">
        <f t="shared" si="1"/>
        <v>9.136707121593772E-2</v>
      </c>
      <c r="K13" s="31">
        <v>0.05</v>
      </c>
    </row>
    <row r="14" spans="1:11" s="11" customFormat="1" x14ac:dyDescent="0.25">
      <c r="A14" s="17" t="s">
        <v>7</v>
      </c>
      <c r="B14" s="16">
        <v>2018</v>
      </c>
      <c r="C14" s="5">
        <v>3019</v>
      </c>
      <c r="D14" s="5">
        <v>1079</v>
      </c>
      <c r="E14" s="25">
        <v>860</v>
      </c>
      <c r="F14" s="5">
        <v>217</v>
      </c>
      <c r="G14" s="25">
        <v>186</v>
      </c>
      <c r="H14" s="6">
        <f t="shared" si="0"/>
        <v>0.35740311361377941</v>
      </c>
      <c r="I14" s="29">
        <v>0.23</v>
      </c>
      <c r="J14" s="6">
        <f t="shared" si="1"/>
        <v>7.1878105332891684E-2</v>
      </c>
      <c r="K14" s="31">
        <v>0.05</v>
      </c>
    </row>
    <row r="15" spans="1:11" s="11" customFormat="1" x14ac:dyDescent="0.25">
      <c r="A15" s="17" t="s">
        <v>7</v>
      </c>
      <c r="B15" s="16">
        <v>2019</v>
      </c>
      <c r="C15" s="5">
        <v>4982.5198005363236</v>
      </c>
      <c r="D15" s="5">
        <v>2041.9679200554554</v>
      </c>
      <c r="E15" s="25">
        <v>860</v>
      </c>
      <c r="F15" s="5">
        <v>345.44797150116739</v>
      </c>
      <c r="G15" s="25">
        <v>186</v>
      </c>
      <c r="H15" s="6">
        <f t="shared" si="0"/>
        <v>0.40982635329129163</v>
      </c>
      <c r="I15" s="29">
        <v>0.23</v>
      </c>
      <c r="J15" s="6">
        <f t="shared" si="1"/>
        <v>6.9331981674008197E-2</v>
      </c>
      <c r="K15" s="31">
        <v>0.05</v>
      </c>
    </row>
    <row r="16" spans="1:11" s="76" customFormat="1" x14ac:dyDescent="0.25">
      <c r="A16" s="76" t="s">
        <v>7</v>
      </c>
      <c r="B16" s="76">
        <v>2020</v>
      </c>
      <c r="C16" s="8">
        <v>2814.5239999999999</v>
      </c>
      <c r="D16" s="81">
        <v>1404.546</v>
      </c>
      <c r="E16" s="27">
        <v>860</v>
      </c>
      <c r="F16" s="82">
        <v>215.29265704021594</v>
      </c>
      <c r="G16" s="27">
        <v>186</v>
      </c>
      <c r="H16" s="9">
        <f t="shared" si="0"/>
        <v>0.49903500556399594</v>
      </c>
      <c r="I16" s="30">
        <v>0.23</v>
      </c>
      <c r="J16" s="83">
        <f>F16/C16</f>
        <v>7.6493452193058559E-2</v>
      </c>
      <c r="K16" s="32">
        <v>0.05</v>
      </c>
    </row>
    <row r="17" spans="1:11" x14ac:dyDescent="0.25">
      <c r="A17" s="17" t="s">
        <v>8</v>
      </c>
      <c r="B17" s="16">
        <v>2008</v>
      </c>
      <c r="C17" s="5"/>
      <c r="D17" s="5"/>
      <c r="E17" s="25"/>
      <c r="F17" s="5"/>
      <c r="G17" s="25"/>
      <c r="H17" s="6"/>
      <c r="I17" s="29"/>
      <c r="J17" s="6"/>
      <c r="K17" s="31"/>
    </row>
    <row r="18" spans="1:11" x14ac:dyDescent="0.25">
      <c r="A18" s="3" t="s">
        <v>8</v>
      </c>
      <c r="B18" s="4">
        <v>2009</v>
      </c>
      <c r="C18" s="5"/>
      <c r="D18" s="5"/>
      <c r="E18" s="25"/>
      <c r="F18" s="5"/>
      <c r="G18" s="25"/>
      <c r="H18" s="6"/>
      <c r="I18" s="29"/>
      <c r="J18" s="6"/>
      <c r="K18" s="31"/>
    </row>
    <row r="19" spans="1:11" x14ac:dyDescent="0.25">
      <c r="A19" s="3" t="s">
        <v>8</v>
      </c>
      <c r="B19" s="4">
        <v>2010</v>
      </c>
      <c r="C19" s="5"/>
      <c r="D19" s="5"/>
      <c r="E19" s="25"/>
      <c r="F19" s="5"/>
      <c r="G19" s="25"/>
      <c r="H19" s="6"/>
      <c r="I19" s="29"/>
      <c r="J19" s="6"/>
      <c r="K19" s="31"/>
    </row>
    <row r="20" spans="1:11" x14ac:dyDescent="0.25">
      <c r="A20" s="3" t="s">
        <v>8</v>
      </c>
      <c r="B20" s="4">
        <v>2011</v>
      </c>
      <c r="C20" s="5">
        <v>415.74799999999999</v>
      </c>
      <c r="D20" s="5">
        <v>171.35</v>
      </c>
      <c r="E20" s="25"/>
      <c r="F20" s="5">
        <v>32.594000000000001</v>
      </c>
      <c r="G20" s="25"/>
      <c r="H20" s="6">
        <f>D20/C20</f>
        <v>0.412148705465811</v>
      </c>
      <c r="I20" s="47">
        <v>0.27</v>
      </c>
      <c r="J20" s="6">
        <f>F20/C20</f>
        <v>7.8398452908973709E-2</v>
      </c>
      <c r="K20" s="48">
        <v>0.05</v>
      </c>
    </row>
    <row r="21" spans="1:11" x14ac:dyDescent="0.25">
      <c r="A21" s="3" t="s">
        <v>8</v>
      </c>
      <c r="B21" s="4">
        <v>2012</v>
      </c>
      <c r="C21" s="5">
        <v>94.363</v>
      </c>
      <c r="D21" s="5">
        <v>31.969000000000001</v>
      </c>
      <c r="E21" s="25"/>
      <c r="F21" s="5">
        <v>6.5590000000000002</v>
      </c>
      <c r="G21" s="25"/>
      <c r="H21" s="6">
        <f t="shared" ref="H21:H42" si="2">D21/C21</f>
        <v>0.33878744847026909</v>
      </c>
      <c r="I21" s="47">
        <v>0.27</v>
      </c>
      <c r="J21" s="6">
        <f t="shared" ref="J21:J28" si="3">F21/C21</f>
        <v>6.9508175874018419E-2</v>
      </c>
      <c r="K21" s="48">
        <v>0.05</v>
      </c>
    </row>
    <row r="22" spans="1:11" x14ac:dyDescent="0.25">
      <c r="A22" s="3" t="s">
        <v>8</v>
      </c>
      <c r="B22" s="4">
        <v>2013</v>
      </c>
      <c r="C22" s="5">
        <v>218.636</v>
      </c>
      <c r="D22" s="5">
        <v>71.936000000000007</v>
      </c>
      <c r="E22" s="25"/>
      <c r="F22" s="5">
        <v>21.861000000000001</v>
      </c>
      <c r="G22" s="25"/>
      <c r="H22" s="6">
        <f t="shared" si="2"/>
        <v>0.32902175305073278</v>
      </c>
      <c r="I22" s="47">
        <v>0.27</v>
      </c>
      <c r="J22" s="6">
        <f t="shared" si="3"/>
        <v>9.9988108088329461E-2</v>
      </c>
      <c r="K22" s="48">
        <v>0.05</v>
      </c>
    </row>
    <row r="23" spans="1:11" x14ac:dyDescent="0.25">
      <c r="A23" s="3" t="s">
        <v>8</v>
      </c>
      <c r="B23" s="4">
        <v>2014</v>
      </c>
      <c r="C23" s="5">
        <v>186.73400000000001</v>
      </c>
      <c r="D23" s="5">
        <v>62.433999999999997</v>
      </c>
      <c r="E23" s="25"/>
      <c r="F23" s="5">
        <v>14.131</v>
      </c>
      <c r="G23" s="25"/>
      <c r="H23" s="6">
        <f t="shared" si="2"/>
        <v>0.33434725331219806</v>
      </c>
      <c r="I23" s="47">
        <v>0.27</v>
      </c>
      <c r="J23" s="6">
        <f t="shared" si="3"/>
        <v>7.5674488845095159E-2</v>
      </c>
      <c r="K23" s="48">
        <v>0.05</v>
      </c>
    </row>
    <row r="24" spans="1:11" x14ac:dyDescent="0.25">
      <c r="A24" s="3" t="s">
        <v>8</v>
      </c>
      <c r="B24" s="4">
        <v>2015</v>
      </c>
      <c r="C24" s="5">
        <v>388.791</v>
      </c>
      <c r="D24" s="5">
        <v>111.422</v>
      </c>
      <c r="E24" s="25"/>
      <c r="F24" s="5">
        <v>40.094000000000001</v>
      </c>
      <c r="G24" s="25"/>
      <c r="H24" s="6">
        <f t="shared" si="2"/>
        <v>0.28658585203875603</v>
      </c>
      <c r="I24" s="47">
        <v>0.27</v>
      </c>
      <c r="J24" s="6">
        <f t="shared" si="3"/>
        <v>0.10312481513203753</v>
      </c>
      <c r="K24" s="48">
        <v>0.05</v>
      </c>
    </row>
    <row r="25" spans="1:11" x14ac:dyDescent="0.25">
      <c r="A25" s="17" t="s">
        <v>8</v>
      </c>
      <c r="B25" s="16">
        <v>2016</v>
      </c>
      <c r="C25" s="5">
        <v>193.596</v>
      </c>
      <c r="D25" s="5">
        <v>67.317999999999998</v>
      </c>
      <c r="E25" s="25"/>
      <c r="F25" s="5">
        <v>10.992000000000001</v>
      </c>
      <c r="G25" s="25"/>
      <c r="H25" s="6">
        <f t="shared" si="2"/>
        <v>0.34772412653153989</v>
      </c>
      <c r="I25" s="47">
        <v>0.27</v>
      </c>
      <c r="J25" s="6">
        <f t="shared" si="3"/>
        <v>5.6778032603979421E-2</v>
      </c>
      <c r="K25" s="48">
        <v>0.05</v>
      </c>
    </row>
    <row r="26" spans="1:11" s="11" customFormat="1" x14ac:dyDescent="0.25">
      <c r="A26" s="17" t="s">
        <v>8</v>
      </c>
      <c r="B26" s="16">
        <v>2017</v>
      </c>
      <c r="C26" s="5">
        <v>292</v>
      </c>
      <c r="D26" s="5">
        <v>115</v>
      </c>
      <c r="E26" s="25"/>
      <c r="F26" s="5">
        <v>29</v>
      </c>
      <c r="G26" s="25"/>
      <c r="H26" s="6">
        <f t="shared" si="2"/>
        <v>0.39383561643835618</v>
      </c>
      <c r="I26" s="47">
        <v>0.27</v>
      </c>
      <c r="J26" s="6">
        <f t="shared" si="3"/>
        <v>9.9315068493150679E-2</v>
      </c>
      <c r="K26" s="48">
        <v>0.05</v>
      </c>
    </row>
    <row r="27" spans="1:11" s="11" customFormat="1" x14ac:dyDescent="0.25">
      <c r="A27" s="17" t="s">
        <v>8</v>
      </c>
      <c r="B27" s="16">
        <v>2018</v>
      </c>
      <c r="C27" s="5">
        <v>189</v>
      </c>
      <c r="D27" s="5">
        <v>69</v>
      </c>
      <c r="E27" s="25"/>
      <c r="F27" s="5">
        <v>15</v>
      </c>
      <c r="G27" s="25"/>
      <c r="H27" s="6">
        <f t="shared" si="2"/>
        <v>0.36507936507936506</v>
      </c>
      <c r="I27" s="47">
        <v>0.27</v>
      </c>
      <c r="J27" s="6">
        <f t="shared" si="3"/>
        <v>7.9365079365079361E-2</v>
      </c>
      <c r="K27" s="48">
        <v>0.05</v>
      </c>
    </row>
    <row r="28" spans="1:11" s="16" customFormat="1" x14ac:dyDescent="0.25">
      <c r="A28" s="16" t="s">
        <v>8</v>
      </c>
      <c r="B28" s="16">
        <v>2019</v>
      </c>
      <c r="C28" s="5">
        <v>386.62536337559146</v>
      </c>
      <c r="D28" s="5">
        <v>146.92031848279885</v>
      </c>
      <c r="E28" s="25"/>
      <c r="F28" s="5">
        <v>29.447944928177055</v>
      </c>
      <c r="G28" s="25"/>
      <c r="H28" s="6">
        <f t="shared" si="2"/>
        <v>0.38000693280971193</v>
      </c>
      <c r="I28" s="47">
        <v>0.27</v>
      </c>
      <c r="J28" s="6">
        <f t="shared" si="3"/>
        <v>7.6166614293148499E-2</v>
      </c>
      <c r="K28" s="47">
        <v>0.05</v>
      </c>
    </row>
    <row r="29" spans="1:11" s="76" customFormat="1" x14ac:dyDescent="0.25">
      <c r="A29" s="76" t="s">
        <v>8</v>
      </c>
      <c r="B29" s="76">
        <v>2020</v>
      </c>
      <c r="C29" s="8">
        <v>180.89859999999999</v>
      </c>
      <c r="D29" s="81">
        <v>93.063999999999993</v>
      </c>
      <c r="E29" s="27"/>
      <c r="F29" s="82">
        <v>12.610095529999997</v>
      </c>
      <c r="G29" s="27"/>
      <c r="H29" s="9">
        <f t="shared" si="2"/>
        <v>0.51445395376194181</v>
      </c>
      <c r="I29" s="49">
        <v>0.27</v>
      </c>
      <c r="J29" s="83">
        <f>F29/C29</f>
        <v>6.9708088011736946E-2</v>
      </c>
      <c r="K29" s="49">
        <v>0.05</v>
      </c>
    </row>
    <row r="30" spans="1:11" x14ac:dyDescent="0.25">
      <c r="A30" s="3" t="s">
        <v>9</v>
      </c>
      <c r="B30" s="4">
        <v>2008</v>
      </c>
      <c r="C30" s="5">
        <v>962.07</v>
      </c>
      <c r="D30" s="5">
        <v>366.89</v>
      </c>
      <c r="E30" s="25">
        <v>230</v>
      </c>
      <c r="F30" s="5">
        <v>69</v>
      </c>
      <c r="G30" s="25">
        <v>43</v>
      </c>
      <c r="H30" s="6">
        <f t="shared" si="2"/>
        <v>0.38135478707370563</v>
      </c>
      <c r="I30" s="29">
        <v>0.23</v>
      </c>
      <c r="J30" s="6">
        <f>F30/C30</f>
        <v>7.1720352988867753E-2</v>
      </c>
      <c r="K30" s="31">
        <v>0.05</v>
      </c>
    </row>
    <row r="31" spans="1:11" x14ac:dyDescent="0.25">
      <c r="A31" s="3" t="s">
        <v>9</v>
      </c>
      <c r="B31" s="4">
        <v>2009</v>
      </c>
      <c r="C31" s="5">
        <v>437.34</v>
      </c>
      <c r="D31" s="5">
        <v>201.64</v>
      </c>
      <c r="E31" s="25">
        <v>230</v>
      </c>
      <c r="F31" s="5">
        <v>29.45</v>
      </c>
      <c r="G31" s="25">
        <v>43</v>
      </c>
      <c r="H31" s="6">
        <f t="shared" si="2"/>
        <v>0.46106004481639001</v>
      </c>
      <c r="I31" s="29">
        <v>0.23</v>
      </c>
      <c r="J31" s="6">
        <f t="shared" ref="J31:J41" si="4">F31/C31</f>
        <v>6.733891251657749E-2</v>
      </c>
      <c r="K31" s="31">
        <v>0.05</v>
      </c>
    </row>
    <row r="32" spans="1:11" x14ac:dyDescent="0.25">
      <c r="A32" s="3" t="s">
        <v>9</v>
      </c>
      <c r="B32" s="4">
        <v>2010</v>
      </c>
      <c r="C32" s="5">
        <v>731.45</v>
      </c>
      <c r="D32" s="5">
        <v>311.61</v>
      </c>
      <c r="E32" s="25">
        <v>230</v>
      </c>
      <c r="F32" s="5">
        <v>65.959999999999994</v>
      </c>
      <c r="G32" s="25">
        <v>43</v>
      </c>
      <c r="H32" s="6">
        <f t="shared" si="2"/>
        <v>0.42601681591359625</v>
      </c>
      <c r="I32" s="29">
        <v>0.23</v>
      </c>
      <c r="J32" s="6">
        <f t="shared" si="4"/>
        <v>9.0177045594367344E-2</v>
      </c>
      <c r="K32" s="31">
        <v>0.05</v>
      </c>
    </row>
    <row r="33" spans="1:11" x14ac:dyDescent="0.25">
      <c r="A33" s="3" t="s">
        <v>9</v>
      </c>
      <c r="B33" s="4">
        <v>2011</v>
      </c>
      <c r="C33" s="5">
        <v>1293.68</v>
      </c>
      <c r="D33" s="5">
        <v>700.79</v>
      </c>
      <c r="E33" s="25">
        <v>230</v>
      </c>
      <c r="F33" s="5">
        <v>126.73</v>
      </c>
      <c r="G33" s="25">
        <v>43</v>
      </c>
      <c r="H33" s="6">
        <f t="shared" si="2"/>
        <v>0.54170273947189407</v>
      </c>
      <c r="I33" s="29">
        <v>0.23</v>
      </c>
      <c r="J33" s="6">
        <f t="shared" si="4"/>
        <v>9.7960855853070308E-2</v>
      </c>
      <c r="K33" s="31">
        <v>0.05</v>
      </c>
    </row>
    <row r="34" spans="1:11" x14ac:dyDescent="0.25">
      <c r="A34" s="3" t="s">
        <v>9</v>
      </c>
      <c r="B34" s="4">
        <v>2012</v>
      </c>
      <c r="C34" s="5">
        <v>270.61</v>
      </c>
      <c r="D34" s="5">
        <v>142.65</v>
      </c>
      <c r="E34" s="25">
        <v>230</v>
      </c>
      <c r="F34" s="5">
        <v>15.5</v>
      </c>
      <c r="G34" s="25">
        <v>43</v>
      </c>
      <c r="H34" s="6">
        <f t="shared" si="2"/>
        <v>0.52714238202579355</v>
      </c>
      <c r="I34" s="29">
        <v>0.23</v>
      </c>
      <c r="J34" s="6">
        <f t="shared" si="4"/>
        <v>5.7278001552049068E-2</v>
      </c>
      <c r="K34" s="31">
        <v>0.05</v>
      </c>
    </row>
    <row r="35" spans="1:11" x14ac:dyDescent="0.25">
      <c r="A35" s="3" t="s">
        <v>9</v>
      </c>
      <c r="B35" s="4">
        <v>2013</v>
      </c>
      <c r="C35" s="5">
        <v>871.69</v>
      </c>
      <c r="D35" s="5">
        <v>364.40699999999998</v>
      </c>
      <c r="E35" s="25">
        <v>230</v>
      </c>
      <c r="F35" s="5">
        <v>87.808000000000007</v>
      </c>
      <c r="G35" s="25">
        <v>43</v>
      </c>
      <c r="H35" s="6">
        <f t="shared" si="2"/>
        <v>0.41804655324714057</v>
      </c>
      <c r="I35" s="29">
        <v>0.23</v>
      </c>
      <c r="J35" s="6">
        <f t="shared" si="4"/>
        <v>0.10073305877089332</v>
      </c>
      <c r="K35" s="31">
        <v>0.05</v>
      </c>
    </row>
    <row r="36" spans="1:11" x14ac:dyDescent="0.25">
      <c r="A36" s="3" t="s">
        <v>9</v>
      </c>
      <c r="B36" s="4">
        <v>2014</v>
      </c>
      <c r="C36" s="5">
        <v>650.94799999999998</v>
      </c>
      <c r="D36" s="5">
        <v>269.81200000000001</v>
      </c>
      <c r="E36" s="25">
        <v>230</v>
      </c>
      <c r="F36" s="5">
        <v>59.64</v>
      </c>
      <c r="G36" s="25">
        <v>43</v>
      </c>
      <c r="H36" s="6">
        <f t="shared" si="2"/>
        <v>0.4144908656298199</v>
      </c>
      <c r="I36" s="29">
        <v>0.23</v>
      </c>
      <c r="J36" s="6">
        <f t="shared" si="4"/>
        <v>9.1620221584519809E-2</v>
      </c>
      <c r="K36" s="31">
        <v>0.05</v>
      </c>
    </row>
    <row r="37" spans="1:11" x14ac:dyDescent="0.25">
      <c r="A37" s="3" t="s">
        <v>9</v>
      </c>
      <c r="B37" s="4">
        <v>2015</v>
      </c>
      <c r="C37" s="5">
        <v>911.13599999999997</v>
      </c>
      <c r="D37" s="5">
        <v>328.851</v>
      </c>
      <c r="E37" s="25">
        <v>230</v>
      </c>
      <c r="F37" s="5">
        <v>91.929400000000001</v>
      </c>
      <c r="G37" s="25">
        <v>43</v>
      </c>
      <c r="H37" s="6">
        <f t="shared" si="2"/>
        <v>0.36092416499841956</v>
      </c>
      <c r="I37" s="29">
        <v>0.23</v>
      </c>
      <c r="J37" s="6">
        <f t="shared" si="4"/>
        <v>0.10089536578512978</v>
      </c>
      <c r="K37" s="31">
        <v>0.05</v>
      </c>
    </row>
    <row r="38" spans="1:11" x14ac:dyDescent="0.25">
      <c r="A38" s="17" t="s">
        <v>9</v>
      </c>
      <c r="B38" s="16">
        <v>2016</v>
      </c>
      <c r="C38" s="5">
        <v>494.82900000000001</v>
      </c>
      <c r="D38" s="5">
        <v>160.05699999999999</v>
      </c>
      <c r="E38" s="25">
        <v>230</v>
      </c>
      <c r="F38" s="5">
        <v>30.561</v>
      </c>
      <c r="G38" s="25">
        <v>43</v>
      </c>
      <c r="H38" s="6">
        <f t="shared" si="2"/>
        <v>0.32345921520363596</v>
      </c>
      <c r="I38" s="29">
        <v>0.23</v>
      </c>
      <c r="J38" s="6">
        <f t="shared" si="4"/>
        <v>6.1760729464117904E-2</v>
      </c>
      <c r="K38" s="31">
        <v>0.05</v>
      </c>
    </row>
    <row r="39" spans="1:11" s="11" customFormat="1" x14ac:dyDescent="0.25">
      <c r="A39" s="17" t="s">
        <v>9</v>
      </c>
      <c r="B39" s="16">
        <v>2017</v>
      </c>
      <c r="C39" s="5">
        <v>781</v>
      </c>
      <c r="D39" s="5">
        <v>349.71801904471658</v>
      </c>
      <c r="E39" s="25">
        <v>230</v>
      </c>
      <c r="F39" s="5">
        <v>90.123794022886557</v>
      </c>
      <c r="G39" s="25">
        <v>43</v>
      </c>
      <c r="H39" s="6">
        <f t="shared" si="2"/>
        <v>0.44778235473075106</v>
      </c>
      <c r="I39" s="29">
        <v>0.23</v>
      </c>
      <c r="J39" s="6">
        <f t="shared" si="4"/>
        <v>0.11539538287181378</v>
      </c>
      <c r="K39" s="31">
        <v>0.05</v>
      </c>
    </row>
    <row r="40" spans="1:11" s="11" customFormat="1" x14ac:dyDescent="0.25">
      <c r="A40" s="17" t="s">
        <v>9</v>
      </c>
      <c r="B40" s="16">
        <v>2018</v>
      </c>
      <c r="C40" s="5">
        <v>574</v>
      </c>
      <c r="D40" s="5">
        <v>244.40622798143949</v>
      </c>
      <c r="E40" s="25">
        <v>230</v>
      </c>
      <c r="F40" s="5">
        <v>49.980428108296579</v>
      </c>
      <c r="G40" s="25">
        <v>43</v>
      </c>
      <c r="H40" s="6">
        <f t="shared" si="2"/>
        <v>0.42579482226731619</v>
      </c>
      <c r="I40" s="29">
        <v>0.23</v>
      </c>
      <c r="J40" s="6">
        <f t="shared" si="4"/>
        <v>8.7073916564976622E-2</v>
      </c>
      <c r="K40" s="31">
        <v>0.05</v>
      </c>
    </row>
    <row r="41" spans="1:11" s="16" customFormat="1" x14ac:dyDescent="0.25">
      <c r="A41" s="16" t="s">
        <v>9</v>
      </c>
      <c r="B41" s="16">
        <v>2019</v>
      </c>
      <c r="C41" s="5">
        <v>902.942106261699</v>
      </c>
      <c r="D41" s="5">
        <v>417.5711498961673</v>
      </c>
      <c r="E41" s="25">
        <v>230</v>
      </c>
      <c r="F41" s="5">
        <v>78.894334124515737</v>
      </c>
      <c r="G41" s="25">
        <v>43</v>
      </c>
      <c r="H41" s="6">
        <f t="shared" si="2"/>
        <v>0.4624561718856679</v>
      </c>
      <c r="I41" s="29">
        <v>0.23</v>
      </c>
      <c r="J41" s="6">
        <f t="shared" si="4"/>
        <v>8.737474260797165E-2</v>
      </c>
      <c r="K41" s="29">
        <v>0.05</v>
      </c>
    </row>
    <row r="42" spans="1:11" s="76" customFormat="1" x14ac:dyDescent="0.25">
      <c r="A42" s="76" t="s">
        <v>9</v>
      </c>
      <c r="B42" s="76">
        <v>2020</v>
      </c>
      <c r="C42" s="8">
        <v>549.91830000000004</v>
      </c>
      <c r="D42" s="81">
        <v>329.36599999999999</v>
      </c>
      <c r="E42" s="27">
        <v>230</v>
      </c>
      <c r="F42" s="82">
        <v>49.846515500473544</v>
      </c>
      <c r="G42" s="27">
        <v>43</v>
      </c>
      <c r="H42" s="9">
        <f t="shared" si="2"/>
        <v>0.59893624198358186</v>
      </c>
      <c r="I42" s="30">
        <v>0.23</v>
      </c>
      <c r="J42" s="83">
        <f>F42/C42</f>
        <v>9.0643492861527869E-2</v>
      </c>
      <c r="K42" s="30">
        <v>0.05</v>
      </c>
    </row>
    <row r="43" spans="1:11" x14ac:dyDescent="0.25">
      <c r="A43" s="3" t="s">
        <v>10</v>
      </c>
      <c r="B43" s="4">
        <v>2008</v>
      </c>
      <c r="C43" s="5"/>
      <c r="D43" s="5"/>
      <c r="E43" s="25"/>
      <c r="F43" s="5"/>
      <c r="G43" s="25"/>
      <c r="H43" s="6"/>
      <c r="I43" s="29"/>
      <c r="J43" s="6"/>
      <c r="K43" s="31"/>
    </row>
    <row r="44" spans="1:11" x14ac:dyDescent="0.25">
      <c r="A44" s="3" t="s">
        <v>10</v>
      </c>
      <c r="B44" s="4">
        <v>2009</v>
      </c>
      <c r="C44" s="5"/>
      <c r="D44" s="5"/>
      <c r="E44" s="25"/>
      <c r="F44" s="5"/>
      <c r="G44" s="25"/>
      <c r="H44" s="6"/>
      <c r="I44" s="29"/>
      <c r="J44" s="6"/>
      <c r="K44" s="31"/>
    </row>
    <row r="45" spans="1:11" x14ac:dyDescent="0.25">
      <c r="A45" s="3" t="s">
        <v>10</v>
      </c>
      <c r="B45" s="4">
        <v>2010</v>
      </c>
      <c r="C45" s="5"/>
      <c r="D45" s="5"/>
      <c r="E45" s="25"/>
      <c r="F45" s="5"/>
      <c r="G45" s="25"/>
      <c r="H45" s="6"/>
      <c r="I45" s="29"/>
      <c r="J45" s="6"/>
      <c r="K45" s="31"/>
    </row>
    <row r="46" spans="1:11" x14ac:dyDescent="0.25">
      <c r="A46" s="3" t="s">
        <v>10</v>
      </c>
      <c r="B46" s="4">
        <v>2011</v>
      </c>
      <c r="C46" s="5"/>
      <c r="D46" s="5"/>
      <c r="E46" s="25"/>
      <c r="F46" s="5"/>
      <c r="G46" s="25"/>
      <c r="H46" s="6"/>
      <c r="I46" s="29"/>
      <c r="J46" s="6"/>
      <c r="K46" s="31"/>
    </row>
    <row r="47" spans="1:11" x14ac:dyDescent="0.25">
      <c r="A47" s="3" t="s">
        <v>10</v>
      </c>
      <c r="B47" s="4">
        <v>2012</v>
      </c>
      <c r="C47" s="5"/>
      <c r="D47" s="5"/>
      <c r="E47" s="25"/>
      <c r="F47" s="5"/>
      <c r="G47" s="25"/>
      <c r="H47" s="6"/>
      <c r="I47" s="29"/>
      <c r="J47" s="6"/>
      <c r="K47" s="31"/>
    </row>
    <row r="48" spans="1:11" x14ac:dyDescent="0.25">
      <c r="A48" s="3" t="s">
        <v>10</v>
      </c>
      <c r="B48" s="4">
        <v>2013</v>
      </c>
      <c r="C48" s="5"/>
      <c r="D48" s="5"/>
      <c r="E48" s="25"/>
      <c r="F48" s="5"/>
      <c r="G48" s="25"/>
      <c r="H48" s="6"/>
      <c r="I48" s="29"/>
      <c r="J48" s="6"/>
      <c r="K48" s="31"/>
    </row>
    <row r="49" spans="1:11" x14ac:dyDescent="0.25">
      <c r="A49" s="3" t="s">
        <v>10</v>
      </c>
      <c r="B49" s="4">
        <v>2014</v>
      </c>
      <c r="C49" s="5"/>
      <c r="D49" s="5"/>
      <c r="E49" s="25"/>
      <c r="F49" s="5"/>
      <c r="G49" s="25"/>
      <c r="H49" s="6"/>
      <c r="I49" s="29"/>
      <c r="J49" s="6"/>
      <c r="K49" s="31"/>
    </row>
    <row r="50" spans="1:11" x14ac:dyDescent="0.25">
      <c r="A50" s="3" t="s">
        <v>10</v>
      </c>
      <c r="B50" s="4">
        <v>2015</v>
      </c>
      <c r="C50" s="5"/>
      <c r="D50" s="5"/>
      <c r="E50" s="25"/>
      <c r="F50" s="5"/>
      <c r="G50" s="25"/>
      <c r="H50" s="6"/>
      <c r="I50" s="29"/>
      <c r="J50" s="6"/>
      <c r="K50" s="31"/>
    </row>
    <row r="51" spans="1:11" x14ac:dyDescent="0.25">
      <c r="A51" s="17" t="s">
        <v>10</v>
      </c>
      <c r="B51" s="16">
        <v>2016</v>
      </c>
      <c r="C51" s="5"/>
      <c r="D51" s="5"/>
      <c r="E51" s="25"/>
      <c r="F51" s="5"/>
      <c r="G51" s="25"/>
      <c r="H51" s="6"/>
      <c r="I51" s="29"/>
      <c r="J51" s="6"/>
      <c r="K51" s="31"/>
    </row>
    <row r="52" spans="1:11" s="11" customFormat="1" x14ac:dyDescent="0.25">
      <c r="A52" s="17" t="s">
        <v>10</v>
      </c>
      <c r="B52" s="16">
        <v>2017</v>
      </c>
      <c r="C52" s="5"/>
      <c r="D52" s="5">
        <v>91.974000000000004</v>
      </c>
      <c r="E52" s="25"/>
      <c r="F52" s="5"/>
      <c r="G52" s="25"/>
      <c r="H52" s="6"/>
      <c r="I52" s="29"/>
      <c r="J52" s="6"/>
      <c r="K52" s="31"/>
    </row>
    <row r="53" spans="1:11" s="11" customFormat="1" x14ac:dyDescent="0.25">
      <c r="A53" s="17" t="s">
        <v>10</v>
      </c>
      <c r="B53" s="16">
        <v>2018</v>
      </c>
      <c r="C53" s="5"/>
      <c r="D53" s="5">
        <v>54.170999999999999</v>
      </c>
      <c r="E53" s="25"/>
      <c r="F53" s="5"/>
      <c r="G53" s="25"/>
      <c r="H53" s="6"/>
      <c r="I53" s="29"/>
      <c r="J53" s="6"/>
      <c r="K53" s="31"/>
    </row>
    <row r="54" spans="1:11" s="16" customFormat="1" x14ac:dyDescent="0.25">
      <c r="A54" s="16" t="s">
        <v>10</v>
      </c>
      <c r="B54" s="16">
        <v>2019</v>
      </c>
      <c r="C54" s="5"/>
      <c r="D54" s="5">
        <v>118.557</v>
      </c>
      <c r="E54" s="25"/>
      <c r="F54" s="5"/>
      <c r="G54" s="25"/>
      <c r="H54" s="6"/>
      <c r="I54" s="29"/>
      <c r="J54" s="6"/>
      <c r="K54" s="29"/>
    </row>
    <row r="55" spans="1:11" s="76" customFormat="1" x14ac:dyDescent="0.25">
      <c r="A55" s="76" t="s">
        <v>10</v>
      </c>
      <c r="B55" s="76">
        <v>2020</v>
      </c>
      <c r="C55" s="8"/>
      <c r="D55" s="81">
        <v>74.95</v>
      </c>
      <c r="E55" s="27"/>
      <c r="F55" s="82" t="s">
        <v>38</v>
      </c>
      <c r="G55" s="82"/>
      <c r="H55" s="84"/>
      <c r="I55" s="84"/>
      <c r="J55" s="84"/>
      <c r="K55" s="85"/>
    </row>
    <row r="56" spans="1:11" x14ac:dyDescent="0.25">
      <c r="A56" s="3" t="s">
        <v>11</v>
      </c>
      <c r="B56" s="4">
        <v>2008</v>
      </c>
      <c r="C56" s="5"/>
      <c r="D56" s="5"/>
      <c r="E56" s="25"/>
      <c r="F56" s="5"/>
      <c r="G56" s="25"/>
      <c r="H56" s="6"/>
      <c r="I56" s="29"/>
      <c r="J56" s="6"/>
      <c r="K56" s="31"/>
    </row>
    <row r="57" spans="1:11" x14ac:dyDescent="0.25">
      <c r="A57" s="3" t="s">
        <v>11</v>
      </c>
      <c r="B57" s="4">
        <v>2009</v>
      </c>
      <c r="C57" s="5"/>
      <c r="D57" s="5">
        <v>10.045</v>
      </c>
      <c r="E57" s="25"/>
      <c r="F57" s="5"/>
      <c r="G57" s="25"/>
      <c r="H57" s="6"/>
      <c r="I57" s="29"/>
      <c r="J57" s="6"/>
      <c r="K57" s="31"/>
    </row>
    <row r="58" spans="1:11" x14ac:dyDescent="0.25">
      <c r="A58" s="3" t="s">
        <v>11</v>
      </c>
      <c r="B58" s="4">
        <v>2010</v>
      </c>
      <c r="C58" s="5"/>
      <c r="D58" s="5">
        <v>29.872</v>
      </c>
      <c r="E58" s="25"/>
      <c r="F58" s="5">
        <v>7.6379999999999999</v>
      </c>
      <c r="G58" s="25"/>
      <c r="H58" s="6"/>
      <c r="I58" s="29"/>
      <c r="J58" s="6"/>
      <c r="K58" s="31"/>
    </row>
    <row r="59" spans="1:11" x14ac:dyDescent="0.25">
      <c r="A59" s="3" t="s">
        <v>11</v>
      </c>
      <c r="B59" s="4">
        <v>2011</v>
      </c>
      <c r="C59" s="5"/>
      <c r="D59" s="5">
        <v>20.783000000000001</v>
      </c>
      <c r="E59" s="25"/>
      <c r="F59" s="5">
        <v>14.29</v>
      </c>
      <c r="G59" s="25"/>
      <c r="H59" s="6"/>
      <c r="I59" s="29"/>
      <c r="J59" s="6"/>
      <c r="K59" s="31"/>
    </row>
    <row r="60" spans="1:11" x14ac:dyDescent="0.25">
      <c r="A60" s="3" t="s">
        <v>11</v>
      </c>
      <c r="B60" s="4">
        <v>2012</v>
      </c>
      <c r="C60" s="5"/>
      <c r="D60" s="5">
        <v>2.9830000000000001</v>
      </c>
      <c r="E60" s="25"/>
      <c r="F60" s="5">
        <v>1.097</v>
      </c>
      <c r="G60" s="25"/>
      <c r="H60" s="6"/>
      <c r="I60" s="29"/>
      <c r="J60" s="6"/>
      <c r="K60" s="31"/>
    </row>
    <row r="61" spans="1:11" x14ac:dyDescent="0.25">
      <c r="A61" s="3" t="s">
        <v>11</v>
      </c>
      <c r="B61" s="4">
        <v>2013</v>
      </c>
      <c r="C61" s="5"/>
      <c r="D61" s="5">
        <v>37.356000000000002</v>
      </c>
      <c r="E61" s="25"/>
      <c r="F61" s="5">
        <v>10.292</v>
      </c>
      <c r="G61" s="25"/>
      <c r="H61" s="6"/>
      <c r="I61" s="29"/>
      <c r="J61" s="6"/>
      <c r="K61" s="31"/>
    </row>
    <row r="62" spans="1:11" x14ac:dyDescent="0.25">
      <c r="A62" s="3" t="s">
        <v>11</v>
      </c>
      <c r="B62" s="4">
        <v>2014</v>
      </c>
      <c r="C62" s="5"/>
      <c r="D62" s="5">
        <v>17.945</v>
      </c>
      <c r="E62" s="25"/>
      <c r="F62" s="5"/>
      <c r="G62" s="25"/>
      <c r="H62" s="6"/>
      <c r="I62" s="29"/>
      <c r="J62" s="6"/>
      <c r="K62" s="31"/>
    </row>
    <row r="63" spans="1:11" x14ac:dyDescent="0.25">
      <c r="A63" s="3" t="s">
        <v>11</v>
      </c>
      <c r="B63" s="4">
        <v>2015</v>
      </c>
      <c r="C63" s="5"/>
      <c r="D63" s="5">
        <v>9.9870000000000001</v>
      </c>
      <c r="E63" s="25"/>
      <c r="F63" s="5"/>
      <c r="G63" s="25"/>
      <c r="H63" s="6"/>
      <c r="I63" s="29"/>
      <c r="J63" s="6"/>
      <c r="K63" s="31"/>
    </row>
    <row r="64" spans="1:11" x14ac:dyDescent="0.25">
      <c r="A64" s="3" t="s">
        <v>11</v>
      </c>
      <c r="B64" s="4">
        <v>2016</v>
      </c>
      <c r="C64" s="5"/>
      <c r="D64" s="5">
        <v>25.922999999999998</v>
      </c>
      <c r="E64" s="25"/>
      <c r="F64" s="5"/>
      <c r="G64" s="25"/>
      <c r="H64" s="6"/>
      <c r="I64" s="29"/>
      <c r="J64" s="6"/>
      <c r="K64" s="31"/>
    </row>
    <row r="65" spans="1:11" s="11" customFormat="1" x14ac:dyDescent="0.25">
      <c r="A65" s="17" t="s">
        <v>11</v>
      </c>
      <c r="B65" s="16">
        <v>2017</v>
      </c>
      <c r="C65" s="5"/>
      <c r="D65" s="5"/>
      <c r="E65" s="25"/>
      <c r="F65" s="5"/>
      <c r="G65" s="25"/>
      <c r="H65" s="6"/>
      <c r="I65" s="29"/>
      <c r="J65" s="6"/>
      <c r="K65" s="31"/>
    </row>
    <row r="66" spans="1:11" s="11" customFormat="1" x14ac:dyDescent="0.25">
      <c r="A66" s="17" t="s">
        <v>11</v>
      </c>
      <c r="B66" s="16">
        <v>2018</v>
      </c>
      <c r="C66" s="5">
        <v>166.85580565600156</v>
      </c>
      <c r="D66" s="5">
        <v>62.851332199565924</v>
      </c>
      <c r="E66" s="25"/>
      <c r="F66" s="5">
        <v>7</v>
      </c>
      <c r="G66" s="25"/>
      <c r="H66" s="6">
        <f t="shared" ref="H66:H81" si="5">D66/C66</f>
        <v>0.37668052335645685</v>
      </c>
      <c r="I66" s="29"/>
      <c r="J66" s="6">
        <f t="shared" ref="J66:J80" si="6">F66/C66</f>
        <v>4.195239100299307E-2</v>
      </c>
      <c r="K66" s="31"/>
    </row>
    <row r="67" spans="1:11" s="11" customFormat="1" x14ac:dyDescent="0.25">
      <c r="A67" s="17" t="s">
        <v>11</v>
      </c>
      <c r="B67" s="13">
        <v>2019</v>
      </c>
      <c r="C67" s="5">
        <v>221.1993351210686</v>
      </c>
      <c r="D67" s="5">
        <v>93.837551182149397</v>
      </c>
      <c r="E67" s="25"/>
      <c r="F67" s="5">
        <v>9.0124931828710562</v>
      </c>
      <c r="G67" s="25"/>
      <c r="H67" s="6">
        <f t="shared" si="5"/>
        <v>0.42422166925044991</v>
      </c>
      <c r="I67" s="29"/>
      <c r="J67" s="6">
        <f t="shared" si="6"/>
        <v>4.0743762534088387E-2</v>
      </c>
      <c r="K67" s="32"/>
    </row>
    <row r="68" spans="1:11" s="76" customFormat="1" x14ac:dyDescent="0.25">
      <c r="A68" s="79" t="s">
        <v>11</v>
      </c>
      <c r="B68" s="76">
        <v>2020</v>
      </c>
      <c r="C68" s="8">
        <v>201.3775</v>
      </c>
      <c r="D68" s="81">
        <v>135.28299999999999</v>
      </c>
      <c r="E68" s="27"/>
      <c r="F68" s="82">
        <v>7.5194679171243255</v>
      </c>
      <c r="G68" s="27"/>
      <c r="H68" s="9">
        <f t="shared" si="5"/>
        <v>0.67178805973855071</v>
      </c>
      <c r="I68" s="84"/>
      <c r="J68" s="83">
        <f>F68/C68</f>
        <v>3.7340159238863954E-2</v>
      </c>
      <c r="K68" s="85"/>
    </row>
    <row r="69" spans="1:11" x14ac:dyDescent="0.25">
      <c r="A69" s="17" t="s">
        <v>12</v>
      </c>
      <c r="B69" s="16">
        <v>2008</v>
      </c>
      <c r="C69" s="5">
        <v>561.84799999999996</v>
      </c>
      <c r="D69" s="5">
        <v>83.454999999999998</v>
      </c>
      <c r="E69" s="25">
        <v>50</v>
      </c>
      <c r="F69" s="5">
        <v>19.588999999999999</v>
      </c>
      <c r="G69" s="25"/>
      <c r="H69" s="6">
        <f t="shared" si="5"/>
        <v>0.14853661488516468</v>
      </c>
      <c r="I69" s="47">
        <v>0.09</v>
      </c>
      <c r="J69" s="6">
        <f t="shared" si="6"/>
        <v>3.4865301647420653E-2</v>
      </c>
      <c r="K69" s="31"/>
    </row>
    <row r="70" spans="1:11" x14ac:dyDescent="0.25">
      <c r="A70" s="3" t="s">
        <v>12</v>
      </c>
      <c r="B70" s="4">
        <v>2009</v>
      </c>
      <c r="C70" s="5">
        <v>574.68899999999996</v>
      </c>
      <c r="D70" s="5">
        <v>92.042000000000002</v>
      </c>
      <c r="E70" s="25">
        <v>50</v>
      </c>
      <c r="F70" s="5">
        <v>16.664999999999999</v>
      </c>
      <c r="G70" s="25"/>
      <c r="H70" s="6">
        <f t="shared" si="5"/>
        <v>0.16015966896878139</v>
      </c>
      <c r="I70" s="47">
        <v>0.09</v>
      </c>
      <c r="J70" s="6">
        <f t="shared" si="6"/>
        <v>2.8998292989773598E-2</v>
      </c>
      <c r="K70" s="31"/>
    </row>
    <row r="71" spans="1:11" x14ac:dyDescent="0.25">
      <c r="A71" s="3" t="s">
        <v>12</v>
      </c>
      <c r="B71" s="4">
        <v>2010</v>
      </c>
      <c r="C71" s="5">
        <v>536.69899999999996</v>
      </c>
      <c r="D71" s="5">
        <v>68.228999999999999</v>
      </c>
      <c r="E71" s="25">
        <v>50</v>
      </c>
      <c r="F71" s="5">
        <v>16.747</v>
      </c>
      <c r="G71" s="25"/>
      <c r="H71" s="6">
        <f t="shared" si="5"/>
        <v>0.12712712339691337</v>
      </c>
      <c r="I71" s="47">
        <v>0.09</v>
      </c>
      <c r="J71" s="6">
        <f t="shared" si="6"/>
        <v>3.1203710087032027E-2</v>
      </c>
      <c r="K71" s="31"/>
    </row>
    <row r="72" spans="1:11" x14ac:dyDescent="0.25">
      <c r="A72" s="3" t="s">
        <v>12</v>
      </c>
      <c r="B72" s="4">
        <v>2011</v>
      </c>
      <c r="C72" s="5">
        <v>691.09100000000001</v>
      </c>
      <c r="D72" s="5">
        <v>132.96899999999999</v>
      </c>
      <c r="E72" s="25">
        <v>50</v>
      </c>
      <c r="F72" s="5">
        <v>29.431999999999999</v>
      </c>
      <c r="G72" s="25"/>
      <c r="H72" s="6">
        <f t="shared" si="5"/>
        <v>0.19240447350638337</v>
      </c>
      <c r="I72" s="47">
        <v>0.09</v>
      </c>
      <c r="J72" s="6">
        <f t="shared" si="6"/>
        <v>4.2587734466228037E-2</v>
      </c>
      <c r="K72" s="31"/>
    </row>
    <row r="73" spans="1:11" x14ac:dyDescent="0.25">
      <c r="A73" s="3" t="s">
        <v>12</v>
      </c>
      <c r="B73" s="4">
        <v>2012</v>
      </c>
      <c r="C73" s="5">
        <v>249.947</v>
      </c>
      <c r="D73" s="5">
        <v>27.09</v>
      </c>
      <c r="E73" s="25">
        <v>50</v>
      </c>
      <c r="F73" s="5">
        <v>6.3630000000000004</v>
      </c>
      <c r="G73" s="25"/>
      <c r="H73" s="6">
        <f t="shared" si="5"/>
        <v>0.10838297719116452</v>
      </c>
      <c r="I73" s="47">
        <v>0.09</v>
      </c>
      <c r="J73" s="6">
        <f t="shared" si="6"/>
        <v>2.5457396968157252E-2</v>
      </c>
      <c r="K73" s="31"/>
    </row>
    <row r="74" spans="1:11" x14ac:dyDescent="0.25">
      <c r="A74" s="3" t="s">
        <v>12</v>
      </c>
      <c r="B74" s="4">
        <v>2013</v>
      </c>
      <c r="C74" s="5">
        <v>444.88200000000001</v>
      </c>
      <c r="D74" s="5">
        <v>56.875999999999998</v>
      </c>
      <c r="E74" s="25">
        <v>50</v>
      </c>
      <c r="F74" s="5">
        <v>14.340999999999999</v>
      </c>
      <c r="G74" s="25"/>
      <c r="H74" s="6">
        <f t="shared" si="5"/>
        <v>0.12784513646315201</v>
      </c>
      <c r="I74" s="47">
        <v>0.09</v>
      </c>
      <c r="J74" s="6">
        <f t="shared" si="6"/>
        <v>3.2235514136332778E-2</v>
      </c>
      <c r="K74" s="31"/>
    </row>
    <row r="75" spans="1:11" x14ac:dyDescent="0.25">
      <c r="A75" s="3" t="s">
        <v>12</v>
      </c>
      <c r="B75" s="4">
        <v>2014</v>
      </c>
      <c r="C75" s="5">
        <v>455.29500000000002</v>
      </c>
      <c r="D75" s="5">
        <v>58.826000000000001</v>
      </c>
      <c r="E75" s="25">
        <v>50</v>
      </c>
      <c r="F75" s="5">
        <v>17.841000000000001</v>
      </c>
      <c r="G75" s="25"/>
      <c r="H75" s="6">
        <f t="shared" si="5"/>
        <v>0.12920414236923314</v>
      </c>
      <c r="I75" s="47">
        <v>0.09</v>
      </c>
      <c r="J75" s="6">
        <f t="shared" si="6"/>
        <v>3.9185582973676407E-2</v>
      </c>
      <c r="K75" s="31"/>
    </row>
    <row r="76" spans="1:11" x14ac:dyDescent="0.25">
      <c r="A76" s="3" t="s">
        <v>12</v>
      </c>
      <c r="B76" s="4">
        <v>2015</v>
      </c>
      <c r="C76" s="5">
        <v>511.21699999999998</v>
      </c>
      <c r="D76" s="10">
        <v>74.875</v>
      </c>
      <c r="E76" s="25">
        <v>50</v>
      </c>
      <c r="F76" s="10">
        <v>24.141999999999999</v>
      </c>
      <c r="G76" s="28"/>
      <c r="H76" s="6">
        <f t="shared" si="5"/>
        <v>0.14646422165147091</v>
      </c>
      <c r="I76" s="47">
        <v>0.09</v>
      </c>
      <c r="J76" s="6">
        <f t="shared" si="6"/>
        <v>4.7224564128344713E-2</v>
      </c>
      <c r="K76" s="31"/>
    </row>
    <row r="77" spans="1:11" x14ac:dyDescent="0.25">
      <c r="A77" s="17" t="s">
        <v>12</v>
      </c>
      <c r="B77" s="16">
        <v>2016</v>
      </c>
      <c r="C77" s="5">
        <v>333.185</v>
      </c>
      <c r="D77" s="5">
        <v>40.183</v>
      </c>
      <c r="E77" s="25">
        <v>50</v>
      </c>
      <c r="F77" s="5">
        <v>9.1419999999999995</v>
      </c>
      <c r="G77" s="25"/>
      <c r="H77" s="6">
        <f t="shared" si="5"/>
        <v>0.12060266818734337</v>
      </c>
      <c r="I77" s="47">
        <v>0.09</v>
      </c>
      <c r="J77" s="6">
        <f t="shared" si="6"/>
        <v>2.7438210003451535E-2</v>
      </c>
      <c r="K77" s="31"/>
    </row>
    <row r="78" spans="1:11" s="11" customFormat="1" x14ac:dyDescent="0.25">
      <c r="A78" s="17" t="s">
        <v>12</v>
      </c>
      <c r="B78" s="16">
        <v>2017</v>
      </c>
      <c r="C78" s="5">
        <v>498.72906183543955</v>
      </c>
      <c r="D78" s="5">
        <v>115.79369746385929</v>
      </c>
      <c r="E78" s="25">
        <v>50</v>
      </c>
      <c r="F78" s="5">
        <v>20.88293160271132</v>
      </c>
      <c r="G78" s="25"/>
      <c r="H78" s="6">
        <f t="shared" si="5"/>
        <v>0.23217756157564071</v>
      </c>
      <c r="I78" s="47">
        <v>0.09</v>
      </c>
      <c r="J78" s="6">
        <f t="shared" si="6"/>
        <v>4.1872297407047523E-2</v>
      </c>
      <c r="K78" s="31"/>
    </row>
    <row r="79" spans="1:11" s="11" customFormat="1" x14ac:dyDescent="0.25">
      <c r="A79" s="17" t="s">
        <v>12</v>
      </c>
      <c r="B79" s="16">
        <v>2018</v>
      </c>
      <c r="C79" s="5">
        <v>516.13985564085215</v>
      </c>
      <c r="D79" s="5">
        <v>88.82019586837356</v>
      </c>
      <c r="E79" s="25">
        <v>50</v>
      </c>
      <c r="F79" s="5">
        <v>18.93866237867676</v>
      </c>
      <c r="G79" s="25"/>
      <c r="H79" s="6">
        <f t="shared" si="5"/>
        <v>0.1720855208092624</v>
      </c>
      <c r="I79" s="47">
        <v>0.09</v>
      </c>
      <c r="J79" s="6">
        <f t="shared" si="6"/>
        <v>3.669288889764586E-2</v>
      </c>
      <c r="K79" s="31"/>
    </row>
    <row r="80" spans="1:11" s="11" customFormat="1" x14ac:dyDescent="0.25">
      <c r="A80" s="21" t="s">
        <v>12</v>
      </c>
      <c r="B80" s="13">
        <v>2019</v>
      </c>
      <c r="C80" s="5">
        <v>606.68165947891418</v>
      </c>
      <c r="D80" s="5">
        <v>129.41082322663954</v>
      </c>
      <c r="E80" s="25">
        <v>50</v>
      </c>
      <c r="F80" s="5">
        <v>24.550099218154216</v>
      </c>
      <c r="G80" s="25"/>
      <c r="H80" s="6">
        <f t="shared" si="5"/>
        <v>0.21330927217709528</v>
      </c>
      <c r="I80" s="47">
        <v>0.09</v>
      </c>
      <c r="J80" s="6">
        <f t="shared" si="6"/>
        <v>4.0466196455057793E-2</v>
      </c>
      <c r="K80" s="31"/>
    </row>
    <row r="81" spans="1:11" s="75" customFormat="1" x14ac:dyDescent="0.25">
      <c r="A81" s="71" t="s">
        <v>12</v>
      </c>
      <c r="B81" s="72">
        <v>2020</v>
      </c>
      <c r="C81" s="41">
        <v>445.72129999999999</v>
      </c>
      <c r="D81" s="80">
        <v>84.628</v>
      </c>
      <c r="E81" s="25">
        <v>50</v>
      </c>
      <c r="F81" s="73">
        <v>18.68869810699999</v>
      </c>
      <c r="G81" s="25"/>
      <c r="H81" s="6">
        <f t="shared" si="5"/>
        <v>0.18986752484119562</v>
      </c>
      <c r="I81" s="47">
        <v>0.09</v>
      </c>
      <c r="J81" s="83">
        <f>F81/C81</f>
        <v>4.1929111547956067E-2</v>
      </c>
      <c r="K81" s="74"/>
    </row>
    <row r="82" spans="1:11" s="11" customFormat="1" x14ac:dyDescent="0.25">
      <c r="A82" s="12" t="s">
        <v>23</v>
      </c>
      <c r="B82" s="19">
        <v>2008</v>
      </c>
      <c r="C82" s="7"/>
      <c r="D82" s="7"/>
      <c r="E82" s="26"/>
      <c r="F82" s="7"/>
      <c r="G82" s="26"/>
      <c r="H82" s="53"/>
      <c r="I82" s="46"/>
      <c r="J82" s="53"/>
      <c r="K82" s="52"/>
    </row>
    <row r="83" spans="1:11" s="11" customFormat="1" x14ac:dyDescent="0.25">
      <c r="A83" s="13" t="s">
        <v>23</v>
      </c>
      <c r="B83" s="16">
        <v>2009</v>
      </c>
      <c r="C83" s="5"/>
      <c r="D83" s="5"/>
      <c r="E83" s="25"/>
      <c r="F83" s="5"/>
      <c r="G83" s="25"/>
      <c r="H83" s="44"/>
      <c r="I83" s="47"/>
      <c r="J83" s="44"/>
      <c r="K83" s="31"/>
    </row>
    <row r="84" spans="1:11" s="11" customFormat="1" x14ac:dyDescent="0.25">
      <c r="A84" s="13" t="s">
        <v>23</v>
      </c>
      <c r="B84" s="16">
        <v>2010</v>
      </c>
      <c r="C84" s="5"/>
      <c r="D84" s="5"/>
      <c r="E84" s="25"/>
      <c r="F84" s="5"/>
      <c r="G84" s="25"/>
      <c r="H84" s="44"/>
      <c r="I84" s="47"/>
      <c r="J84" s="44"/>
      <c r="K84" s="31"/>
    </row>
    <row r="85" spans="1:11" s="11" customFormat="1" x14ac:dyDescent="0.25">
      <c r="A85" s="13" t="s">
        <v>23</v>
      </c>
      <c r="B85" s="16">
        <v>2011</v>
      </c>
      <c r="C85" s="5"/>
      <c r="D85" s="5"/>
      <c r="E85" s="25"/>
      <c r="F85" s="5"/>
      <c r="G85" s="25"/>
      <c r="H85" s="44"/>
      <c r="I85" s="47"/>
      <c r="J85" s="44"/>
      <c r="K85" s="31"/>
    </row>
    <row r="86" spans="1:11" s="11" customFormat="1" x14ac:dyDescent="0.25">
      <c r="A86" s="13" t="s">
        <v>23</v>
      </c>
      <c r="B86" s="16">
        <v>2012</v>
      </c>
      <c r="C86" s="5"/>
      <c r="D86" s="5"/>
      <c r="E86" s="25"/>
      <c r="F86" s="5"/>
      <c r="G86" s="25"/>
      <c r="H86" s="44"/>
      <c r="I86" s="47"/>
      <c r="J86" s="44"/>
      <c r="K86" s="31"/>
    </row>
    <row r="87" spans="1:11" s="11" customFormat="1" x14ac:dyDescent="0.25">
      <c r="A87" s="13" t="s">
        <v>23</v>
      </c>
      <c r="B87" s="16">
        <v>2013</v>
      </c>
      <c r="C87" s="5"/>
      <c r="D87" s="5"/>
      <c r="E87" s="25"/>
      <c r="F87" s="5"/>
      <c r="G87" s="25"/>
      <c r="H87" s="44"/>
      <c r="I87" s="47"/>
      <c r="J87" s="44"/>
      <c r="K87" s="31"/>
    </row>
    <row r="88" spans="1:11" s="11" customFormat="1" x14ac:dyDescent="0.25">
      <c r="A88" s="13" t="s">
        <v>23</v>
      </c>
      <c r="B88" s="16">
        <v>2014</v>
      </c>
      <c r="C88" s="5"/>
      <c r="D88" s="5"/>
      <c r="E88" s="25"/>
      <c r="F88" s="5"/>
      <c r="G88" s="25"/>
      <c r="H88" s="44"/>
      <c r="I88" s="47"/>
      <c r="J88" s="44"/>
      <c r="K88" s="31"/>
    </row>
    <row r="89" spans="1:11" s="11" customFormat="1" x14ac:dyDescent="0.25">
      <c r="A89" s="13" t="s">
        <v>23</v>
      </c>
      <c r="B89" s="16">
        <v>2015</v>
      </c>
      <c r="C89" s="5"/>
      <c r="D89" s="5"/>
      <c r="E89" s="25"/>
      <c r="F89" s="5"/>
      <c r="G89" s="25"/>
      <c r="H89" s="44"/>
      <c r="I89" s="47"/>
      <c r="J89" s="44"/>
      <c r="K89" s="31"/>
    </row>
    <row r="90" spans="1:11" s="11" customFormat="1" x14ac:dyDescent="0.25">
      <c r="A90" s="13" t="s">
        <v>23</v>
      </c>
      <c r="B90" s="16">
        <v>2016</v>
      </c>
      <c r="C90" s="5"/>
      <c r="D90" s="5"/>
      <c r="E90" s="25"/>
      <c r="F90" s="5"/>
      <c r="G90" s="25"/>
      <c r="H90" s="44"/>
      <c r="I90" s="47"/>
      <c r="J90" s="44"/>
      <c r="K90" s="31"/>
    </row>
    <row r="91" spans="1:11" s="11" customFormat="1" x14ac:dyDescent="0.25">
      <c r="A91" s="13" t="s">
        <v>23</v>
      </c>
      <c r="B91" s="16">
        <v>2017</v>
      </c>
      <c r="C91" s="5"/>
      <c r="D91" s="5"/>
      <c r="E91" s="25"/>
      <c r="F91" s="5"/>
      <c r="G91" s="25"/>
      <c r="H91" s="44"/>
      <c r="I91" s="47"/>
      <c r="J91" s="44"/>
      <c r="K91" s="31"/>
    </row>
    <row r="92" spans="1:11" s="11" customFormat="1" x14ac:dyDescent="0.25">
      <c r="A92" s="13" t="s">
        <v>23</v>
      </c>
      <c r="B92" s="16">
        <v>2018</v>
      </c>
      <c r="C92" s="5"/>
      <c r="D92" s="5"/>
      <c r="E92" s="25"/>
      <c r="F92" s="5"/>
      <c r="G92" s="25"/>
      <c r="H92" s="44"/>
      <c r="I92" s="47"/>
      <c r="J92" s="44"/>
      <c r="K92" s="31"/>
    </row>
    <row r="93" spans="1:11" s="16" customFormat="1" x14ac:dyDescent="0.25">
      <c r="A93" s="13" t="s">
        <v>23</v>
      </c>
      <c r="B93" s="13">
        <v>2019</v>
      </c>
      <c r="C93" s="5"/>
      <c r="D93" s="5"/>
      <c r="E93" s="25"/>
      <c r="F93" s="5"/>
      <c r="G93" s="25"/>
      <c r="H93" s="44"/>
      <c r="I93" s="47"/>
      <c r="J93" s="44"/>
      <c r="K93" s="29"/>
    </row>
    <row r="94" spans="1:11" s="76" customFormat="1" x14ac:dyDescent="0.25">
      <c r="A94" s="76" t="s">
        <v>23</v>
      </c>
      <c r="B94" s="76">
        <v>2020</v>
      </c>
      <c r="C94" s="82"/>
      <c r="D94" s="82"/>
      <c r="E94" s="27"/>
      <c r="F94" s="82"/>
      <c r="G94" s="27"/>
      <c r="H94" s="83"/>
      <c r="I94" s="49"/>
      <c r="J94" s="83"/>
      <c r="K94" s="30"/>
    </row>
    <row r="95" spans="1:11" x14ac:dyDescent="0.25">
      <c r="A95" s="11" t="s">
        <v>17</v>
      </c>
      <c r="B95" s="11">
        <v>2008</v>
      </c>
      <c r="C95" s="41">
        <v>954.99466560000008</v>
      </c>
      <c r="D95" s="80">
        <v>70.87</v>
      </c>
      <c r="E95" s="89"/>
      <c r="F95" s="80">
        <v>10.557</v>
      </c>
      <c r="G95" s="89"/>
      <c r="H95" s="51">
        <v>7.4209999999999998E-2</v>
      </c>
      <c r="I95" s="90"/>
      <c r="J95" s="91">
        <v>1.1050000000000001E-2</v>
      </c>
      <c r="K95" s="31"/>
    </row>
    <row r="96" spans="1:11" x14ac:dyDescent="0.25">
      <c r="A96" s="11" t="s">
        <v>17</v>
      </c>
      <c r="B96" s="11">
        <v>2009</v>
      </c>
      <c r="C96" s="41">
        <v>1101.5823743999999</v>
      </c>
      <c r="D96" s="80">
        <v>106.366</v>
      </c>
      <c r="E96" s="89"/>
      <c r="F96" s="80">
        <v>24.097999999999999</v>
      </c>
      <c r="G96" s="89"/>
      <c r="H96" s="51">
        <v>9.6560000000000007E-2</v>
      </c>
      <c r="I96" s="90"/>
      <c r="J96" s="91">
        <v>2.188E-2</v>
      </c>
      <c r="K96" s="31"/>
    </row>
    <row r="97" spans="1:11" x14ac:dyDescent="0.25">
      <c r="A97" s="11" t="s">
        <v>17</v>
      </c>
      <c r="B97" s="11">
        <v>2010</v>
      </c>
      <c r="C97" s="41">
        <v>691.33772160000001</v>
      </c>
      <c r="D97" s="80">
        <v>48.515999999999998</v>
      </c>
      <c r="E97" s="89"/>
      <c r="F97" s="80">
        <v>5.7220000000000004</v>
      </c>
      <c r="G97" s="89"/>
      <c r="H97" s="51">
        <v>7.0180000000000006E-2</v>
      </c>
      <c r="I97" s="90"/>
      <c r="J97" s="91">
        <v>8.2799999999999992E-3</v>
      </c>
      <c r="K97" s="31"/>
    </row>
    <row r="98" spans="1:11" x14ac:dyDescent="0.25">
      <c r="A98" s="11" t="s">
        <v>17</v>
      </c>
      <c r="B98" s="11">
        <v>2011</v>
      </c>
      <c r="C98" s="41">
        <v>1542.5352287999997</v>
      </c>
      <c r="D98" s="80">
        <v>366.61900000000003</v>
      </c>
      <c r="E98" s="89"/>
      <c r="F98" s="80">
        <v>130.18799999999999</v>
      </c>
      <c r="G98" s="89"/>
      <c r="H98" s="51">
        <v>0.23766999999999999</v>
      </c>
      <c r="I98" s="90"/>
      <c r="J98" s="91">
        <v>8.4400000000000003E-2</v>
      </c>
      <c r="K98" s="31"/>
    </row>
    <row r="99" spans="1:11" x14ac:dyDescent="0.25">
      <c r="A99" s="11" t="s">
        <v>17</v>
      </c>
      <c r="B99" s="11">
        <v>2012</v>
      </c>
      <c r="C99" s="41">
        <v>357.56614080000003</v>
      </c>
      <c r="D99" s="80">
        <v>27.861000000000001</v>
      </c>
      <c r="E99" s="89"/>
      <c r="F99" s="80">
        <v>5.0640000000000001</v>
      </c>
      <c r="G99" s="89"/>
      <c r="H99" s="51">
        <v>7.7920000000000003E-2</v>
      </c>
      <c r="I99" s="90"/>
      <c r="J99" s="91">
        <v>1.4160000000000001E-2</v>
      </c>
      <c r="K99" s="31"/>
    </row>
    <row r="100" spans="1:11" x14ac:dyDescent="0.25">
      <c r="A100" s="11" t="s">
        <v>17</v>
      </c>
      <c r="B100" s="11">
        <v>2013</v>
      </c>
      <c r="C100" s="41">
        <v>1163.5672032</v>
      </c>
      <c r="D100" s="80">
        <v>79.069999999999993</v>
      </c>
      <c r="E100" s="89"/>
      <c r="F100" s="80">
        <v>27.478999999999999</v>
      </c>
      <c r="G100" s="89"/>
      <c r="H100" s="51">
        <v>6.7949999999999997E-2</v>
      </c>
      <c r="I100" s="90"/>
      <c r="J100" s="91">
        <v>2.3619999999999999E-2</v>
      </c>
      <c r="K100" s="31"/>
    </row>
    <row r="101" spans="1:11" x14ac:dyDescent="0.25">
      <c r="A101" s="11" t="s">
        <v>17</v>
      </c>
      <c r="B101" s="11">
        <v>2014</v>
      </c>
      <c r="C101" s="41">
        <v>1135.8333216000001</v>
      </c>
      <c r="D101" s="80">
        <v>194.43199999999999</v>
      </c>
      <c r="E101" s="89"/>
      <c r="F101" s="80">
        <v>66.064999999999998</v>
      </c>
      <c r="G101" s="89"/>
      <c r="H101" s="51">
        <v>0.17118</v>
      </c>
      <c r="I101" s="90"/>
      <c r="J101" s="91">
        <v>5.8160000000000003E-2</v>
      </c>
      <c r="K101" s="31"/>
    </row>
    <row r="102" spans="1:11" x14ac:dyDescent="0.25">
      <c r="A102" s="11" t="s">
        <v>17</v>
      </c>
      <c r="B102" s="11">
        <v>2015</v>
      </c>
      <c r="C102" s="41">
        <v>879.27508799999998</v>
      </c>
      <c r="D102" s="80">
        <v>159.71700000000001</v>
      </c>
      <c r="E102" s="28"/>
      <c r="F102" s="80">
        <v>56.426000000000002</v>
      </c>
      <c r="G102" s="28"/>
      <c r="H102" s="51">
        <v>0.18165000000000001</v>
      </c>
      <c r="I102" s="90"/>
      <c r="J102" s="91">
        <v>6.4170000000000005E-2</v>
      </c>
      <c r="K102" s="31"/>
    </row>
    <row r="103" spans="1:11" x14ac:dyDescent="0.25">
      <c r="A103" s="11" t="s">
        <v>17</v>
      </c>
      <c r="B103" s="11">
        <v>2016</v>
      </c>
      <c r="C103" s="41">
        <v>844.81263360000003</v>
      </c>
      <c r="D103" s="80">
        <v>39.566000000000003</v>
      </c>
      <c r="E103" s="89"/>
      <c r="F103" s="80">
        <v>6.9619999999999997</v>
      </c>
      <c r="G103" s="89"/>
      <c r="H103" s="51">
        <v>4.6829999999999997E-2</v>
      </c>
      <c r="I103" s="90"/>
      <c r="J103" s="91">
        <v>8.2400000000000008E-3</v>
      </c>
      <c r="K103" s="31"/>
    </row>
    <row r="104" spans="1:11" s="11" customFormat="1" x14ac:dyDescent="0.25">
      <c r="A104" s="11" t="s">
        <v>17</v>
      </c>
      <c r="B104" s="11">
        <v>2017</v>
      </c>
      <c r="C104" s="41">
        <v>1016.6490143999998</v>
      </c>
      <c r="D104" s="80">
        <v>185.55799999999999</v>
      </c>
      <c r="E104" s="89"/>
      <c r="F104" s="80">
        <v>32.023000000000003</v>
      </c>
      <c r="G104" s="89"/>
      <c r="H104" s="51">
        <v>0.18251999999999999</v>
      </c>
      <c r="I104" s="90"/>
      <c r="J104" s="91">
        <v>3.15E-2</v>
      </c>
      <c r="K104" s="31"/>
    </row>
    <row r="105" spans="1:11" s="11" customFormat="1" x14ac:dyDescent="0.25">
      <c r="A105" s="11" t="s">
        <v>17</v>
      </c>
      <c r="B105" s="11">
        <v>2018</v>
      </c>
      <c r="C105" s="41">
        <v>755.41118400000016</v>
      </c>
      <c r="D105" s="80">
        <v>126.363</v>
      </c>
      <c r="E105" s="89"/>
      <c r="F105" s="80">
        <v>26.331</v>
      </c>
      <c r="G105" s="89"/>
      <c r="H105" s="51">
        <v>0.16728000000000001</v>
      </c>
      <c r="I105" s="90"/>
      <c r="J105" s="91">
        <v>3.4860000000000002E-2</v>
      </c>
      <c r="K105" s="31"/>
    </row>
    <row r="106" spans="1:11" s="11" customFormat="1" x14ac:dyDescent="0.25">
      <c r="A106" s="11" t="s">
        <v>17</v>
      </c>
      <c r="B106" s="11">
        <v>2019</v>
      </c>
      <c r="C106" s="41">
        <v>1137.3403104000001</v>
      </c>
      <c r="D106" s="80">
        <v>272.00299999999999</v>
      </c>
      <c r="E106" s="89"/>
      <c r="F106" s="80">
        <v>66.509</v>
      </c>
      <c r="G106" s="89"/>
      <c r="H106" s="51">
        <v>0.23916000000000001</v>
      </c>
      <c r="I106" s="90"/>
      <c r="J106" s="91">
        <v>5.8479999999999997E-2</v>
      </c>
      <c r="K106" s="90"/>
    </row>
    <row r="107" spans="1:11" s="75" customFormat="1" x14ac:dyDescent="0.25">
      <c r="A107" s="76" t="s">
        <v>17</v>
      </c>
      <c r="B107" s="76">
        <v>2020</v>
      </c>
      <c r="C107" s="8">
        <v>647.43675840000003</v>
      </c>
      <c r="D107" s="38">
        <v>89.272000000000006</v>
      </c>
      <c r="E107" s="27"/>
      <c r="F107" s="81">
        <v>36.122999999999998</v>
      </c>
      <c r="G107" s="27"/>
      <c r="H107" s="9">
        <v>0.13788528198586755</v>
      </c>
      <c r="I107" s="30"/>
      <c r="J107" s="45">
        <v>5.5793866399044413E-2</v>
      </c>
      <c r="K107" s="30"/>
    </row>
    <row r="108" spans="1:11" x14ac:dyDescent="0.25">
      <c r="A108" s="16"/>
      <c r="H108" s="50"/>
    </row>
    <row r="109" spans="1:11" x14ac:dyDescent="0.25">
      <c r="E109" s="86">
        <v>2008</v>
      </c>
      <c r="F109" s="87">
        <v>72.242999999999995</v>
      </c>
      <c r="G109" s="87">
        <f>F109*153*86400/1000000</f>
        <v>954.99466560000008</v>
      </c>
    </row>
    <row r="110" spans="1:11" x14ac:dyDescent="0.25">
      <c r="A110" s="117" t="s">
        <v>59</v>
      </c>
      <c r="B110" s="117"/>
      <c r="C110" s="117"/>
      <c r="D110" s="11"/>
      <c r="E110" s="86">
        <v>2009</v>
      </c>
      <c r="F110" s="87">
        <v>83.331999999999994</v>
      </c>
      <c r="G110" s="87">
        <f t="shared" ref="G110:G120" si="7">F110*153*86400/1000000</f>
        <v>1101.5823743999999</v>
      </c>
      <c r="H110" s="11"/>
      <c r="J110" s="11"/>
    </row>
    <row r="111" spans="1:11" x14ac:dyDescent="0.25">
      <c r="A111" s="24" t="s">
        <v>0</v>
      </c>
      <c r="B111" s="23" t="s">
        <v>1</v>
      </c>
      <c r="C111" s="23" t="s">
        <v>13</v>
      </c>
      <c r="D111" s="22" t="s">
        <v>22</v>
      </c>
      <c r="E111" s="86">
        <v>2010</v>
      </c>
      <c r="F111" s="87">
        <v>52.298000000000002</v>
      </c>
      <c r="G111" s="87">
        <f t="shared" si="7"/>
        <v>691.33772160000001</v>
      </c>
      <c r="H111" s="11"/>
      <c r="J111" s="11"/>
    </row>
    <row r="112" spans="1:11" x14ac:dyDescent="0.25">
      <c r="A112" s="18" t="s">
        <v>24</v>
      </c>
      <c r="B112" s="19">
        <v>2008</v>
      </c>
      <c r="C112" s="55">
        <v>1261</v>
      </c>
      <c r="D112" s="39">
        <v>756</v>
      </c>
      <c r="E112" s="86">
        <v>2011</v>
      </c>
      <c r="F112" s="87">
        <v>116.68899999999999</v>
      </c>
      <c r="G112" s="87">
        <f t="shared" si="7"/>
        <v>1542.5352287999997</v>
      </c>
      <c r="H112" s="11"/>
      <c r="J112" s="11"/>
    </row>
    <row r="113" spans="1:10" x14ac:dyDescent="0.25">
      <c r="A113" s="17" t="s">
        <v>24</v>
      </c>
      <c r="B113" s="16">
        <v>2009</v>
      </c>
      <c r="C113" s="56">
        <v>1242</v>
      </c>
      <c r="D113" s="39">
        <v>756</v>
      </c>
      <c r="E113" s="86">
        <v>2012</v>
      </c>
      <c r="F113" s="87">
        <v>27.048999999999999</v>
      </c>
      <c r="G113" s="87">
        <f t="shared" si="7"/>
        <v>357.56614080000003</v>
      </c>
      <c r="H113" s="11"/>
      <c r="J113" s="11"/>
    </row>
    <row r="114" spans="1:10" x14ac:dyDescent="0.25">
      <c r="A114" s="17" t="s">
        <v>24</v>
      </c>
      <c r="B114" s="16">
        <v>2010</v>
      </c>
      <c r="C114" s="56">
        <v>1241</v>
      </c>
      <c r="D114" s="39">
        <v>756</v>
      </c>
      <c r="E114" s="86">
        <v>2013</v>
      </c>
      <c r="F114" s="87">
        <v>88.021000000000001</v>
      </c>
      <c r="G114" s="87">
        <f t="shared" si="7"/>
        <v>1163.5672032</v>
      </c>
      <c r="H114" s="11"/>
      <c r="J114" s="11"/>
    </row>
    <row r="115" spans="1:10" x14ac:dyDescent="0.25">
      <c r="A115" s="17" t="s">
        <v>24</v>
      </c>
      <c r="B115" s="16">
        <v>2011</v>
      </c>
      <c r="C115" s="56">
        <v>1216</v>
      </c>
      <c r="D115" s="39">
        <v>756</v>
      </c>
      <c r="E115" s="86">
        <v>2014</v>
      </c>
      <c r="F115" s="87">
        <v>85.923000000000002</v>
      </c>
      <c r="G115" s="87">
        <f t="shared" si="7"/>
        <v>1135.8333216000001</v>
      </c>
    </row>
    <row r="116" spans="1:10" x14ac:dyDescent="0.25">
      <c r="A116" s="17" t="s">
        <v>24</v>
      </c>
      <c r="B116" s="16">
        <v>2012</v>
      </c>
      <c r="C116" s="56">
        <v>1014</v>
      </c>
      <c r="D116" s="39">
        <v>756</v>
      </c>
      <c r="E116" s="86">
        <v>2015</v>
      </c>
      <c r="F116" s="87">
        <v>66.515000000000001</v>
      </c>
      <c r="G116" s="87">
        <f t="shared" si="7"/>
        <v>879.27508799999998</v>
      </c>
    </row>
    <row r="117" spans="1:10" x14ac:dyDescent="0.25">
      <c r="A117" s="17" t="s">
        <v>24</v>
      </c>
      <c r="B117" s="16">
        <v>2013</v>
      </c>
      <c r="C117" s="56">
        <v>958</v>
      </c>
      <c r="D117" s="39">
        <v>756</v>
      </c>
      <c r="E117" s="86">
        <v>2016</v>
      </c>
      <c r="F117" s="87">
        <v>63.908000000000001</v>
      </c>
      <c r="G117" s="87">
        <f t="shared" si="7"/>
        <v>844.81263360000003</v>
      </c>
    </row>
    <row r="118" spans="1:10" x14ac:dyDescent="0.25">
      <c r="A118" s="17" t="s">
        <v>24</v>
      </c>
      <c r="B118" s="16">
        <v>2014</v>
      </c>
      <c r="C118" s="57">
        <v>625</v>
      </c>
      <c r="D118" s="39">
        <v>756</v>
      </c>
      <c r="E118" s="86">
        <v>2017</v>
      </c>
      <c r="F118" s="87">
        <v>76.906999999999996</v>
      </c>
      <c r="G118" s="87">
        <f t="shared" si="7"/>
        <v>1016.6490143999998</v>
      </c>
    </row>
    <row r="119" spans="1:10" x14ac:dyDescent="0.25">
      <c r="A119" s="17" t="s">
        <v>24</v>
      </c>
      <c r="B119" s="16">
        <v>2015</v>
      </c>
      <c r="C119" s="57">
        <v>738</v>
      </c>
      <c r="D119" s="39">
        <v>756</v>
      </c>
      <c r="E119" s="86">
        <v>2018</v>
      </c>
      <c r="F119" s="87">
        <v>57.145000000000003</v>
      </c>
      <c r="G119" s="87">
        <f t="shared" si="7"/>
        <v>755.41118400000016</v>
      </c>
    </row>
    <row r="120" spans="1:10" x14ac:dyDescent="0.25">
      <c r="A120" s="17" t="s">
        <v>24</v>
      </c>
      <c r="B120" s="16">
        <v>2016</v>
      </c>
      <c r="C120" s="57">
        <v>699</v>
      </c>
      <c r="D120" s="39">
        <v>756</v>
      </c>
      <c r="E120" s="88">
        <v>2019</v>
      </c>
      <c r="F120" s="87">
        <v>86.037000000000006</v>
      </c>
      <c r="G120" s="87">
        <f t="shared" si="7"/>
        <v>1137.3403104000001</v>
      </c>
    </row>
    <row r="121" spans="1:10" s="11" customFormat="1" x14ac:dyDescent="0.25">
      <c r="A121" s="17" t="s">
        <v>24</v>
      </c>
      <c r="B121" s="13">
        <v>2017</v>
      </c>
      <c r="C121" s="58">
        <v>758</v>
      </c>
      <c r="D121" s="39">
        <v>756</v>
      </c>
    </row>
    <row r="122" spans="1:10" s="11" customFormat="1" x14ac:dyDescent="0.25">
      <c r="A122" s="17" t="s">
        <v>24</v>
      </c>
      <c r="B122" s="13">
        <v>2018</v>
      </c>
      <c r="C122" s="58">
        <v>869</v>
      </c>
      <c r="D122" s="39">
        <v>756</v>
      </c>
    </row>
    <row r="123" spans="1:10" s="11" customFormat="1" x14ac:dyDescent="0.25">
      <c r="A123" s="17" t="s">
        <v>24</v>
      </c>
      <c r="B123" s="13">
        <v>2019</v>
      </c>
      <c r="C123" s="58">
        <v>985</v>
      </c>
      <c r="D123" s="39">
        <v>756</v>
      </c>
    </row>
    <row r="124" spans="1:10" s="11" customFormat="1" x14ac:dyDescent="0.25">
      <c r="A124" s="71" t="s">
        <v>24</v>
      </c>
      <c r="B124" s="72">
        <v>2020</v>
      </c>
      <c r="C124" s="41">
        <v>911.72199999999998</v>
      </c>
      <c r="D124" s="39">
        <v>756</v>
      </c>
    </row>
    <row r="125" spans="1:10" s="11" customFormat="1" x14ac:dyDescent="0.25">
      <c r="A125" s="18" t="s">
        <v>25</v>
      </c>
      <c r="B125" s="19">
        <v>2008</v>
      </c>
      <c r="C125" s="59"/>
      <c r="D125" s="54"/>
    </row>
    <row r="126" spans="1:10" s="11" customFormat="1" x14ac:dyDescent="0.25">
      <c r="A126" s="17" t="s">
        <v>25</v>
      </c>
      <c r="B126" s="16">
        <v>2009</v>
      </c>
      <c r="C126" s="58"/>
      <c r="D126" s="39"/>
    </row>
    <row r="127" spans="1:10" s="11" customFormat="1" x14ac:dyDescent="0.25">
      <c r="A127" s="17" t="s">
        <v>25</v>
      </c>
      <c r="B127" s="16">
        <v>2010</v>
      </c>
      <c r="C127" s="58"/>
      <c r="D127" s="39"/>
    </row>
    <row r="128" spans="1:10" s="11" customFormat="1" x14ac:dyDescent="0.25">
      <c r="A128" s="17" t="s">
        <v>25</v>
      </c>
      <c r="B128" s="16">
        <v>2011</v>
      </c>
      <c r="C128" s="58"/>
      <c r="D128" s="39"/>
    </row>
    <row r="129" spans="1:4" s="11" customFormat="1" x14ac:dyDescent="0.25">
      <c r="A129" s="17" t="s">
        <v>25</v>
      </c>
      <c r="B129" s="16">
        <v>2012</v>
      </c>
      <c r="C129" s="58"/>
      <c r="D129" s="39"/>
    </row>
    <row r="130" spans="1:4" s="11" customFormat="1" x14ac:dyDescent="0.25">
      <c r="A130" s="17" t="s">
        <v>25</v>
      </c>
      <c r="B130" s="16">
        <v>2013</v>
      </c>
      <c r="C130" s="58"/>
      <c r="D130" s="39"/>
    </row>
    <row r="131" spans="1:4" s="11" customFormat="1" x14ac:dyDescent="0.25">
      <c r="A131" s="17" t="s">
        <v>25</v>
      </c>
      <c r="B131" s="16">
        <v>2014</v>
      </c>
      <c r="C131" s="58"/>
      <c r="D131" s="39"/>
    </row>
    <row r="132" spans="1:4" s="11" customFormat="1" x14ac:dyDescent="0.25">
      <c r="A132" s="17" t="s">
        <v>25</v>
      </c>
      <c r="B132" s="16">
        <v>2015</v>
      </c>
      <c r="C132" s="58"/>
      <c r="D132" s="39"/>
    </row>
    <row r="133" spans="1:4" s="11" customFormat="1" x14ac:dyDescent="0.25">
      <c r="A133" s="17" t="s">
        <v>25</v>
      </c>
      <c r="B133" s="16">
        <v>2016</v>
      </c>
      <c r="C133" s="58"/>
      <c r="D133" s="39"/>
    </row>
    <row r="134" spans="1:4" s="11" customFormat="1" x14ac:dyDescent="0.25">
      <c r="A134" s="17" t="s">
        <v>25</v>
      </c>
      <c r="B134" s="13">
        <v>2017</v>
      </c>
      <c r="C134" s="58"/>
      <c r="D134" s="39"/>
    </row>
    <row r="135" spans="1:4" s="11" customFormat="1" x14ac:dyDescent="0.25">
      <c r="A135" s="17" t="s">
        <v>25</v>
      </c>
      <c r="B135" s="13">
        <v>2018</v>
      </c>
      <c r="C135" s="58"/>
      <c r="D135" s="39"/>
    </row>
    <row r="136" spans="1:4" s="11" customFormat="1" x14ac:dyDescent="0.25">
      <c r="A136" s="17" t="s">
        <v>25</v>
      </c>
      <c r="B136" s="13">
        <v>2019</v>
      </c>
      <c r="C136" s="58"/>
      <c r="D136" s="39"/>
    </row>
    <row r="137" spans="1:4" s="11" customFormat="1" x14ac:dyDescent="0.25">
      <c r="A137" s="71" t="s">
        <v>25</v>
      </c>
      <c r="B137" s="72">
        <v>2020</v>
      </c>
      <c r="C137" s="77"/>
      <c r="D137" s="78"/>
    </row>
    <row r="138" spans="1:4" x14ac:dyDescent="0.25">
      <c r="A138" s="18" t="s">
        <v>7</v>
      </c>
      <c r="B138" s="19">
        <v>2008</v>
      </c>
      <c r="C138" s="34">
        <v>3811.9557239604005</v>
      </c>
      <c r="D138" s="54">
        <v>2287</v>
      </c>
    </row>
    <row r="139" spans="1:4" x14ac:dyDescent="0.25">
      <c r="A139" s="17" t="s">
        <v>7</v>
      </c>
      <c r="B139" s="16">
        <v>2009</v>
      </c>
      <c r="C139" s="35">
        <v>2329.1393960042819</v>
      </c>
      <c r="D139" s="39">
        <v>2287</v>
      </c>
    </row>
    <row r="140" spans="1:4" x14ac:dyDescent="0.25">
      <c r="A140" s="17" t="s">
        <v>7</v>
      </c>
      <c r="B140" s="16">
        <v>2010</v>
      </c>
      <c r="C140" s="36">
        <v>1679.4506756617493</v>
      </c>
      <c r="D140" s="39">
        <v>2287</v>
      </c>
    </row>
    <row r="141" spans="1:4" x14ac:dyDescent="0.25">
      <c r="A141" s="17" t="s">
        <v>7</v>
      </c>
      <c r="B141" s="16">
        <v>2011</v>
      </c>
      <c r="C141" s="35">
        <v>3007.3834020579002</v>
      </c>
      <c r="D141" s="39">
        <v>2287</v>
      </c>
    </row>
    <row r="142" spans="1:4" x14ac:dyDescent="0.25">
      <c r="A142" s="17" t="s">
        <v>7</v>
      </c>
      <c r="B142" s="16">
        <v>2012</v>
      </c>
      <c r="C142" s="35">
        <v>2410.65571600576</v>
      </c>
      <c r="D142" s="39">
        <v>2287</v>
      </c>
    </row>
    <row r="143" spans="1:4" x14ac:dyDescent="0.25">
      <c r="A143" s="17" t="s">
        <v>7</v>
      </c>
      <c r="B143" s="16">
        <v>2013</v>
      </c>
      <c r="C143" s="36">
        <v>2286.6119196390337</v>
      </c>
      <c r="D143" s="39">
        <v>2287</v>
      </c>
    </row>
    <row r="144" spans="1:4" x14ac:dyDescent="0.25">
      <c r="A144" s="17" t="s">
        <v>7</v>
      </c>
      <c r="B144" s="16">
        <v>2014</v>
      </c>
      <c r="C144" s="35">
        <v>2213.3566799999999</v>
      </c>
      <c r="D144" s="39">
        <v>2287</v>
      </c>
    </row>
    <row r="145" spans="1:4" x14ac:dyDescent="0.25">
      <c r="A145" s="17" t="s">
        <v>7</v>
      </c>
      <c r="B145" s="16">
        <v>2015</v>
      </c>
      <c r="C145" s="35">
        <v>2467.0028400000001</v>
      </c>
      <c r="D145" s="39">
        <v>2287</v>
      </c>
    </row>
    <row r="146" spans="1:4" x14ac:dyDescent="0.25">
      <c r="A146" s="17" t="s">
        <v>7</v>
      </c>
      <c r="B146" s="16">
        <v>2016</v>
      </c>
      <c r="C146" s="35">
        <v>1309.0715299999999</v>
      </c>
      <c r="D146" s="39">
        <v>2287</v>
      </c>
    </row>
    <row r="147" spans="1:4" s="11" customFormat="1" x14ac:dyDescent="0.25">
      <c r="A147" s="17" t="s">
        <v>7</v>
      </c>
      <c r="B147" s="13">
        <v>2017</v>
      </c>
      <c r="C147" s="35">
        <v>3138</v>
      </c>
      <c r="D147" s="39">
        <v>2287</v>
      </c>
    </row>
    <row r="148" spans="1:4" s="11" customFormat="1" x14ac:dyDescent="0.25">
      <c r="A148" s="17" t="s">
        <v>7</v>
      </c>
      <c r="B148" s="13">
        <v>2018</v>
      </c>
      <c r="C148" s="35">
        <v>2437</v>
      </c>
      <c r="D148" s="39">
        <v>2287</v>
      </c>
    </row>
    <row r="149" spans="1:4" s="11" customFormat="1" x14ac:dyDescent="0.25">
      <c r="A149" s="17" t="s">
        <v>7</v>
      </c>
      <c r="B149" s="13">
        <v>2019</v>
      </c>
      <c r="C149" s="35">
        <v>3887.6579999999999</v>
      </c>
      <c r="D149" s="39">
        <v>2287</v>
      </c>
    </row>
    <row r="150" spans="1:4" s="11" customFormat="1" x14ac:dyDescent="0.25">
      <c r="A150" s="71" t="s">
        <v>7</v>
      </c>
      <c r="B150" s="72">
        <v>2020</v>
      </c>
      <c r="C150" s="41">
        <v>2663.915</v>
      </c>
      <c r="D150" s="39">
        <v>2287</v>
      </c>
    </row>
    <row r="151" spans="1:4" x14ac:dyDescent="0.25">
      <c r="A151" s="18" t="s">
        <v>8</v>
      </c>
      <c r="B151" s="19">
        <v>2008</v>
      </c>
      <c r="C151" s="34">
        <v>359.12429228440027</v>
      </c>
      <c r="D151" s="39">
        <v>215</v>
      </c>
    </row>
    <row r="152" spans="1:4" x14ac:dyDescent="0.25">
      <c r="A152" s="17" t="s">
        <v>8</v>
      </c>
      <c r="B152" s="16">
        <v>2009</v>
      </c>
      <c r="C152" s="35">
        <v>255.26134555635704</v>
      </c>
      <c r="D152" s="39">
        <v>215</v>
      </c>
    </row>
    <row r="153" spans="1:4" x14ac:dyDescent="0.25">
      <c r="A153" s="17" t="s">
        <v>8</v>
      </c>
      <c r="B153" s="16">
        <v>2010</v>
      </c>
      <c r="C153" s="36">
        <v>131.43479217959126</v>
      </c>
      <c r="D153" s="39">
        <v>215</v>
      </c>
    </row>
    <row r="154" spans="1:4" x14ac:dyDescent="0.25">
      <c r="A154" s="17" t="s">
        <v>8</v>
      </c>
      <c r="B154" s="16">
        <v>2011</v>
      </c>
      <c r="C154" s="35">
        <v>544.28141048647433</v>
      </c>
      <c r="D154" s="39">
        <v>215</v>
      </c>
    </row>
    <row r="155" spans="1:4" x14ac:dyDescent="0.25">
      <c r="A155" s="17" t="s">
        <v>8</v>
      </c>
      <c r="B155" s="16">
        <v>2012</v>
      </c>
      <c r="C155" s="35">
        <v>452.06065087538326</v>
      </c>
      <c r="D155" s="39">
        <v>215</v>
      </c>
    </row>
    <row r="156" spans="1:4" x14ac:dyDescent="0.25">
      <c r="A156" s="17" t="s">
        <v>8</v>
      </c>
      <c r="B156" s="16">
        <v>2013</v>
      </c>
      <c r="C156" s="36">
        <v>304.96288895581608</v>
      </c>
      <c r="D156" s="39">
        <v>215</v>
      </c>
    </row>
    <row r="157" spans="1:4" x14ac:dyDescent="0.25">
      <c r="A157" s="17" t="s">
        <v>8</v>
      </c>
      <c r="B157" s="16">
        <v>2014</v>
      </c>
      <c r="C157" s="35">
        <v>234.65078000000003</v>
      </c>
      <c r="D157" s="39">
        <v>215</v>
      </c>
    </row>
    <row r="158" spans="1:4" x14ac:dyDescent="0.25">
      <c r="A158" s="17" t="s">
        <v>8</v>
      </c>
      <c r="B158" s="16">
        <v>2015</v>
      </c>
      <c r="C158" s="35">
        <v>178.35292999999999</v>
      </c>
      <c r="D158" s="39">
        <v>215</v>
      </c>
    </row>
    <row r="159" spans="1:4" x14ac:dyDescent="0.25">
      <c r="A159" s="17" t="s">
        <v>8</v>
      </c>
      <c r="B159" s="16">
        <v>2016</v>
      </c>
      <c r="C159" s="35">
        <v>149</v>
      </c>
      <c r="D159" s="39">
        <v>215</v>
      </c>
    </row>
    <row r="160" spans="1:4" s="11" customFormat="1" x14ac:dyDescent="0.25">
      <c r="A160" s="17" t="s">
        <v>8</v>
      </c>
      <c r="B160" s="13">
        <v>2017</v>
      </c>
      <c r="C160" s="35">
        <v>230.458</v>
      </c>
      <c r="D160" s="39">
        <v>215</v>
      </c>
    </row>
    <row r="161" spans="1:4" s="11" customFormat="1" x14ac:dyDescent="0.25">
      <c r="A161" s="17" t="s">
        <v>8</v>
      </c>
      <c r="B161" s="13">
        <v>2018</v>
      </c>
      <c r="C161" s="35">
        <v>262.62299999999999</v>
      </c>
      <c r="D161" s="39">
        <v>215</v>
      </c>
    </row>
    <row r="162" spans="1:4" s="11" customFormat="1" x14ac:dyDescent="0.25">
      <c r="A162" s="17" t="s">
        <v>8</v>
      </c>
      <c r="B162" s="13">
        <v>2019</v>
      </c>
      <c r="C162" s="35">
        <v>378.67700000000002</v>
      </c>
      <c r="D162" s="39">
        <v>215</v>
      </c>
    </row>
    <row r="163" spans="1:4" s="11" customFormat="1" x14ac:dyDescent="0.25">
      <c r="A163" s="71" t="s">
        <v>8</v>
      </c>
      <c r="B163" s="72">
        <v>2020</v>
      </c>
      <c r="C163" s="41">
        <v>254.13800000000001</v>
      </c>
      <c r="D163" s="39">
        <v>215</v>
      </c>
    </row>
    <row r="164" spans="1:4" x14ac:dyDescent="0.25">
      <c r="A164" s="20" t="s">
        <v>14</v>
      </c>
      <c r="B164" s="12">
        <v>2008</v>
      </c>
      <c r="C164" s="34">
        <v>451.68317892239997</v>
      </c>
      <c r="D164" s="39">
        <v>271</v>
      </c>
    </row>
    <row r="165" spans="1:4" x14ac:dyDescent="0.25">
      <c r="A165" s="21" t="s">
        <v>14</v>
      </c>
      <c r="B165" s="13">
        <v>2009</v>
      </c>
      <c r="C165" s="35">
        <v>397.96963044</v>
      </c>
      <c r="D165" s="39">
        <v>271</v>
      </c>
    </row>
    <row r="166" spans="1:4" x14ac:dyDescent="0.25">
      <c r="A166" s="21" t="s">
        <v>14</v>
      </c>
      <c r="B166" s="13">
        <v>2010</v>
      </c>
      <c r="C166" s="36">
        <v>269.47452856866676</v>
      </c>
      <c r="D166" s="39">
        <v>271</v>
      </c>
    </row>
    <row r="167" spans="1:4" x14ac:dyDescent="0.25">
      <c r="A167" s="21" t="s">
        <v>14</v>
      </c>
      <c r="B167" s="13">
        <v>2011</v>
      </c>
      <c r="C167" s="35">
        <v>467.52568563533333</v>
      </c>
      <c r="D167" s="39">
        <v>271</v>
      </c>
    </row>
    <row r="168" spans="1:4" x14ac:dyDescent="0.25">
      <c r="A168" s="21" t="s">
        <v>14</v>
      </c>
      <c r="B168" s="13">
        <v>2012</v>
      </c>
      <c r="C168" s="35">
        <v>299.20262007800005</v>
      </c>
      <c r="D168" s="39">
        <v>271</v>
      </c>
    </row>
    <row r="169" spans="1:4" x14ac:dyDescent="0.25">
      <c r="A169" s="21" t="s">
        <v>14</v>
      </c>
      <c r="B169" s="13">
        <v>2013</v>
      </c>
      <c r="C169" s="36">
        <v>388.85981755774998</v>
      </c>
      <c r="D169" s="39">
        <v>271</v>
      </c>
    </row>
    <row r="170" spans="1:4" x14ac:dyDescent="0.25">
      <c r="A170" s="21" t="s">
        <v>14</v>
      </c>
      <c r="B170" s="13">
        <v>2014</v>
      </c>
      <c r="C170" s="35">
        <v>350</v>
      </c>
      <c r="D170" s="39">
        <v>271</v>
      </c>
    </row>
    <row r="171" spans="1:4" x14ac:dyDescent="0.25">
      <c r="A171" s="21" t="s">
        <v>14</v>
      </c>
      <c r="B171" s="13">
        <v>2015</v>
      </c>
      <c r="C171" s="35">
        <v>303.99302999999998</v>
      </c>
      <c r="D171" s="39">
        <v>271</v>
      </c>
    </row>
    <row r="172" spans="1:4" x14ac:dyDescent="0.25">
      <c r="A172" s="21" t="s">
        <v>14</v>
      </c>
      <c r="B172" s="13">
        <v>2016</v>
      </c>
      <c r="C172" s="35">
        <v>212.61459000000002</v>
      </c>
      <c r="D172" s="39">
        <v>271</v>
      </c>
    </row>
    <row r="173" spans="1:4" s="11" customFormat="1" x14ac:dyDescent="0.25">
      <c r="A173" s="21" t="s">
        <v>14</v>
      </c>
      <c r="B173" s="13">
        <v>2017</v>
      </c>
      <c r="C173" s="35">
        <v>343.83</v>
      </c>
      <c r="D173" s="39">
        <v>271</v>
      </c>
    </row>
    <row r="174" spans="1:4" s="11" customFormat="1" x14ac:dyDescent="0.25">
      <c r="A174" s="21" t="s">
        <v>14</v>
      </c>
      <c r="B174" s="13">
        <v>2018</v>
      </c>
      <c r="C174" s="35">
        <v>307.10899999999998</v>
      </c>
      <c r="D174" s="39">
        <v>271</v>
      </c>
    </row>
    <row r="175" spans="1:4" s="11" customFormat="1" x14ac:dyDescent="0.25">
      <c r="A175" s="14" t="s">
        <v>14</v>
      </c>
      <c r="B175" s="14">
        <v>2019</v>
      </c>
      <c r="C175" s="43">
        <v>384.31900000000002</v>
      </c>
      <c r="D175" s="39">
        <v>271</v>
      </c>
    </row>
    <row r="176" spans="1:4" s="11" customFormat="1" x14ac:dyDescent="0.25">
      <c r="A176" s="76" t="s">
        <v>14</v>
      </c>
      <c r="B176" s="72">
        <v>2020</v>
      </c>
      <c r="C176" s="41">
        <v>262.81200000000001</v>
      </c>
      <c r="D176" s="39">
        <v>271</v>
      </c>
    </row>
    <row r="177" spans="1:4" x14ac:dyDescent="0.25">
      <c r="A177" s="21" t="s">
        <v>12</v>
      </c>
      <c r="B177" s="13">
        <v>2008</v>
      </c>
      <c r="C177" s="5">
        <v>261.67472242879995</v>
      </c>
      <c r="D177" s="39">
        <v>157</v>
      </c>
    </row>
    <row r="178" spans="1:4" x14ac:dyDescent="0.25">
      <c r="A178" s="21" t="s">
        <v>12</v>
      </c>
      <c r="B178" s="13">
        <v>2009</v>
      </c>
      <c r="C178" s="5">
        <v>172.27427593787138</v>
      </c>
      <c r="D178" s="39">
        <v>157</v>
      </c>
    </row>
    <row r="179" spans="1:4" x14ac:dyDescent="0.25">
      <c r="A179" s="21" t="s">
        <v>12</v>
      </c>
      <c r="B179" s="13">
        <v>2010</v>
      </c>
      <c r="C179" s="5">
        <v>160.74050359813884</v>
      </c>
      <c r="D179" s="39">
        <v>157</v>
      </c>
    </row>
    <row r="180" spans="1:4" x14ac:dyDescent="0.25">
      <c r="A180" s="21" t="s">
        <v>12</v>
      </c>
      <c r="B180" s="13">
        <v>2011</v>
      </c>
      <c r="C180" s="5">
        <v>184.79951756933332</v>
      </c>
      <c r="D180" s="39">
        <v>157</v>
      </c>
    </row>
    <row r="181" spans="1:4" x14ac:dyDescent="0.25">
      <c r="A181" s="21" t="s">
        <v>12</v>
      </c>
      <c r="B181" s="13">
        <v>2012</v>
      </c>
      <c r="C181" s="5">
        <v>200.5404830736</v>
      </c>
      <c r="D181" s="39">
        <v>157</v>
      </c>
    </row>
    <row r="182" spans="1:4" x14ac:dyDescent="0.25">
      <c r="A182" s="21" t="s">
        <v>12</v>
      </c>
      <c r="B182" s="13">
        <v>2013</v>
      </c>
      <c r="C182" s="5">
        <v>87.743862291333329</v>
      </c>
      <c r="D182" s="39">
        <v>157</v>
      </c>
    </row>
    <row r="183" spans="1:4" x14ac:dyDescent="0.25">
      <c r="A183" s="21" t="s">
        <v>12</v>
      </c>
      <c r="B183" s="13">
        <v>2014</v>
      </c>
      <c r="C183" s="5">
        <v>95.101479999999995</v>
      </c>
      <c r="D183" s="39">
        <v>157</v>
      </c>
    </row>
    <row r="184" spans="1:4" x14ac:dyDescent="0.25">
      <c r="A184" s="21" t="s">
        <v>12</v>
      </c>
      <c r="B184" s="13">
        <v>2015</v>
      </c>
      <c r="C184" s="5">
        <v>105</v>
      </c>
      <c r="D184" s="39">
        <v>157</v>
      </c>
    </row>
    <row r="185" spans="1:4" x14ac:dyDescent="0.25">
      <c r="A185" s="21" t="s">
        <v>12</v>
      </c>
      <c r="B185" s="13">
        <v>2016</v>
      </c>
      <c r="C185" s="5">
        <v>76</v>
      </c>
      <c r="D185" s="39">
        <v>157</v>
      </c>
    </row>
    <row r="186" spans="1:4" s="11" customFormat="1" x14ac:dyDescent="0.25">
      <c r="A186" s="21" t="s">
        <v>12</v>
      </c>
      <c r="B186" s="13">
        <v>2017</v>
      </c>
      <c r="C186" s="5">
        <v>219</v>
      </c>
      <c r="D186" s="39">
        <v>157</v>
      </c>
    </row>
    <row r="187" spans="1:4" s="11" customFormat="1" x14ac:dyDescent="0.25">
      <c r="A187" s="21" t="s">
        <v>12</v>
      </c>
      <c r="B187" s="13">
        <v>2018</v>
      </c>
      <c r="C187" s="5">
        <v>182.78100000000001</v>
      </c>
      <c r="D187" s="39">
        <v>157</v>
      </c>
    </row>
    <row r="188" spans="1:4" s="11" customFormat="1" x14ac:dyDescent="0.25">
      <c r="A188" s="14" t="s">
        <v>12</v>
      </c>
      <c r="B188" s="14">
        <v>2019</v>
      </c>
      <c r="C188" s="8">
        <v>243.09800000000001</v>
      </c>
      <c r="D188" s="39">
        <v>157</v>
      </c>
    </row>
    <row r="189" spans="1:4" s="11" customFormat="1" x14ac:dyDescent="0.25">
      <c r="A189" s="76" t="s">
        <v>12</v>
      </c>
      <c r="B189" s="72">
        <v>2020</v>
      </c>
      <c r="C189" s="41">
        <v>242.096</v>
      </c>
      <c r="D189" s="39">
        <v>157</v>
      </c>
    </row>
    <row r="190" spans="1:4" x14ac:dyDescent="0.25">
      <c r="A190" s="11" t="s">
        <v>9</v>
      </c>
      <c r="B190" s="13">
        <v>2008</v>
      </c>
      <c r="C190" s="5">
        <v>1100.98457744148</v>
      </c>
      <c r="D190" s="39">
        <v>660</v>
      </c>
    </row>
    <row r="191" spans="1:4" x14ac:dyDescent="0.25">
      <c r="A191" s="11" t="s">
        <v>9</v>
      </c>
      <c r="B191" s="13">
        <v>2009</v>
      </c>
      <c r="C191" s="5">
        <v>511.24148435908262</v>
      </c>
      <c r="D191" s="39">
        <v>660</v>
      </c>
    </row>
    <row r="192" spans="1:4" x14ac:dyDescent="0.25">
      <c r="A192" s="11" t="s">
        <v>9</v>
      </c>
      <c r="B192" s="13">
        <v>2010</v>
      </c>
      <c r="C192" s="5">
        <v>429.09746761442051</v>
      </c>
      <c r="D192" s="39">
        <v>660</v>
      </c>
    </row>
    <row r="193" spans="1:4" x14ac:dyDescent="0.25">
      <c r="A193" s="11" t="s">
        <v>9</v>
      </c>
      <c r="B193" s="13">
        <v>2011</v>
      </c>
      <c r="C193" s="5">
        <v>1164.5606638496499</v>
      </c>
      <c r="D193" s="39">
        <v>660</v>
      </c>
    </row>
    <row r="194" spans="1:4" x14ac:dyDescent="0.25">
      <c r="A194" s="11" t="s">
        <v>9</v>
      </c>
      <c r="B194" s="13">
        <v>2012</v>
      </c>
      <c r="C194" s="5">
        <v>792.88618153719995</v>
      </c>
      <c r="D194" s="39">
        <v>660</v>
      </c>
    </row>
    <row r="195" spans="1:4" x14ac:dyDescent="0.25">
      <c r="A195" s="11" t="s">
        <v>9</v>
      </c>
      <c r="B195" s="13">
        <v>2013</v>
      </c>
      <c r="C195" s="5">
        <v>773.17130653184995</v>
      </c>
      <c r="D195" s="39">
        <v>660</v>
      </c>
    </row>
    <row r="196" spans="1:4" x14ac:dyDescent="0.25">
      <c r="A196" s="11" t="s">
        <v>9</v>
      </c>
      <c r="B196" s="13">
        <v>2014</v>
      </c>
      <c r="C196" s="5">
        <v>697.98626999999999</v>
      </c>
      <c r="D196" s="39">
        <v>660</v>
      </c>
    </row>
    <row r="197" spans="1:4" x14ac:dyDescent="0.25">
      <c r="A197" s="11" t="s">
        <v>9</v>
      </c>
      <c r="B197" s="13">
        <v>2015</v>
      </c>
      <c r="C197" s="5">
        <v>455.75711999999999</v>
      </c>
      <c r="D197" s="39">
        <v>660</v>
      </c>
    </row>
    <row r="198" spans="1:4" x14ac:dyDescent="0.25">
      <c r="A198" s="16" t="s">
        <v>9</v>
      </c>
      <c r="B198" s="13">
        <v>2016</v>
      </c>
      <c r="C198" s="5">
        <v>389.26177999999999</v>
      </c>
      <c r="D198" s="39">
        <v>660</v>
      </c>
    </row>
    <row r="199" spans="1:4" s="11" customFormat="1" x14ac:dyDescent="0.25">
      <c r="A199" s="16" t="s">
        <v>9</v>
      </c>
      <c r="B199" s="13">
        <v>2017</v>
      </c>
      <c r="C199" s="37">
        <v>682.95100000000002</v>
      </c>
      <c r="D199" s="39">
        <v>660</v>
      </c>
    </row>
    <row r="200" spans="1:4" s="11" customFormat="1" x14ac:dyDescent="0.25">
      <c r="A200" s="16" t="s">
        <v>9</v>
      </c>
      <c r="B200" s="13">
        <v>2018</v>
      </c>
      <c r="C200" s="37">
        <v>761.81600000000003</v>
      </c>
      <c r="D200" s="39">
        <v>660</v>
      </c>
    </row>
    <row r="201" spans="1:4" s="11" customFormat="1" x14ac:dyDescent="0.25">
      <c r="A201" s="15" t="s">
        <v>9</v>
      </c>
      <c r="B201" s="14">
        <v>2019</v>
      </c>
      <c r="C201" s="38">
        <v>1031.248</v>
      </c>
      <c r="D201" s="39">
        <v>660</v>
      </c>
    </row>
    <row r="202" spans="1:4" s="11" customFormat="1" x14ac:dyDescent="0.25">
      <c r="A202" s="76" t="s">
        <v>9</v>
      </c>
      <c r="B202" s="72">
        <v>2020</v>
      </c>
      <c r="C202" s="80">
        <v>616.27499999999998</v>
      </c>
      <c r="D202" s="39">
        <v>660</v>
      </c>
    </row>
    <row r="203" spans="1:4" x14ac:dyDescent="0.25">
      <c r="A203" s="11" t="s">
        <v>11</v>
      </c>
      <c r="B203" s="13">
        <v>2008</v>
      </c>
      <c r="C203" s="37">
        <v>204.89451429114573</v>
      </c>
      <c r="D203" s="39">
        <v>123</v>
      </c>
    </row>
    <row r="204" spans="1:4" x14ac:dyDescent="0.25">
      <c r="A204" s="11" t="s">
        <v>11</v>
      </c>
      <c r="B204" s="13">
        <v>2009</v>
      </c>
      <c r="C204" s="37">
        <v>32.13010263133399</v>
      </c>
      <c r="D204" s="39">
        <v>123</v>
      </c>
    </row>
    <row r="205" spans="1:4" x14ac:dyDescent="0.25">
      <c r="A205" s="11" t="s">
        <v>11</v>
      </c>
      <c r="B205" s="13">
        <v>2010</v>
      </c>
      <c r="C205" s="36">
        <v>68.844256208851263</v>
      </c>
      <c r="D205" s="39">
        <v>123</v>
      </c>
    </row>
    <row r="206" spans="1:4" x14ac:dyDescent="0.25">
      <c r="A206" s="11" t="s">
        <v>11</v>
      </c>
      <c r="B206" s="13">
        <v>2011</v>
      </c>
      <c r="C206" s="37">
        <v>70.437203358912512</v>
      </c>
      <c r="D206" s="39">
        <v>123</v>
      </c>
    </row>
    <row r="207" spans="1:4" x14ac:dyDescent="0.25">
      <c r="A207" s="11" t="s">
        <v>11</v>
      </c>
      <c r="B207" s="13">
        <v>2012</v>
      </c>
      <c r="C207" s="37">
        <v>47.563504733646297</v>
      </c>
      <c r="D207" s="39">
        <v>123</v>
      </c>
    </row>
    <row r="208" spans="1:4" x14ac:dyDescent="0.25">
      <c r="A208" s="11" t="s">
        <v>11</v>
      </c>
      <c r="B208" s="13">
        <v>2013</v>
      </c>
      <c r="C208" s="5">
        <v>156.81802059910135</v>
      </c>
      <c r="D208" s="39">
        <v>123</v>
      </c>
    </row>
    <row r="209" spans="1:4" x14ac:dyDescent="0.25">
      <c r="A209" s="11" t="s">
        <v>11</v>
      </c>
      <c r="B209" s="13">
        <v>2014</v>
      </c>
      <c r="C209" s="37">
        <v>63.231180000000002</v>
      </c>
      <c r="D209" s="39">
        <v>123</v>
      </c>
    </row>
    <row r="210" spans="1:4" x14ac:dyDescent="0.25">
      <c r="A210" s="11" t="s">
        <v>11</v>
      </c>
      <c r="B210" s="13">
        <v>2015</v>
      </c>
      <c r="C210" s="37">
        <v>19.571849999999998</v>
      </c>
      <c r="D210" s="39">
        <v>123</v>
      </c>
    </row>
    <row r="211" spans="1:4" x14ac:dyDescent="0.25">
      <c r="A211" s="16" t="s">
        <v>11</v>
      </c>
      <c r="B211" s="13">
        <v>2016</v>
      </c>
      <c r="C211" s="37">
        <v>79.330300000000008</v>
      </c>
      <c r="D211" s="39">
        <v>123</v>
      </c>
    </row>
    <row r="212" spans="1:4" s="11" customFormat="1" x14ac:dyDescent="0.25">
      <c r="A212" s="16" t="s">
        <v>11</v>
      </c>
      <c r="B212" s="13">
        <v>2017</v>
      </c>
      <c r="C212" s="37">
        <v>156.54335999999998</v>
      </c>
      <c r="D212" s="39">
        <v>123</v>
      </c>
    </row>
    <row r="213" spans="1:4" s="11" customFormat="1" x14ac:dyDescent="0.25">
      <c r="A213" s="16" t="s">
        <v>11</v>
      </c>
      <c r="B213" s="13">
        <v>2018</v>
      </c>
      <c r="C213" s="37">
        <v>307.99158</v>
      </c>
      <c r="D213" s="39">
        <v>123</v>
      </c>
    </row>
    <row r="214" spans="1:4" s="11" customFormat="1" x14ac:dyDescent="0.25">
      <c r="A214" s="15" t="s">
        <v>11</v>
      </c>
      <c r="B214" s="14">
        <v>2019</v>
      </c>
      <c r="C214" s="38">
        <v>378.286</v>
      </c>
      <c r="D214" s="39">
        <v>123</v>
      </c>
    </row>
    <row r="215" spans="1:4" s="11" customFormat="1" x14ac:dyDescent="0.25">
      <c r="A215" s="76" t="s">
        <v>11</v>
      </c>
      <c r="B215" s="72">
        <v>2020</v>
      </c>
      <c r="C215" s="80">
        <v>291.714</v>
      </c>
      <c r="D215" s="39">
        <v>123</v>
      </c>
    </row>
    <row r="216" spans="1:4" x14ac:dyDescent="0.25">
      <c r="A216" s="11" t="s">
        <v>15</v>
      </c>
      <c r="B216" s="13">
        <v>2008</v>
      </c>
      <c r="C216" s="5">
        <v>202.38530792784297</v>
      </c>
      <c r="D216" s="39">
        <v>121</v>
      </c>
    </row>
    <row r="217" spans="1:4" x14ac:dyDescent="0.25">
      <c r="A217" s="11" t="s">
        <v>15</v>
      </c>
      <c r="B217" s="13">
        <v>2009</v>
      </c>
      <c r="C217" s="5">
        <v>20.639559062526651</v>
      </c>
      <c r="D217" s="39">
        <v>121</v>
      </c>
    </row>
    <row r="218" spans="1:4" x14ac:dyDescent="0.25">
      <c r="A218" s="11" t="s">
        <v>15</v>
      </c>
      <c r="B218" s="13">
        <v>2010</v>
      </c>
      <c r="C218" s="5">
        <v>46.976428782245748</v>
      </c>
      <c r="D218" s="39">
        <v>121</v>
      </c>
    </row>
    <row r="219" spans="1:4" x14ac:dyDescent="0.25">
      <c r="A219" s="11" t="s">
        <v>15</v>
      </c>
      <c r="B219" s="13">
        <v>2011</v>
      </c>
      <c r="C219" s="5">
        <v>141.89857331762812</v>
      </c>
      <c r="D219" s="39">
        <v>121</v>
      </c>
    </row>
    <row r="220" spans="1:4" x14ac:dyDescent="0.25">
      <c r="A220" s="11" t="s">
        <v>15</v>
      </c>
      <c r="B220" s="13">
        <v>2012</v>
      </c>
      <c r="C220" s="5">
        <v>113.12873369694904</v>
      </c>
      <c r="D220" s="39">
        <v>121</v>
      </c>
    </row>
    <row r="221" spans="1:4" x14ac:dyDescent="0.25">
      <c r="A221" s="11" t="s">
        <v>15</v>
      </c>
      <c r="B221" s="13">
        <v>2013</v>
      </c>
      <c r="C221" s="5">
        <v>215.11821053029399</v>
      </c>
      <c r="D221" s="39">
        <v>121</v>
      </c>
    </row>
    <row r="222" spans="1:4" x14ac:dyDescent="0.25">
      <c r="A222" s="11" t="s">
        <v>15</v>
      </c>
      <c r="B222" s="13">
        <v>2014</v>
      </c>
      <c r="C222" s="5">
        <v>139.89664999999999</v>
      </c>
      <c r="D222" s="39">
        <v>121</v>
      </c>
    </row>
    <row r="223" spans="1:4" x14ac:dyDescent="0.25">
      <c r="A223" s="11" t="s">
        <v>15</v>
      </c>
      <c r="B223" s="13">
        <v>2015</v>
      </c>
      <c r="C223" s="5">
        <v>19.257189999999998</v>
      </c>
      <c r="D223" s="39">
        <v>121</v>
      </c>
    </row>
    <row r="224" spans="1:4" x14ac:dyDescent="0.25">
      <c r="A224" s="16" t="s">
        <v>15</v>
      </c>
      <c r="B224" s="13">
        <v>2016</v>
      </c>
      <c r="C224" s="5">
        <v>92.367959999999997</v>
      </c>
      <c r="D224" s="39">
        <v>121</v>
      </c>
    </row>
    <row r="225" spans="1:5" s="11" customFormat="1" x14ac:dyDescent="0.25">
      <c r="A225" s="16" t="s">
        <v>15</v>
      </c>
      <c r="B225" s="13">
        <v>2017</v>
      </c>
      <c r="C225" s="5">
        <v>94.178529999999995</v>
      </c>
      <c r="D225" s="39">
        <v>121</v>
      </c>
    </row>
    <row r="226" spans="1:5" s="11" customFormat="1" x14ac:dyDescent="0.25">
      <c r="A226" s="16" t="s">
        <v>15</v>
      </c>
      <c r="B226" s="13">
        <v>2018</v>
      </c>
      <c r="C226" s="5">
        <v>53.177570000000003</v>
      </c>
      <c r="D226" s="39">
        <v>121</v>
      </c>
    </row>
    <row r="227" spans="1:5" s="11" customFormat="1" x14ac:dyDescent="0.25">
      <c r="A227" s="15" t="s">
        <v>15</v>
      </c>
      <c r="B227" s="14">
        <v>2019</v>
      </c>
      <c r="C227" s="8">
        <v>81.882999999999996</v>
      </c>
      <c r="D227" s="39">
        <v>121</v>
      </c>
    </row>
    <row r="228" spans="1:5" s="11" customFormat="1" x14ac:dyDescent="0.25">
      <c r="A228" s="76" t="s">
        <v>15</v>
      </c>
      <c r="B228" s="72">
        <v>2020</v>
      </c>
      <c r="C228" s="80">
        <v>46.57</v>
      </c>
      <c r="D228" s="39">
        <v>121</v>
      </c>
    </row>
    <row r="229" spans="1:5" x14ac:dyDescent="0.25">
      <c r="A229" s="11" t="s">
        <v>16</v>
      </c>
      <c r="B229" s="13">
        <v>2008</v>
      </c>
      <c r="C229" s="5">
        <v>165.22733908399999</v>
      </c>
      <c r="D229" s="39">
        <v>99</v>
      </c>
    </row>
    <row r="230" spans="1:5" x14ac:dyDescent="0.25">
      <c r="A230" s="11" t="s">
        <v>16</v>
      </c>
      <c r="B230" s="13">
        <v>2009</v>
      </c>
      <c r="C230" s="5">
        <v>66.262799522500003</v>
      </c>
      <c r="D230" s="39">
        <v>99</v>
      </c>
    </row>
    <row r="231" spans="1:5" x14ac:dyDescent="0.25">
      <c r="A231" s="11" t="s">
        <v>16</v>
      </c>
      <c r="B231" s="13">
        <v>2010</v>
      </c>
      <c r="C231" s="5">
        <v>55.472923562500007</v>
      </c>
      <c r="D231" s="39">
        <v>99</v>
      </c>
    </row>
    <row r="232" spans="1:5" x14ac:dyDescent="0.25">
      <c r="A232" s="11" t="s">
        <v>16</v>
      </c>
      <c r="B232" s="13">
        <v>2011</v>
      </c>
      <c r="C232" s="5">
        <v>107.57103358249999</v>
      </c>
      <c r="D232" s="39">
        <v>99</v>
      </c>
    </row>
    <row r="233" spans="1:5" x14ac:dyDescent="0.25">
      <c r="A233" s="11" t="s">
        <v>16</v>
      </c>
      <c r="B233" s="13">
        <v>2012</v>
      </c>
      <c r="C233" s="5">
        <v>51.780867845999992</v>
      </c>
      <c r="D233" s="39">
        <v>99</v>
      </c>
    </row>
    <row r="234" spans="1:5" x14ac:dyDescent="0.25">
      <c r="A234" s="11" t="s">
        <v>16</v>
      </c>
      <c r="B234" s="13">
        <v>2013</v>
      </c>
      <c r="C234" s="5">
        <v>54.185825704999999</v>
      </c>
      <c r="D234" s="39">
        <v>99</v>
      </c>
    </row>
    <row r="235" spans="1:5" x14ac:dyDescent="0.25">
      <c r="A235" s="11" t="s">
        <v>16</v>
      </c>
      <c r="B235" s="13">
        <v>2014</v>
      </c>
      <c r="C235" s="5">
        <v>36.470480000000002</v>
      </c>
      <c r="D235" s="39">
        <v>99</v>
      </c>
    </row>
    <row r="236" spans="1:5" x14ac:dyDescent="0.25">
      <c r="A236" s="11" t="s">
        <v>16</v>
      </c>
      <c r="B236" s="13">
        <v>2015</v>
      </c>
      <c r="C236" s="5">
        <v>65.079520000000002</v>
      </c>
      <c r="D236" s="39">
        <v>99</v>
      </c>
    </row>
    <row r="237" spans="1:5" x14ac:dyDescent="0.25">
      <c r="A237" s="16" t="s">
        <v>16</v>
      </c>
      <c r="B237" s="13">
        <v>2016</v>
      </c>
      <c r="C237" s="5">
        <v>32.141290000000005</v>
      </c>
      <c r="D237" s="39">
        <v>99</v>
      </c>
    </row>
    <row r="238" spans="1:5" s="11" customFormat="1" x14ac:dyDescent="0.25">
      <c r="A238" s="16" t="s">
        <v>16</v>
      </c>
      <c r="B238" s="13">
        <v>2017</v>
      </c>
      <c r="C238" s="5">
        <v>132</v>
      </c>
      <c r="D238" s="39">
        <v>99</v>
      </c>
    </row>
    <row r="239" spans="1:5" s="11" customFormat="1" x14ac:dyDescent="0.25">
      <c r="A239" s="16" t="s">
        <v>16</v>
      </c>
      <c r="B239" s="13">
        <v>2018</v>
      </c>
      <c r="C239" s="5">
        <v>243</v>
      </c>
      <c r="D239" s="39">
        <v>99</v>
      </c>
    </row>
    <row r="240" spans="1:5" s="11" customFormat="1" x14ac:dyDescent="0.25">
      <c r="A240" s="13" t="s">
        <v>16</v>
      </c>
      <c r="B240" s="13">
        <v>2019</v>
      </c>
      <c r="C240" s="5">
        <v>480.86099999999999</v>
      </c>
      <c r="D240" s="40">
        <v>99</v>
      </c>
      <c r="E240" s="41"/>
    </row>
    <row r="241" spans="1:5" s="11" customFormat="1" x14ac:dyDescent="0.25">
      <c r="A241" s="72" t="s">
        <v>16</v>
      </c>
      <c r="B241" s="72">
        <v>2020</v>
      </c>
      <c r="C241" s="80">
        <v>221.84399999999999</v>
      </c>
      <c r="D241" s="40">
        <v>99</v>
      </c>
      <c r="E241" s="41"/>
    </row>
    <row r="242" spans="1:5" x14ac:dyDescent="0.25">
      <c r="A242" s="18" t="s">
        <v>17</v>
      </c>
      <c r="B242" s="19">
        <v>2008</v>
      </c>
      <c r="C242" s="42">
        <v>196.22399999999999</v>
      </c>
      <c r="D242" s="39"/>
      <c r="E242" s="41"/>
    </row>
    <row r="243" spans="1:5" x14ac:dyDescent="0.25">
      <c r="A243" s="17" t="s">
        <v>17</v>
      </c>
      <c r="B243" s="11">
        <v>2009</v>
      </c>
      <c r="C243" s="92">
        <v>382.07000000000005</v>
      </c>
      <c r="D243" s="39"/>
      <c r="E243" s="41"/>
    </row>
    <row r="244" spans="1:5" x14ac:dyDescent="0.25">
      <c r="A244" s="17" t="s">
        <v>17</v>
      </c>
      <c r="B244" s="11">
        <v>2010</v>
      </c>
      <c r="C244" s="92">
        <v>99.168999999999997</v>
      </c>
      <c r="D244" s="39"/>
      <c r="E244" s="41"/>
    </row>
    <row r="245" spans="1:5" x14ac:dyDescent="0.25">
      <c r="A245" s="17" t="s">
        <v>17</v>
      </c>
      <c r="B245" s="11">
        <v>2011</v>
      </c>
      <c r="C245" s="92">
        <v>588.29700000000003</v>
      </c>
      <c r="D245" s="39"/>
      <c r="E245" s="41"/>
    </row>
    <row r="246" spans="1:5" x14ac:dyDescent="0.25">
      <c r="A246" s="17" t="s">
        <v>17</v>
      </c>
      <c r="B246" s="11">
        <v>2012</v>
      </c>
      <c r="C246" s="92">
        <v>179.64</v>
      </c>
      <c r="D246" s="39"/>
      <c r="E246" s="41"/>
    </row>
    <row r="247" spans="1:5" x14ac:dyDescent="0.25">
      <c r="A247" s="17" t="s">
        <v>17</v>
      </c>
      <c r="B247" s="11">
        <v>2013</v>
      </c>
      <c r="C247" s="92">
        <v>362.4</v>
      </c>
      <c r="D247" s="39"/>
      <c r="E247" s="41"/>
    </row>
    <row r="248" spans="1:5" x14ac:dyDescent="0.25">
      <c r="A248" s="17" t="s">
        <v>17</v>
      </c>
      <c r="B248" s="11">
        <v>2014</v>
      </c>
      <c r="C248" s="92">
        <v>552.66499999999996</v>
      </c>
      <c r="D248" s="39"/>
      <c r="E248" s="41"/>
    </row>
    <row r="249" spans="1:5" x14ac:dyDescent="0.25">
      <c r="A249" s="17" t="s">
        <v>17</v>
      </c>
      <c r="B249" s="11">
        <v>2015</v>
      </c>
      <c r="C249" s="92">
        <v>329.87299999999999</v>
      </c>
      <c r="D249" s="39"/>
      <c r="E249" s="41"/>
    </row>
    <row r="250" spans="1:5" x14ac:dyDescent="0.25">
      <c r="A250" s="17" t="s">
        <v>17</v>
      </c>
      <c r="B250" s="11">
        <v>2016</v>
      </c>
      <c r="C250" s="92">
        <v>284.53399999999999</v>
      </c>
      <c r="D250" s="39"/>
      <c r="E250" s="41"/>
    </row>
    <row r="251" spans="1:5" x14ac:dyDescent="0.25">
      <c r="A251" s="17" t="s">
        <v>17</v>
      </c>
      <c r="B251" s="11">
        <v>2017</v>
      </c>
      <c r="C251" s="92">
        <v>411.32900000000001</v>
      </c>
      <c r="D251" s="39"/>
      <c r="E251" s="41"/>
    </row>
    <row r="252" spans="1:5" x14ac:dyDescent="0.25">
      <c r="A252" s="17" t="s">
        <v>17</v>
      </c>
      <c r="B252" s="11">
        <v>2018</v>
      </c>
      <c r="C252" s="92">
        <v>587.91200000000003</v>
      </c>
      <c r="D252" s="39"/>
      <c r="E252" s="41"/>
    </row>
    <row r="253" spans="1:5" x14ac:dyDescent="0.25">
      <c r="A253" s="11" t="s">
        <v>17</v>
      </c>
      <c r="B253" s="11">
        <v>2019</v>
      </c>
      <c r="C253" s="41">
        <v>672.39400000000001</v>
      </c>
      <c r="D253" s="93"/>
      <c r="E253" s="41"/>
    </row>
    <row r="254" spans="1:5" s="11" customFormat="1" x14ac:dyDescent="0.25">
      <c r="A254" s="79" t="s">
        <v>17</v>
      </c>
      <c r="B254" s="76">
        <v>2020</v>
      </c>
      <c r="C254" s="8">
        <v>424.48200000000003</v>
      </c>
      <c r="D254" s="94"/>
      <c r="E254" s="41"/>
    </row>
  </sheetData>
  <mergeCells count="2">
    <mergeCell ref="A2:C2"/>
    <mergeCell ref="A110:C110"/>
  </mergeCell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AD73BE-A33A-459C-AF6A-11EEB6A78B31}">
  <dimension ref="A1"/>
  <sheetViews>
    <sheetView zoomScale="80" zoomScaleNormal="80" workbookViewId="0">
      <selection activeCell="V29" sqref="V29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CB (2008-2020) Tbl1 and Chart</vt:lpstr>
      <vt:lpstr>Central Basin Tbl 2</vt:lpstr>
      <vt:lpstr>Tributary Data</vt:lpstr>
      <vt:lpstr>Maumee Charts</vt:lpstr>
      <vt:lpstr>'CB (2008-2020) Tbl1 and Chart'!Print_Area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 Gibbons</dc:creator>
  <cp:lastModifiedBy>Ennett, Samuel</cp:lastModifiedBy>
  <dcterms:created xsi:type="dcterms:W3CDTF">2018-06-07T15:46:52Z</dcterms:created>
  <dcterms:modified xsi:type="dcterms:W3CDTF">2021-07-06T11:08:58Z</dcterms:modified>
</cp:coreProperties>
</file>