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5225" windowHeight="8190" tabRatio="500"/>
  </bookViews>
  <sheets>
    <sheet name="view" sheetId="1" r:id="rId1"/>
    <sheet name="data" sheetId="2" r:id="rId2"/>
  </sheets>
  <definedNames>
    <definedName name="_xlnm._FilterDatabase" localSheetId="1" hidden="1">data!$A$1:$D$81</definedName>
    <definedName name="data">data!$A:$D</definedName>
  </definedNames>
  <calcPr calcId="125725"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A81" i="2"/>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D14"/>
  <c r="A14"/>
  <c r="A13"/>
  <c r="A12"/>
  <c r="A11"/>
  <c r="A10"/>
  <c r="A9"/>
  <c r="A8"/>
  <c r="D7"/>
  <c r="A7"/>
  <c r="A6"/>
  <c r="A5"/>
  <c r="A4"/>
  <c r="A3"/>
  <c r="A2"/>
  <c r="G40" i="1"/>
  <c r="C40"/>
  <c r="G39"/>
  <c r="E39"/>
  <c r="C39"/>
  <c r="G38"/>
  <c r="C38"/>
  <c r="G37"/>
  <c r="C37"/>
  <c r="G36"/>
  <c r="E36"/>
  <c r="C36"/>
  <c r="C35"/>
  <c r="G34"/>
  <c r="C34"/>
  <c r="G33"/>
  <c r="E33"/>
  <c r="C33"/>
  <c r="G32"/>
  <c r="C32"/>
  <c r="G31"/>
  <c r="C31"/>
  <c r="G30"/>
  <c r="E30"/>
  <c r="C30"/>
  <c r="C29"/>
  <c r="G28"/>
  <c r="C28"/>
  <c r="G27"/>
  <c r="E27"/>
  <c r="C27"/>
  <c r="G26"/>
  <c r="C26"/>
  <c r="G25"/>
  <c r="C25"/>
  <c r="G24"/>
  <c r="E24"/>
  <c r="C24"/>
  <c r="C23"/>
  <c r="G22"/>
  <c r="C22"/>
  <c r="G21"/>
  <c r="E21"/>
  <c r="C21"/>
  <c r="G20"/>
  <c r="C20"/>
  <c r="G19"/>
  <c r="C19"/>
  <c r="G18"/>
  <c r="E18"/>
  <c r="C18"/>
  <c r="C17"/>
  <c r="G16"/>
  <c r="C16"/>
  <c r="G15"/>
  <c r="E15"/>
  <c r="C15"/>
  <c r="G14"/>
  <c r="C14"/>
  <c r="G13"/>
  <c r="C13"/>
  <c r="G12"/>
  <c r="E12"/>
  <c r="C12"/>
  <c r="C11"/>
  <c r="C9"/>
  <c r="C8"/>
  <c r="C7"/>
  <c r="C6"/>
  <c r="C5"/>
  <c r="C4"/>
  <c r="G3"/>
  <c r="E3"/>
  <c r="C3"/>
  <c r="G2"/>
  <c r="E2"/>
  <c r="C2"/>
</calcChain>
</file>

<file path=xl/sharedStrings.xml><?xml version="1.0" encoding="utf-8"?>
<sst xmlns="http://schemas.openxmlformats.org/spreadsheetml/2006/main" count="323" uniqueCount="116">
  <si>
    <t>スキルシート</t>
  </si>
  <si>
    <t>フリガナ</t>
  </si>
  <si>
    <t>性別</t>
  </si>
  <si>
    <t>国籍</t>
  </si>
  <si>
    <t>氏名</t>
  </si>
  <si>
    <t>年齢</t>
  </si>
  <si>
    <t>所属</t>
  </si>
  <si>
    <t>最寄駅</t>
  </si>
  <si>
    <t>学歴</t>
  </si>
  <si>
    <t>資格</t>
  </si>
  <si>
    <t>技能</t>
  </si>
  <si>
    <t>得意業務</t>
  </si>
  <si>
    <t>自己PR</t>
  </si>
  <si>
    <t>No.</t>
  </si>
  <si>
    <t>基本情報</t>
  </si>
  <si>
    <t>業務内容</t>
  </si>
  <si>
    <t>環境</t>
  </si>
  <si>
    <t>業務名</t>
  </si>
  <si>
    <t>稼働</t>
  </si>
  <si>
    <t>概要</t>
  </si>
  <si>
    <t>OS/HW</t>
  </si>
  <si>
    <t>期間</t>
  </si>
  <si>
    <t>言語</t>
  </si>
  <si>
    <t>要員</t>
  </si>
  <si>
    <t>FW/MW</t>
  </si>
  <si>
    <t>役割</t>
  </si>
  <si>
    <t>詳細</t>
  </si>
  <si>
    <t>VCS/BTS</t>
  </si>
  <si>
    <t>工程</t>
  </si>
  <si>
    <t>ツール</t>
  </si>
  <si>
    <t>キー</t>
  </si>
  <si>
    <t>分類</t>
  </si>
  <si>
    <t>項目</t>
  </si>
  <si>
    <t>内容</t>
  </si>
  <si>
    <t>セノオ ケン</t>
  </si>
  <si>
    <t>京都大学大学院 工科研究科 都市環境工学専攻 修士課程修了</t>
  </si>
  <si>
    <t>C，C++，Python，シェルスクリプト，JavaScript，GStreamer，Java SE8，PHP7，PostgreSQL</t>
  </si>
  <si>
    <t>日本</t>
  </si>
  <si>
    <t>東京メトロ丸ノ内線中野新橋駅</t>
  </si>
  <si>
    <t>作成日</t>
  </si>
  <si>
    <t>妹尾 賢</t>
  </si>
  <si>
    <t>応用情報技術者，LPIC-2，OSS-DB Silver，HTML5 レベル1試験，OCJP Silver SE 8, UMTP L1，PHP7初級試験，英検2級，FP2級，日商簿記3級</t>
  </si>
  <si>
    <r>
      <rPr>
        <sz val="10"/>
        <rFont val="Noto Sans CJK SC Regular"/>
        <family val="2"/>
        <charset val="1"/>
      </rPr>
      <t>　建設コンサルタント企業にて，河川の数値解析，及び構造物の耐震設計，防災システムの</t>
    </r>
    <r>
      <rPr>
        <sz val="10"/>
        <rFont val="Arial"/>
        <family val="2"/>
        <charset val="1"/>
      </rPr>
      <t>QA</t>
    </r>
    <r>
      <rPr>
        <sz val="10"/>
        <rFont val="Noto Sans CJK SC Regular"/>
        <family val="2"/>
        <charset val="1"/>
      </rPr>
      <t>を経験した。その後，カジノマシンメーカーにて，</t>
    </r>
    <r>
      <rPr>
        <sz val="10"/>
        <rFont val="Arial"/>
        <family val="2"/>
        <charset val="1"/>
      </rPr>
      <t>C++</t>
    </r>
    <r>
      <rPr>
        <sz val="10"/>
        <rFont val="Noto Sans CJK SC Regular"/>
        <family val="2"/>
        <charset val="1"/>
      </rPr>
      <t>によるマシンのシステム開発に従事。バグ対応，既存システムの改良，新規機能の設計から実装に従事した。</t>
    </r>
    <r>
      <rPr>
        <sz val="10"/>
        <rFont val="Arial"/>
        <family val="2"/>
        <charset val="1"/>
      </rPr>
      <t>SIer</t>
    </r>
    <r>
      <rPr>
        <sz val="10"/>
        <rFont val="Noto Sans CJK SC Regular"/>
        <family val="2"/>
        <charset val="1"/>
      </rPr>
      <t>にて，通信キャリア向けコアネットワーク開発に従事し，詳細設計，</t>
    </r>
    <r>
      <rPr>
        <sz val="10"/>
        <rFont val="Arial"/>
        <family val="2"/>
        <charset val="1"/>
      </rPr>
      <t>C</t>
    </r>
    <r>
      <rPr>
        <sz val="10"/>
        <rFont val="Noto Sans CJK SC Regular"/>
        <family val="2"/>
        <charset val="1"/>
      </rPr>
      <t>言語による製造工程，単体試験，結合試験を担当した。ソフト開発会社において，車載搭載機向けの組み込みブラウザの移植業務に従事する。</t>
    </r>
    <r>
      <rPr>
        <sz val="10"/>
        <rFont val="Arial"/>
        <family val="2"/>
        <charset val="1"/>
      </rPr>
      <t>Vue.js</t>
    </r>
    <r>
      <rPr>
        <sz val="10"/>
        <rFont val="Noto Sans CJK SC Regular"/>
        <family val="2"/>
        <charset val="1"/>
      </rPr>
      <t>による</t>
    </r>
    <r>
      <rPr>
        <sz val="10"/>
        <rFont val="Arial"/>
        <family val="2"/>
        <charset val="1"/>
      </rPr>
      <t>UI</t>
    </r>
    <r>
      <rPr>
        <sz val="10"/>
        <rFont val="Noto Sans CJK SC Regular"/>
        <family val="2"/>
        <charset val="1"/>
      </rPr>
      <t>のカスタマイズ，</t>
    </r>
    <r>
      <rPr>
        <sz val="10"/>
        <rFont val="Arial"/>
        <family val="2"/>
        <charset val="1"/>
      </rPr>
      <t>GStreamer</t>
    </r>
    <r>
      <rPr>
        <sz val="10"/>
        <rFont val="Noto Sans CJK SC Regular"/>
        <family val="2"/>
        <charset val="1"/>
      </rPr>
      <t>によるマルチメディア制御の基本設計から結合試験までを担当した。業務の傍ら，データ変換ツールや，処理の自動化ツールを開発し，作業効率向上に努めた。
　その他，自己研鑽と趣味として毎年資格試験を受験しており，技術力・教養の向上に励んでいる。最近は特に</t>
    </r>
    <r>
      <rPr>
        <sz val="10"/>
        <rFont val="Arial"/>
        <family val="2"/>
        <charset val="1"/>
      </rPr>
      <t>Web</t>
    </r>
    <r>
      <rPr>
        <sz val="10"/>
        <rFont val="Noto Sans CJK SC Regular"/>
        <family val="2"/>
        <charset val="1"/>
      </rPr>
      <t>関係の技術を学んでおり，実際に自分で</t>
    </r>
    <r>
      <rPr>
        <sz val="10"/>
        <rFont val="Arial"/>
        <family val="2"/>
        <charset val="1"/>
      </rPr>
      <t>WordPress</t>
    </r>
    <r>
      <rPr>
        <sz val="10"/>
        <rFont val="Noto Sans CJK SC Regular"/>
        <family val="2"/>
        <charset val="1"/>
      </rPr>
      <t>や</t>
    </r>
    <r>
      <rPr>
        <sz val="10"/>
        <rFont val="Arial"/>
        <family val="2"/>
        <charset val="1"/>
      </rPr>
      <t>Nextcloud</t>
    </r>
    <r>
      <rPr>
        <sz val="10"/>
        <rFont val="Noto Sans CJK SC Regular"/>
        <family val="2"/>
        <charset val="1"/>
      </rPr>
      <t>などの</t>
    </r>
    <r>
      <rPr>
        <sz val="10"/>
        <rFont val="Arial"/>
        <family val="2"/>
        <charset val="1"/>
      </rPr>
      <t>PHP</t>
    </r>
    <r>
      <rPr>
        <sz val="10"/>
        <rFont val="Noto Sans CJK SC Regular"/>
        <family val="2"/>
        <charset val="1"/>
      </rPr>
      <t>の</t>
    </r>
    <r>
      <rPr>
        <sz val="10"/>
        <rFont val="Arial"/>
        <family val="2"/>
        <charset val="1"/>
      </rPr>
      <t>Web</t>
    </r>
    <r>
      <rPr>
        <sz val="10"/>
        <rFont val="Noto Sans CJK SC Regular"/>
        <family val="2"/>
        <charset val="1"/>
      </rPr>
      <t>サービスを運営したり，技術書を読んで勉強している。</t>
    </r>
  </si>
  <si>
    <t>個人事業主</t>
  </si>
  <si>
    <t>男</t>
  </si>
  <si>
    <t>数値解析，C++開発</t>
  </si>
  <si>
    <t>業務1</t>
  </si>
  <si>
    <t>HTA</t>
  </si>
  <si>
    <t>CentOS 6</t>
  </si>
  <si>
    <t>Git</t>
  </si>
  <si>
    <t>Vim, MS Word, MS Excel, AutoCAD, OpenFOAM, Engineer's Studio, AFIMEX, ParaView, Tecplot, QGIS</t>
  </si>
  <si>
    <t>2年</t>
  </si>
  <si>
    <t>地方自治体や建設コンサルタント企業向けに，土木分野にまつわる数値解析，設計結果の報告書を作成する。</t>
  </si>
  <si>
    <r>
      <rPr>
        <sz val="10"/>
        <rFont val="ＭＳ 明朝"/>
        <family val="1"/>
        <charset val="1"/>
      </rPr>
      <t>2014</t>
    </r>
    <r>
      <rPr>
        <sz val="10"/>
        <rFont val="Noto Sans CJK SC Regular"/>
        <family val="2"/>
        <charset val="1"/>
      </rPr>
      <t>年</t>
    </r>
    <r>
      <rPr>
        <sz val="10"/>
        <rFont val="ＭＳ 明朝"/>
        <family val="1"/>
        <charset val="1"/>
      </rPr>
      <t>04</t>
    </r>
    <r>
      <rPr>
        <sz val="10"/>
        <rFont val="Noto Sans CJK SC Regular"/>
        <family val="2"/>
        <charset val="1"/>
      </rPr>
      <t>月〜</t>
    </r>
    <r>
      <rPr>
        <sz val="10"/>
        <rFont val="ＭＳ 明朝"/>
        <family val="1"/>
        <charset val="1"/>
      </rPr>
      <t>2016</t>
    </r>
    <r>
      <rPr>
        <sz val="10"/>
        <rFont val="Noto Sans CJK SC Regular"/>
        <family val="2"/>
        <charset val="1"/>
      </rPr>
      <t>年</t>
    </r>
    <r>
      <rPr>
        <sz val="10"/>
        <rFont val="ＭＳ 明朝"/>
        <family val="1"/>
        <charset val="1"/>
      </rPr>
      <t>03</t>
    </r>
    <r>
      <rPr>
        <sz val="10"/>
        <rFont val="Noto Sans CJK SC Regular"/>
        <family val="2"/>
        <charset val="1"/>
      </rPr>
      <t>月</t>
    </r>
  </si>
  <si>
    <t>土木・建設業界向け数値解析</t>
  </si>
  <si>
    <t>Python, JavaScript, Fortran, VBA</t>
  </si>
  <si>
    <t>製造，単体試験</t>
  </si>
  <si>
    <t>・防災システムの機能強化支援 (テスト仕様書作成，テスト実施，エビデンス確保)
・河床変動解析
・ダムの水質解析
・樋門・防潮堤の耐震照査設計 (AFIMEXでの静的解析，Engineer's Studioでの動的解析)
・Cinema4D用データ変換ツール作成
・OpenFOAMによる津波解析の検討
・火災シミュレーションによる数値解析検討</t>
  </si>
  <si>
    <t>解析技術者</t>
  </si>
  <si>
    <t>1-12名</t>
  </si>
  <si>
    <t>業務2</t>
  </si>
  <si>
    <t>HTA, JBoss, EJBCA</t>
  </si>
  <si>
    <t>Fedora 19</t>
  </si>
  <si>
    <t>Subversion, Mantis, JIRA</t>
  </si>
  <si>
    <t>MS Word, MS Excel, GDB, DT10, Vim, QtCreator</t>
  </si>
  <si>
    <r>
      <rPr>
        <sz val="10"/>
        <rFont val="ＭＳ 明朝"/>
        <family val="1"/>
        <charset val="1"/>
      </rPr>
      <t>2</t>
    </r>
    <r>
      <rPr>
        <sz val="10"/>
        <rFont val="ＭＳ 明朝"/>
        <family val="1"/>
        <charset val="128"/>
      </rPr>
      <t>年</t>
    </r>
  </si>
  <si>
    <t>海外カジノに設営されるスロットマシンの制御システムの内，アプリケーション関係システムの保守及び新規レギュレーションに対応する機能を開発する。</t>
  </si>
  <si>
    <r>
      <rPr>
        <sz val="10"/>
        <rFont val="ＭＳ 明朝"/>
        <family val="1"/>
        <charset val="1"/>
      </rPr>
      <t>2016</t>
    </r>
    <r>
      <rPr>
        <sz val="10"/>
        <rFont val="ＭＳ 明朝"/>
        <family val="1"/>
        <charset val="128"/>
      </rPr>
      <t>年</t>
    </r>
    <r>
      <rPr>
        <sz val="10"/>
        <rFont val="ＭＳ 明朝"/>
        <family val="1"/>
        <charset val="1"/>
      </rPr>
      <t>04</t>
    </r>
    <r>
      <rPr>
        <sz val="10"/>
        <rFont val="ＭＳ 明朝"/>
        <family val="1"/>
        <charset val="128"/>
      </rPr>
      <t>月〜</t>
    </r>
    <r>
      <rPr>
        <sz val="10"/>
        <rFont val="ＭＳ 明朝"/>
        <family val="1"/>
        <charset val="1"/>
      </rPr>
      <t>2018</t>
    </r>
    <r>
      <rPr>
        <sz val="10"/>
        <rFont val="ＭＳ 明朝"/>
        <family val="1"/>
        <charset val="128"/>
      </rPr>
      <t>年</t>
    </r>
    <r>
      <rPr>
        <sz val="10"/>
        <rFont val="ＭＳ 明朝"/>
        <family val="1"/>
        <charset val="1"/>
      </rPr>
      <t>03</t>
    </r>
    <r>
      <rPr>
        <sz val="10"/>
        <rFont val="ＭＳ 明朝"/>
        <family val="1"/>
        <charset val="128"/>
      </rPr>
      <t>月</t>
    </r>
  </si>
  <si>
    <t>海外向け遊戯機器開発</t>
  </si>
  <si>
    <r>
      <rPr>
        <sz val="10"/>
        <rFont val="ＭＳ 明朝"/>
        <family val="1"/>
        <charset val="1"/>
      </rPr>
      <t xml:space="preserve">C, C++, </t>
    </r>
    <r>
      <rPr>
        <sz val="10"/>
        <rFont val="ＭＳ 明朝"/>
        <family val="1"/>
        <charset val="128"/>
      </rPr>
      <t>シェルスクリプト</t>
    </r>
    <r>
      <rPr>
        <sz val="10"/>
        <rFont val="ＭＳ 明朝"/>
        <family val="1"/>
        <charset val="1"/>
      </rPr>
      <t>, JavaScript</t>
    </r>
  </si>
  <si>
    <t>詳細設計，製造，単体試験，結合試験</t>
  </si>
  <si>
    <t>・システムの機能実装，デバッグ作業
・PKI通信の検証用CAサーバー (JBoss/EJBCA) の構築•動作検証
・動作確認用英文/和文ドキュメント作成
・海外申請機関での現地試験の海外出張
・利用者特性解析機能を実装
・リリースデータのバックアップツール作成</t>
  </si>
  <si>
    <t>開発メンバー</t>
  </si>
  <si>
    <r>
      <rPr>
        <sz val="10"/>
        <rFont val="ＭＳ 明朝"/>
        <family val="1"/>
        <charset val="1"/>
      </rPr>
      <t>1-6</t>
    </r>
    <r>
      <rPr>
        <sz val="10"/>
        <rFont val="ＭＳ 明朝"/>
        <family val="1"/>
        <charset val="128"/>
      </rPr>
      <t>名</t>
    </r>
  </si>
  <si>
    <t>業務3</t>
  </si>
  <si>
    <t>TimesTen</t>
  </si>
  <si>
    <t>MontaVista Linux</t>
  </si>
  <si>
    <r>
      <rPr>
        <sz val="10"/>
        <rFont val="ＭＳ 明朝"/>
        <family val="1"/>
        <charset val="1"/>
      </rPr>
      <t xml:space="preserve">MS Word, MS Excel, GDB, </t>
    </r>
    <r>
      <rPr>
        <sz val="6.8"/>
        <rFont val="ＭＳ 明朝"/>
        <family val="1"/>
        <charset val="128"/>
      </rPr>
      <t>秀丸</t>
    </r>
  </si>
  <si>
    <r>
      <rPr>
        <sz val="10"/>
        <rFont val="ＭＳ 明朝"/>
        <family val="1"/>
        <charset val="1"/>
      </rPr>
      <t>9</t>
    </r>
    <r>
      <rPr>
        <sz val="10"/>
        <rFont val="ＭＳ 明朝"/>
        <family val="1"/>
        <charset val="128"/>
      </rPr>
      <t>か月</t>
    </r>
  </si>
  <si>
    <t>大手通信キャリアーの基地局内システムで使用される保守コマンドの改修開発を行う。</t>
  </si>
  <si>
    <r>
      <rPr>
        <sz val="10"/>
        <rFont val="ＭＳ 明朝"/>
        <family val="1"/>
        <charset val="1"/>
      </rPr>
      <t>2018</t>
    </r>
    <r>
      <rPr>
        <sz val="10"/>
        <rFont val="ＭＳ 明朝"/>
        <family val="1"/>
        <charset val="128"/>
      </rPr>
      <t>年</t>
    </r>
    <r>
      <rPr>
        <sz val="10"/>
        <rFont val="ＭＳ 明朝"/>
        <family val="1"/>
        <charset val="1"/>
      </rPr>
      <t>04</t>
    </r>
    <r>
      <rPr>
        <sz val="10"/>
        <rFont val="ＭＳ 明朝"/>
        <family val="1"/>
        <charset val="128"/>
      </rPr>
      <t>月〜</t>
    </r>
    <r>
      <rPr>
        <sz val="10"/>
        <rFont val="ＭＳ 明朝"/>
        <family val="1"/>
        <charset val="1"/>
      </rPr>
      <t>2019</t>
    </r>
    <r>
      <rPr>
        <sz val="10"/>
        <rFont val="ＭＳ 明朝"/>
        <family val="1"/>
        <charset val="128"/>
      </rPr>
      <t>年</t>
    </r>
    <r>
      <rPr>
        <sz val="10"/>
        <rFont val="ＭＳ 明朝"/>
        <family val="1"/>
        <charset val="1"/>
      </rPr>
      <t>12</t>
    </r>
    <r>
      <rPr>
        <sz val="10"/>
        <rFont val="ＭＳ 明朝"/>
        <family val="1"/>
        <charset val="128"/>
      </rPr>
      <t>月</t>
    </r>
  </si>
  <si>
    <t>通信キャリアー内コアネットワークシステム開発</t>
  </si>
  <si>
    <t>C</t>
  </si>
  <si>
    <t>・顧客管理機能試験
・ヘルスチェック機能開発
・サービス加入者データ管理機能試験
・シーケンス図とフローチャートの作成</t>
  </si>
  <si>
    <r>
      <rPr>
        <sz val="10"/>
        <rFont val="ＭＳ 明朝"/>
        <family val="1"/>
        <charset val="128"/>
      </rPr>
      <t>開発メンバー，</t>
    </r>
    <r>
      <rPr>
        <sz val="10"/>
        <rFont val="ＭＳ 明朝"/>
        <family val="1"/>
        <charset val="1"/>
      </rPr>
      <t>QA</t>
    </r>
    <r>
      <rPr>
        <sz val="10"/>
        <rFont val="ＭＳ 明朝"/>
        <family val="1"/>
        <charset val="128"/>
      </rPr>
      <t>，新人指導</t>
    </r>
  </si>
  <si>
    <r>
      <rPr>
        <sz val="10"/>
        <rFont val="ＭＳ 明朝"/>
        <family val="1"/>
        <charset val="1"/>
      </rPr>
      <t>6-10</t>
    </r>
    <r>
      <rPr>
        <sz val="10"/>
        <rFont val="ＭＳ 明朝"/>
        <family val="1"/>
        <charset val="128"/>
      </rPr>
      <t>名</t>
    </r>
  </si>
  <si>
    <t>業務4</t>
  </si>
  <si>
    <t>Chromium (CEF), GStreamer, Vue.js</t>
  </si>
  <si>
    <t>Ubuntu 14.04</t>
  </si>
  <si>
    <t>Git, Redmine</t>
  </si>
  <si>
    <t>Vim, Valgrind, PlantUML, MS Word, MS Excel</t>
  </si>
  <si>
    <r>
      <rPr>
        <sz val="10"/>
        <rFont val="ＭＳ 明朝"/>
        <family val="1"/>
        <charset val="1"/>
      </rPr>
      <t>1</t>
    </r>
    <r>
      <rPr>
        <sz val="10"/>
        <rFont val="ＭＳ 明朝"/>
        <family val="1"/>
        <charset val="128"/>
      </rPr>
      <t>年</t>
    </r>
  </si>
  <si>
    <t>次期車載搭載機製品の1機能のブラウザー機能を開発する。主にタッチ機能，IPC通信による命令送受信，メディア再生機能を車載機本体機能に対応した形で既存組み込みブラウザー製品を移植開発する。</t>
  </si>
  <si>
    <r>
      <rPr>
        <sz val="10"/>
        <rFont val="ＭＳ 明朝"/>
        <family val="1"/>
        <charset val="1"/>
      </rPr>
      <t>2019</t>
    </r>
    <r>
      <rPr>
        <sz val="10"/>
        <rFont val="ＭＳ 明朝"/>
        <family val="1"/>
        <charset val="128"/>
      </rPr>
      <t>年</t>
    </r>
    <r>
      <rPr>
        <sz val="10"/>
        <rFont val="ＭＳ 明朝"/>
        <family val="1"/>
        <charset val="1"/>
      </rPr>
      <t>01</t>
    </r>
    <r>
      <rPr>
        <sz val="10"/>
        <rFont val="ＭＳ 明朝"/>
        <family val="1"/>
        <charset val="128"/>
      </rPr>
      <t>月〜</t>
    </r>
    <r>
      <rPr>
        <sz val="10"/>
        <rFont val="ＭＳ 明朝"/>
        <family val="1"/>
        <charset val="1"/>
      </rPr>
      <t>2019</t>
    </r>
    <r>
      <rPr>
        <sz val="10"/>
        <rFont val="ＭＳ 明朝"/>
        <family val="1"/>
        <charset val="128"/>
      </rPr>
      <t>年</t>
    </r>
    <r>
      <rPr>
        <sz val="10"/>
        <rFont val="ＭＳ 明朝"/>
        <family val="1"/>
        <charset val="1"/>
      </rPr>
      <t>12</t>
    </r>
    <r>
      <rPr>
        <sz val="10"/>
        <rFont val="ＭＳ 明朝"/>
        <family val="1"/>
        <charset val="128"/>
      </rPr>
      <t>月</t>
    </r>
  </si>
  <si>
    <t>車載搭載機向け組み込みブラウザー移植開発</t>
  </si>
  <si>
    <t>C, C++, JavaScript</t>
  </si>
  <si>
    <t>基本設計，詳細設計，製造，単体試験，結合試験</t>
  </si>
  <si>
    <t>・Vue.jsによる既存製品のUIカスタマイズ
・YouTube動画などのHTML MSEによる動画・音声再生のため，GStreamerを使ったマルチメディアプレイヤー機能を実装
・設計書では顧客要望にもとづき，ユースケース図，シーケンス図，クラス図を作成</t>
  </si>
  <si>
    <r>
      <rPr>
        <sz val="10"/>
        <rFont val="ＭＳ 明朝"/>
        <family val="1"/>
        <charset val="1"/>
      </rPr>
      <t>3-5</t>
    </r>
    <r>
      <rPr>
        <sz val="10"/>
        <rFont val="ＭＳ 明朝"/>
        <family val="1"/>
        <charset val="128"/>
      </rPr>
      <t>名</t>
    </r>
  </si>
  <si>
    <t>業務5</t>
  </si>
  <si>
    <t>会社名</t>
  </si>
  <si>
    <t>株式会社セブンプラス</t>
  </si>
  <si>
    <t>会社URL</t>
  </si>
  <si>
    <t>https://7-plus.co.jp/</t>
  </si>
  <si>
    <t>Keyhac</t>
  </si>
  <si>
    <t>Windows 10 Pro</t>
  </si>
  <si>
    <t>Vim, Visual Studio 2015, Markdown</t>
  </si>
  <si>
    <r>
      <rPr>
        <sz val="10"/>
        <rFont val="ＭＳ 明朝"/>
        <family val="1"/>
        <charset val="1"/>
      </rPr>
      <t>6</t>
    </r>
    <r>
      <rPr>
        <sz val="10"/>
        <rFont val="ＭＳ 明朝"/>
        <family val="1"/>
        <charset val="128"/>
      </rPr>
      <t>か月</t>
    </r>
  </si>
  <si>
    <r>
      <rPr>
        <sz val="10"/>
        <rFont val="ＭＳ 明朝"/>
        <family val="1"/>
        <charset val="1"/>
      </rPr>
      <t>Windows 10</t>
    </r>
    <r>
      <rPr>
        <sz val="10"/>
        <rFont val="ＭＳ 明朝"/>
        <family val="1"/>
        <charset val="128"/>
      </rPr>
      <t>の</t>
    </r>
    <r>
      <rPr>
        <sz val="10"/>
        <rFont val="ＭＳ 明朝"/>
        <family val="1"/>
        <charset val="1"/>
      </rPr>
      <t>Google</t>
    </r>
    <r>
      <rPr>
        <sz val="10"/>
        <rFont val="ＭＳ 明朝"/>
        <family val="1"/>
        <charset val="128"/>
      </rPr>
      <t xml:space="preserve">日本語入力で全角・半角の切り替えの手間を省くため，デフォルトの入力モード </t>
    </r>
    <r>
      <rPr>
        <sz val="10"/>
        <rFont val="ＭＳ 明朝"/>
        <family val="1"/>
        <charset val="1"/>
      </rPr>
      <t>(</t>
    </r>
    <r>
      <rPr>
        <sz val="10"/>
        <rFont val="ＭＳ 明朝"/>
        <family val="1"/>
        <charset val="128"/>
      </rPr>
      <t>半角・全角</t>
    </r>
    <r>
      <rPr>
        <sz val="10"/>
        <rFont val="ＭＳ 明朝"/>
        <family val="1"/>
        <charset val="1"/>
      </rPr>
      <t xml:space="preserve">) </t>
    </r>
    <r>
      <rPr>
        <sz val="10"/>
        <rFont val="ＭＳ 明朝"/>
        <family val="1"/>
        <charset val="128"/>
      </rPr>
      <t>の画面ごとの自動変更ツールを開発する。</t>
    </r>
  </si>
  <si>
    <r>
      <rPr>
        <sz val="10"/>
        <rFont val="ＭＳ 明朝"/>
        <family val="1"/>
        <charset val="1"/>
      </rPr>
      <t>2019</t>
    </r>
    <r>
      <rPr>
        <sz val="10"/>
        <rFont val="ＭＳ 明朝"/>
        <family val="1"/>
        <charset val="128"/>
      </rPr>
      <t>年</t>
    </r>
    <r>
      <rPr>
        <sz val="10"/>
        <rFont val="ＭＳ 明朝"/>
        <family val="1"/>
        <charset val="1"/>
      </rPr>
      <t>07</t>
    </r>
    <r>
      <rPr>
        <sz val="10"/>
        <rFont val="ＭＳ 明朝"/>
        <family val="1"/>
        <charset val="128"/>
      </rPr>
      <t>月〜</t>
    </r>
    <r>
      <rPr>
        <sz val="10"/>
        <rFont val="ＭＳ 明朝"/>
        <family val="1"/>
        <charset val="1"/>
      </rPr>
      <t>2019</t>
    </r>
    <r>
      <rPr>
        <sz val="10"/>
        <rFont val="ＭＳ 明朝"/>
        <family val="1"/>
        <charset val="128"/>
      </rPr>
      <t>年</t>
    </r>
    <r>
      <rPr>
        <sz val="10"/>
        <rFont val="ＭＳ 明朝"/>
        <family val="1"/>
        <charset val="1"/>
      </rPr>
      <t>12</t>
    </r>
    <r>
      <rPr>
        <sz val="10"/>
        <rFont val="ＭＳ 明朝"/>
        <family val="1"/>
        <charset val="128"/>
      </rPr>
      <t>月</t>
    </r>
  </si>
  <si>
    <t>キー操作効率化ツール開発</t>
  </si>
  <si>
    <t>Python3</t>
  </si>
  <si>
    <t>基本設計，製造，単体試験</t>
  </si>
  <si>
    <t>・スケジュール管理・顧客対応
・技術調査・実装検討
・機能実装・動作確認
・説明資料作成</t>
  </si>
  <si>
    <r>
      <rPr>
        <sz val="10"/>
        <rFont val="ＭＳ 明朝"/>
        <family val="1"/>
        <charset val="1"/>
      </rPr>
      <t xml:space="preserve">PM, </t>
    </r>
    <r>
      <rPr>
        <sz val="10"/>
        <rFont val="ＭＳ 明朝"/>
        <family val="1"/>
        <charset val="128"/>
      </rPr>
      <t>開発メンバー</t>
    </r>
  </si>
  <si>
    <r>
      <rPr>
        <sz val="10"/>
        <rFont val="ＭＳ 明朝"/>
        <family val="1"/>
        <charset val="1"/>
      </rPr>
      <t>1</t>
    </r>
    <r>
      <rPr>
        <sz val="10"/>
        <rFont val="ＭＳ 明朝"/>
        <family val="1"/>
        <charset val="128"/>
      </rPr>
      <t>名</t>
    </r>
  </si>
</sst>
</file>

<file path=xl/styles.xml><?xml version="1.0" encoding="utf-8"?>
<styleSheet xmlns="http://schemas.openxmlformats.org/spreadsheetml/2006/main">
  <numFmts count="1">
    <numFmt numFmtId="176" formatCode="mm&quot;月&quot;dd&quot;日&quot;"/>
  </numFmts>
  <fonts count="14">
    <font>
      <sz val="10"/>
      <name val="ＭＳ 明朝"/>
      <charset val="1"/>
    </font>
    <font>
      <sz val="9"/>
      <name val="ＭＳ 明朝"/>
      <family val="1"/>
      <charset val="128"/>
    </font>
    <font>
      <b/>
      <sz val="18"/>
      <color rgb="FFFFFFFF"/>
      <name val="ＭＳ ゴシック"/>
      <family val="2"/>
      <charset val="1"/>
    </font>
    <font>
      <b/>
      <sz val="9"/>
      <color rgb="FFFFFFFF"/>
      <name val="ＭＳ ゴシック"/>
      <family val="2"/>
      <charset val="1"/>
    </font>
    <font>
      <b/>
      <sz val="9"/>
      <color rgb="FF999999"/>
      <name val="ＭＳ ゴシック"/>
      <family val="2"/>
      <charset val="1"/>
    </font>
    <font>
      <sz val="9"/>
      <name val="ＭＳ Ｐゴシック"/>
      <family val="3"/>
      <charset val="1"/>
    </font>
    <font>
      <sz val="10"/>
      <name val="Noto Sans CJK SC Regular"/>
      <family val="2"/>
      <charset val="1"/>
    </font>
    <font>
      <sz val="10"/>
      <name val="Arial"/>
      <family val="2"/>
      <charset val="1"/>
    </font>
    <font>
      <sz val="10"/>
      <name val="Times New Roman"/>
      <family val="1"/>
      <charset val="1"/>
    </font>
    <font>
      <sz val="10"/>
      <name val="ＭＳ 明朝"/>
      <family val="1"/>
      <charset val="1"/>
    </font>
    <font>
      <sz val="10"/>
      <name val="ＭＳ 明朝"/>
      <family val="1"/>
      <charset val="128"/>
    </font>
    <font>
      <sz val="6.8"/>
      <name val="ＭＳ 明朝"/>
      <family val="1"/>
      <charset val="128"/>
    </font>
    <font>
      <sz val="10"/>
      <color rgb="FF0000FF"/>
      <name val="Times New Roman"/>
      <family val="1"/>
      <charset val="1"/>
    </font>
    <font>
      <sz val="6"/>
      <name val="ＭＳ Ｐゴシック"/>
      <family val="3"/>
      <charset val="128"/>
    </font>
  </fonts>
  <fills count="3">
    <fill>
      <patternFill patternType="none"/>
    </fill>
    <fill>
      <patternFill patternType="gray125"/>
    </fill>
    <fill>
      <patternFill patternType="solid">
        <fgColor rgb="FF999999"/>
        <bgColor rgb="FF808080"/>
      </patternFill>
    </fill>
  </fills>
  <borders count="5">
    <border>
      <left/>
      <right/>
      <top/>
      <bottom/>
      <diagonal/>
    </border>
    <border>
      <left/>
      <right style="hair">
        <color rgb="FF999999"/>
      </right>
      <top/>
      <bottom/>
      <diagonal/>
    </border>
    <border>
      <left/>
      <right/>
      <top/>
      <bottom style="hair">
        <color rgb="FF999999"/>
      </bottom>
      <diagonal/>
    </border>
    <border>
      <left/>
      <right style="hair">
        <color rgb="FF999999"/>
      </right>
      <top/>
      <bottom style="hair">
        <color rgb="FF999999"/>
      </bottom>
      <diagonal/>
    </border>
    <border>
      <left style="thin">
        <color rgb="FF999999"/>
      </left>
      <right style="thin">
        <color rgb="FF999999"/>
      </right>
      <top style="thin">
        <color rgb="FF999999"/>
      </top>
      <bottom style="thin">
        <color rgb="FF999999"/>
      </bottom>
      <diagonal/>
    </border>
  </borders>
  <cellStyleXfs count="2">
    <xf numFmtId="0" fontId="0" fillId="0" borderId="0"/>
    <xf numFmtId="0" fontId="3" fillId="2" borderId="0" applyBorder="0" applyProtection="0"/>
  </cellStyleXfs>
  <cellXfs count="36">
    <xf numFmtId="0" fontId="0" fillId="0" borderId="0" xfId="0"/>
    <xf numFmtId="0" fontId="1" fillId="0" borderId="0" xfId="0" applyFont="1"/>
    <xf numFmtId="0" fontId="1" fillId="0" borderId="0" xfId="0" applyFont="1" applyAlignment="1">
      <alignment wrapText="1"/>
    </xf>
    <xf numFmtId="0" fontId="0" fillId="0" borderId="0" xfId="0" applyAlignment="1">
      <alignment vertical="top"/>
    </xf>
    <xf numFmtId="0" fontId="0" fillId="0" borderId="0" xfId="0" applyFont="1" applyAlignment="1">
      <alignment vertical="top"/>
    </xf>
    <xf numFmtId="0" fontId="0" fillId="0" borderId="0" xfId="0" applyFont="1" applyAlignment="1">
      <alignment horizontal="left" vertical="top"/>
    </xf>
    <xf numFmtId="0" fontId="5" fillId="0" borderId="0" xfId="0" applyFont="1" applyAlignment="1">
      <alignment horizontal="left" vertical="top"/>
    </xf>
    <xf numFmtId="176" fontId="0" fillId="0" borderId="0" xfId="0" applyNumberFormat="1" applyFont="1" applyAlignment="1">
      <alignment horizontal="left" vertical="top"/>
    </xf>
    <xf numFmtId="0" fontId="6" fillId="0" borderId="0" xfId="0" applyFont="1" applyAlignment="1">
      <alignment horizontal="left" vertical="top" wrapText="1"/>
    </xf>
    <xf numFmtId="0" fontId="8" fillId="0" borderId="0" xfId="0" applyFont="1" applyAlignment="1">
      <alignment horizontal="left" vertical="top"/>
    </xf>
    <xf numFmtId="0" fontId="8" fillId="0" borderId="1" xfId="0" applyFont="1" applyBorder="1" applyAlignment="1">
      <alignment horizontal="left" vertical="top"/>
    </xf>
    <xf numFmtId="0" fontId="0" fillId="0" borderId="2" xfId="0" applyFont="1" applyBorder="1" applyAlignment="1">
      <alignment horizontal="left" vertical="top"/>
    </xf>
    <xf numFmtId="0" fontId="8" fillId="0" borderId="3" xfId="0" applyFont="1" applyBorder="1" applyAlignment="1">
      <alignment horizontal="left" vertical="top" wrapText="1"/>
    </xf>
    <xf numFmtId="0" fontId="9" fillId="0" borderId="0" xfId="0" applyFont="1" applyAlignment="1">
      <alignment horizontal="left" vertical="top"/>
    </xf>
    <xf numFmtId="0" fontId="5" fillId="0" borderId="0" xfId="0" applyFont="1" applyAlignment="1">
      <alignment horizontal="left" vertical="top" wrapText="1"/>
    </xf>
    <xf numFmtId="0" fontId="8" fillId="0" borderId="1" xfId="0" applyFont="1" applyBorder="1" applyAlignment="1">
      <alignment horizontal="left" vertical="top" wrapText="1"/>
    </xf>
    <xf numFmtId="0" fontId="9" fillId="0" borderId="0" xfId="0" applyFont="1" applyAlignment="1">
      <alignment horizontal="left" vertical="top" wrapText="1"/>
    </xf>
    <xf numFmtId="0" fontId="9" fillId="0" borderId="1" xfId="0" applyFont="1" applyBorder="1" applyAlignment="1">
      <alignment horizontal="left" vertical="top"/>
    </xf>
    <xf numFmtId="0" fontId="0" fillId="0" borderId="0" xfId="0" applyFont="1" applyAlignment="1">
      <alignment horizontal="left" vertical="top" wrapText="1"/>
    </xf>
    <xf numFmtId="0" fontId="9" fillId="0" borderId="1" xfId="0" applyFont="1" applyBorder="1" applyAlignment="1">
      <alignment horizontal="left" vertical="top" wrapText="1"/>
    </xf>
    <xf numFmtId="0" fontId="10" fillId="0" borderId="0" xfId="0" applyFont="1" applyAlignment="1">
      <alignment horizontal="left" vertical="top" wrapText="1"/>
    </xf>
    <xf numFmtId="0" fontId="12" fillId="0" borderId="0" xfId="0" applyFont="1" applyAlignment="1">
      <alignment horizontal="left" vertical="top" wrapText="1"/>
    </xf>
    <xf numFmtId="0" fontId="1" fillId="0" borderId="4" xfId="0" applyFont="1" applyBorder="1" applyAlignment="1">
      <alignment vertical="center" wrapText="1"/>
    </xf>
    <xf numFmtId="0" fontId="3" fillId="2" borderId="4" xfId="1" applyFont="1" applyBorder="1" applyAlignment="1" applyProtection="1"/>
    <xf numFmtId="0" fontId="3" fillId="2" borderId="4" xfId="1" applyFont="1" applyBorder="1" applyAlignment="1" applyProtection="1">
      <alignment vertical="center"/>
    </xf>
    <xf numFmtId="0" fontId="4" fillId="2" borderId="4" xfId="1" applyFont="1" applyBorder="1" applyAlignment="1" applyProtection="1">
      <alignment horizontal="center" vertical="top"/>
    </xf>
    <xf numFmtId="0" fontId="3" fillId="2" borderId="4" xfId="1" applyFont="1" applyBorder="1" applyAlignment="1" applyProtection="1">
      <alignment vertical="top"/>
    </xf>
    <xf numFmtId="0" fontId="1" fillId="0" borderId="4" xfId="0" applyFont="1" applyBorder="1" applyAlignment="1">
      <alignment horizontal="left" vertical="top" wrapText="1"/>
    </xf>
    <xf numFmtId="0" fontId="3" fillId="2" borderId="4" xfId="1" applyFont="1" applyBorder="1" applyAlignment="1" applyProtection="1">
      <alignment horizontal="left" vertical="top"/>
    </xf>
    <xf numFmtId="0" fontId="1" fillId="0" borderId="4" xfId="0" applyFont="1" applyBorder="1" applyAlignment="1">
      <alignment horizontal="left" vertical="top" wrapText="1"/>
    </xf>
    <xf numFmtId="0" fontId="3" fillId="2" borderId="4" xfId="1" applyFont="1" applyBorder="1" applyAlignment="1" applyProtection="1">
      <alignment horizontal="left" vertical="center" wrapText="1"/>
    </xf>
    <xf numFmtId="0" fontId="3" fillId="2" borderId="4" xfId="1" applyFont="1" applyBorder="1" applyAlignment="1" applyProtection="1">
      <alignment horizontal="left"/>
    </xf>
    <xf numFmtId="0" fontId="1" fillId="0" borderId="4" xfId="0" applyFont="1" applyBorder="1" applyAlignment="1">
      <alignment horizontal="left" vertical="center" wrapText="1"/>
    </xf>
    <xf numFmtId="0" fontId="3" fillId="2" borderId="4" xfId="1" applyFont="1" applyBorder="1" applyAlignment="1" applyProtection="1">
      <alignment horizontal="left" vertical="top"/>
    </xf>
    <xf numFmtId="0" fontId="3" fillId="2" borderId="4" xfId="1" applyFont="1" applyBorder="1" applyAlignment="1" applyProtection="1">
      <alignment horizontal="center"/>
    </xf>
    <xf numFmtId="0" fontId="2" fillId="2" borderId="4" xfId="1" applyFont="1" applyBorder="1" applyAlignment="1" applyProtection="1">
      <alignment horizontal="center"/>
    </xf>
  </cellXfs>
  <cellStyles count="2">
    <cellStyle name="説明文" xfId="1" builtinId="53" customBuiltin="1"/>
    <cellStyle name="標準"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7-plus.co.jp/" TargetMode="External"/></Relationships>
</file>

<file path=xl/worksheets/sheet1.xml><?xml version="1.0" encoding="utf-8"?>
<worksheet xmlns="http://schemas.openxmlformats.org/spreadsheetml/2006/main" xmlns:r="http://schemas.openxmlformats.org/officeDocument/2006/relationships">
  <dimension ref="A1:G40"/>
  <sheetViews>
    <sheetView tabSelected="1" view="pageBreakPreview" zoomScale="95" zoomScaleNormal="100" zoomScalePageLayoutView="95" workbookViewId="0">
      <selection sqref="A1:G1"/>
    </sheetView>
  </sheetViews>
  <sheetFormatPr defaultRowHeight="12"/>
  <cols>
    <col min="1" max="1" width="3.42578125" style="1" customWidth="1"/>
    <col min="2" max="2" width="6.28515625" style="1" customWidth="1"/>
    <col min="3" max="3" width="22.140625" style="2" customWidth="1"/>
    <col min="4" max="4" width="5.140625" style="1" customWidth="1"/>
    <col min="5" max="5" width="40.85546875" style="1" customWidth="1"/>
    <col min="6" max="6" width="8.5703125" style="1" customWidth="1"/>
    <col min="7" max="7" width="19.85546875" style="2" customWidth="1"/>
    <col min="8" max="1025" width="12.85546875" customWidth="1"/>
  </cols>
  <sheetData>
    <row r="1" spans="1:7" ht="21">
      <c r="A1" s="35" t="s">
        <v>0</v>
      </c>
      <c r="B1" s="35"/>
      <c r="C1" s="35"/>
      <c r="D1" s="35"/>
      <c r="E1" s="35"/>
      <c r="F1" s="35"/>
      <c r="G1" s="35"/>
    </row>
    <row r="2" spans="1:7">
      <c r="A2" s="31" t="s">
        <v>1</v>
      </c>
      <c r="B2" s="31"/>
      <c r="C2" s="22" t="str">
        <f t="shared" ref="C2:C9" si="0">VLOOKUP("基本情報."&amp;A2, data, 4)</f>
        <v>セノオ ケン</v>
      </c>
      <c r="D2" s="23" t="s">
        <v>2</v>
      </c>
      <c r="E2" s="22" t="str">
        <f>VLOOKUP("基本情報."&amp;D2, data, 4)</f>
        <v>男</v>
      </c>
      <c r="F2" s="23" t="s">
        <v>3</v>
      </c>
      <c r="G2" s="22" t="str">
        <f>VLOOKUP("基本情報."&amp;F2, data, 4)</f>
        <v>日本</v>
      </c>
    </row>
    <row r="3" spans="1:7">
      <c r="A3" s="31" t="s">
        <v>4</v>
      </c>
      <c r="B3" s="31"/>
      <c r="C3" s="22" t="str">
        <f t="shared" si="0"/>
        <v>妹尾 賢</v>
      </c>
      <c r="D3" s="23" t="s">
        <v>5</v>
      </c>
      <c r="E3" s="22" t="str">
        <f ca="1">VLOOKUP("基本情報."&amp;D3, data, 4)</f>
        <v>30歳</v>
      </c>
      <c r="F3" s="23" t="s">
        <v>6</v>
      </c>
      <c r="G3" s="22" t="str">
        <f>VLOOKUP("基本情報."&amp;F3, data, 4)</f>
        <v>個人事業主</v>
      </c>
    </row>
    <row r="4" spans="1:7">
      <c r="A4" s="31" t="s">
        <v>7</v>
      </c>
      <c r="B4" s="31"/>
      <c r="C4" s="32" t="str">
        <f t="shared" si="0"/>
        <v>東京メトロ丸ノ内線中野新橋駅</v>
      </c>
      <c r="D4" s="32"/>
      <c r="E4" s="32"/>
      <c r="F4" s="32"/>
      <c r="G4" s="32"/>
    </row>
    <row r="5" spans="1:7">
      <c r="A5" s="31" t="s">
        <v>8</v>
      </c>
      <c r="B5" s="31"/>
      <c r="C5" s="32" t="str">
        <f t="shared" si="0"/>
        <v>京都大学大学院 工科研究科 都市環境工学専攻 修士課程修了</v>
      </c>
      <c r="D5" s="32"/>
      <c r="E5" s="32"/>
      <c r="F5" s="32"/>
      <c r="G5" s="32"/>
    </row>
    <row r="6" spans="1:7" ht="24.4" customHeight="1">
      <c r="A6" s="33" t="s">
        <v>9</v>
      </c>
      <c r="B6" s="33"/>
      <c r="C6" s="32" t="str">
        <f t="shared" si="0"/>
        <v>応用情報技術者，LPIC-2，OSS-DB Silver，HTML5 レベル1試験，OCJP Silver SE 8, UMTP L1，PHP7初級試験，英検2級，FP2級，日商簿記3級</v>
      </c>
      <c r="D6" s="32"/>
      <c r="E6" s="32"/>
      <c r="F6" s="32"/>
      <c r="G6" s="32"/>
    </row>
    <row r="7" spans="1:7">
      <c r="A7" s="31" t="s">
        <v>10</v>
      </c>
      <c r="B7" s="31"/>
      <c r="C7" s="32" t="str">
        <f t="shared" si="0"/>
        <v>C，C++，Python，シェルスクリプト，JavaScript，GStreamer，Java SE8，PHP7，PostgreSQL</v>
      </c>
      <c r="D7" s="32"/>
      <c r="E7" s="32"/>
      <c r="F7" s="32"/>
      <c r="G7" s="32"/>
    </row>
    <row r="8" spans="1:7">
      <c r="A8" s="31" t="s">
        <v>11</v>
      </c>
      <c r="B8" s="31"/>
      <c r="C8" s="32" t="str">
        <f t="shared" si="0"/>
        <v>数値解析，C++開発</v>
      </c>
      <c r="D8" s="32"/>
      <c r="E8" s="32"/>
      <c r="F8" s="32"/>
      <c r="G8" s="32"/>
    </row>
    <row r="9" spans="1:7" ht="99" customHeight="1">
      <c r="A9" s="33" t="s">
        <v>12</v>
      </c>
      <c r="B9" s="33"/>
      <c r="C9" s="29" t="str">
        <f t="shared" si="0"/>
        <v>　建設コンサルタント企業にて，河川の数値解析，及び構造物の耐震設計，防災システムのQAを経験した。その後，カジノマシンメーカーにて，C++によるマシンのシステム開発に従事。バグ対応，既存システムの改良，新規機能の設計から実装に従事した。SIerにて，通信キャリア向けコアネットワーク開発に従事し，詳細設計，C言語による製造工程，単体試験，結合試験を担当した。ソフト開発会社において，車載搭載機向けの組み込みブラウザの移植業務に従事する。Vue.jsによるUIのカスタマイズ，GStreamerによるマルチメディア制御の基本設計から結合試験までを担当した。業務の傍ら，データ変換ツールや，処理の自動化ツールを開発し，作業効率向上に努めた。
　その他，自己研鑽と趣味として毎年資格試験を受験しており，技術力・教養の向上に励んでいる。最近は特にWeb関係の技術を学んでおり，実際に自分でWordPressやNextcloudなどのPHPのWebサービスを運営したり，技術書を読んで勉強している。</v>
      </c>
      <c r="D9" s="29"/>
      <c r="E9" s="29"/>
      <c r="F9" s="29"/>
      <c r="G9" s="29"/>
    </row>
    <row r="10" spans="1:7">
      <c r="A10" s="23" t="s">
        <v>13</v>
      </c>
      <c r="B10" s="34" t="s">
        <v>14</v>
      </c>
      <c r="C10" s="34"/>
      <c r="D10" s="34" t="s">
        <v>15</v>
      </c>
      <c r="E10" s="34"/>
      <c r="F10" s="34" t="s">
        <v>16</v>
      </c>
      <c r="G10" s="34"/>
    </row>
    <row r="11" spans="1:7">
      <c r="A11" s="24">
        <v>5</v>
      </c>
      <c r="B11" s="24" t="s">
        <v>17</v>
      </c>
      <c r="C11" s="30" t="str">
        <f t="shared" ref="C11:C40" si="1">VLOOKUP("業務"&amp;$A11&amp;"."&amp;B11, data, 4)</f>
        <v>キー操作効率化ツール開発</v>
      </c>
      <c r="D11" s="30"/>
      <c r="E11" s="30"/>
      <c r="F11" s="30"/>
      <c r="G11" s="30"/>
    </row>
    <row r="12" spans="1:7">
      <c r="A12" s="25">
        <v>5</v>
      </c>
      <c r="B12" s="26" t="s">
        <v>18</v>
      </c>
      <c r="C12" s="27" t="str">
        <f t="shared" si="1"/>
        <v>6か月</v>
      </c>
      <c r="D12" s="26" t="s">
        <v>19</v>
      </c>
      <c r="E12" s="29" t="str">
        <f>VLOOKUP("業務"&amp;$A12&amp;"."&amp;D12, data, 4)</f>
        <v>Windows 10のGoogle日本語入力で全角・半角の切り替えの手間を省くため，デフォルトの入力モード (半角・全角) の画面ごとの自動変更ツールを開発する。</v>
      </c>
      <c r="F12" s="26" t="s">
        <v>20</v>
      </c>
      <c r="G12" s="27" t="str">
        <f>VLOOKUP("業務"&amp;$A12&amp;"."&amp;F12, data, 4, FALSE())</f>
        <v>Windows 10 Pro</v>
      </c>
    </row>
    <row r="13" spans="1:7">
      <c r="A13" s="25">
        <v>5</v>
      </c>
      <c r="B13" s="26" t="s">
        <v>21</v>
      </c>
      <c r="C13" s="27" t="str">
        <f t="shared" si="1"/>
        <v>2019年07月〜2019年12月</v>
      </c>
      <c r="D13" s="26"/>
      <c r="E13" s="29"/>
      <c r="F13" s="26" t="s">
        <v>22</v>
      </c>
      <c r="G13" s="27" t="str">
        <f>VLOOKUP("業務"&amp;$A13&amp;"."&amp;F13, data, 4, FALSE())</f>
        <v>Python3</v>
      </c>
    </row>
    <row r="14" spans="1:7" ht="21" customHeight="1">
      <c r="A14" s="25">
        <v>5</v>
      </c>
      <c r="B14" s="26" t="s">
        <v>23</v>
      </c>
      <c r="C14" s="27" t="str">
        <f t="shared" si="1"/>
        <v>1名</v>
      </c>
      <c r="D14" s="26"/>
      <c r="E14" s="29"/>
      <c r="F14" s="26" t="s">
        <v>24</v>
      </c>
      <c r="G14" s="27" t="str">
        <f>VLOOKUP("業務"&amp;$A14&amp;"."&amp;F14, data, 4, FALSE())</f>
        <v>Keyhac</v>
      </c>
    </row>
    <row r="15" spans="1:7">
      <c r="A15" s="25">
        <v>5</v>
      </c>
      <c r="B15" s="26" t="s">
        <v>25</v>
      </c>
      <c r="C15" s="27" t="str">
        <f t="shared" si="1"/>
        <v>PM, 開発メンバー</v>
      </c>
      <c r="D15" s="26" t="s">
        <v>26</v>
      </c>
      <c r="E15" s="29" t="str">
        <f>VLOOKUP("業務"&amp;$A15&amp;"."&amp;D15, data, 4)</f>
        <v>・スケジュール管理・顧客対応
・技術調査・実装検討
・機能実装・動作確認
・説明資料作成</v>
      </c>
      <c r="F15" s="26" t="s">
        <v>27</v>
      </c>
      <c r="G15" s="27" t="str">
        <f>VLOOKUP("業務"&amp;$A15&amp;"."&amp;F15, data, 4, FALSE())</f>
        <v>Git</v>
      </c>
    </row>
    <row r="16" spans="1:7" ht="33.75" customHeight="1">
      <c r="A16" s="25">
        <v>5</v>
      </c>
      <c r="B16" s="26" t="s">
        <v>28</v>
      </c>
      <c r="C16" s="27" t="str">
        <f t="shared" si="1"/>
        <v>基本設計，製造，単体試験</v>
      </c>
      <c r="D16" s="26"/>
      <c r="E16" s="29"/>
      <c r="F16" s="26" t="s">
        <v>29</v>
      </c>
      <c r="G16" s="27" t="str">
        <f>VLOOKUP("業務"&amp;$A16&amp;"."&amp;F16, data, 4, FALSE())</f>
        <v>Vim, Visual Studio 2015, Markdown</v>
      </c>
    </row>
    <row r="17" spans="1:7">
      <c r="A17" s="24">
        <v>4</v>
      </c>
      <c r="B17" s="24" t="s">
        <v>17</v>
      </c>
      <c r="C17" s="30" t="str">
        <f t="shared" si="1"/>
        <v>車載搭載機向け組み込みブラウザー移植開発</v>
      </c>
      <c r="D17" s="30"/>
      <c r="E17" s="30"/>
      <c r="F17" s="30"/>
      <c r="G17" s="30"/>
    </row>
    <row r="18" spans="1:7">
      <c r="A18" s="25">
        <v>4</v>
      </c>
      <c r="B18" s="26" t="s">
        <v>18</v>
      </c>
      <c r="C18" s="27" t="str">
        <f t="shared" si="1"/>
        <v>1年</v>
      </c>
      <c r="D18" s="26" t="s">
        <v>19</v>
      </c>
      <c r="E18" s="29" t="str">
        <f>VLOOKUP("業務"&amp;$A18&amp;"."&amp;D18, data, 4)</f>
        <v>次期車載搭載機製品の1機能のブラウザー機能を開発する。主にタッチ機能，IPC通信による命令送受信，メディア再生機能を車載機本体機能に対応した形で既存組み込みブラウザー製品を移植開発する。</v>
      </c>
      <c r="F18" s="26" t="s">
        <v>20</v>
      </c>
      <c r="G18" s="27" t="str">
        <f>VLOOKUP("業務"&amp;$A18&amp;"."&amp;F18, data, 4, FALSE())</f>
        <v>Ubuntu 14.04</v>
      </c>
    </row>
    <row r="19" spans="1:7">
      <c r="A19" s="25">
        <v>4</v>
      </c>
      <c r="B19" s="26" t="s">
        <v>21</v>
      </c>
      <c r="C19" s="27" t="str">
        <f t="shared" si="1"/>
        <v>2019年01月〜2019年12月</v>
      </c>
      <c r="D19" s="26"/>
      <c r="E19" s="29"/>
      <c r="F19" s="26" t="s">
        <v>22</v>
      </c>
      <c r="G19" s="27" t="str">
        <f>VLOOKUP("業務"&amp;$A19&amp;"."&amp;F19, data, 4, FALSE())</f>
        <v>C, C++, JavaScript</v>
      </c>
    </row>
    <row r="20" spans="1:7" ht="33.75" customHeight="1">
      <c r="A20" s="25">
        <v>4</v>
      </c>
      <c r="B20" s="26" t="s">
        <v>23</v>
      </c>
      <c r="C20" s="27" t="str">
        <f t="shared" si="1"/>
        <v>3-5名</v>
      </c>
      <c r="D20" s="26"/>
      <c r="E20" s="29"/>
      <c r="F20" s="26" t="s">
        <v>24</v>
      </c>
      <c r="G20" s="27" t="str">
        <f>VLOOKUP("業務"&amp;$A20&amp;"."&amp;F20, data, 4, FALSE())</f>
        <v>Chromium (CEF), GStreamer, Vue.js</v>
      </c>
    </row>
    <row r="21" spans="1:7">
      <c r="A21" s="25">
        <v>4</v>
      </c>
      <c r="B21" s="26" t="s">
        <v>25</v>
      </c>
      <c r="C21" s="27" t="str">
        <f t="shared" si="1"/>
        <v>開発メンバー</v>
      </c>
      <c r="D21" s="26" t="s">
        <v>26</v>
      </c>
      <c r="E21" s="29" t="str">
        <f>VLOOKUP("業務"&amp;$A21&amp;"."&amp;D21, data, 4)</f>
        <v>・Vue.jsによる既存製品のUIカスタマイズ
・YouTube動画などのHTML MSEによる動画・音声再生のため，GStreamerを使ったマルチメディアプレイヤー機能を実装
・設計書では顧客要望にもとづき，ユースケース図，シーケンス図，クラス図を作成</v>
      </c>
      <c r="F21" s="26" t="s">
        <v>27</v>
      </c>
      <c r="G21" s="27" t="str">
        <f>VLOOKUP("業務"&amp;$A21&amp;"."&amp;F21, data, 4, FALSE())</f>
        <v>Git, Redmine</v>
      </c>
    </row>
    <row r="22" spans="1:7" ht="54.75" customHeight="1">
      <c r="A22" s="25">
        <v>4</v>
      </c>
      <c r="B22" s="26" t="s">
        <v>28</v>
      </c>
      <c r="C22" s="27" t="str">
        <f t="shared" si="1"/>
        <v>基本設計，詳細設計，製造，単体試験，結合試験</v>
      </c>
      <c r="D22" s="26"/>
      <c r="E22" s="29"/>
      <c r="F22" s="26" t="s">
        <v>29</v>
      </c>
      <c r="G22" s="27" t="str">
        <f>VLOOKUP("業務"&amp;$A22&amp;"."&amp;F22, data, 4, FALSE())</f>
        <v>Vim, Valgrind, PlantUML, MS Word, MS Excel</v>
      </c>
    </row>
    <row r="23" spans="1:7">
      <c r="A23" s="24">
        <v>3</v>
      </c>
      <c r="B23" s="24" t="s">
        <v>17</v>
      </c>
      <c r="C23" s="30" t="str">
        <f t="shared" si="1"/>
        <v>通信キャリアー内コアネットワークシステム開発</v>
      </c>
      <c r="D23" s="30"/>
      <c r="E23" s="30"/>
      <c r="F23" s="30"/>
      <c r="G23" s="30"/>
    </row>
    <row r="24" spans="1:7">
      <c r="A24" s="25">
        <v>3</v>
      </c>
      <c r="B24" s="26" t="s">
        <v>18</v>
      </c>
      <c r="C24" s="27" t="str">
        <f t="shared" si="1"/>
        <v>9か月</v>
      </c>
      <c r="D24" s="26" t="s">
        <v>19</v>
      </c>
      <c r="E24" s="29" t="str">
        <f>VLOOKUP("業務"&amp;$A24&amp;"."&amp;D24, data, 4)</f>
        <v>大手通信キャリアーの基地局内システムで使用される保守コマンドの改修開発を行う。</v>
      </c>
      <c r="F24" s="26" t="s">
        <v>20</v>
      </c>
      <c r="G24" s="27" t="str">
        <f>VLOOKUP("業務"&amp;$A24&amp;"."&amp;F24, data, 4, FALSE())</f>
        <v>MontaVista Linux</v>
      </c>
    </row>
    <row r="25" spans="1:7">
      <c r="A25" s="25">
        <v>3</v>
      </c>
      <c r="B25" s="26" t="s">
        <v>21</v>
      </c>
      <c r="C25" s="27" t="str">
        <f t="shared" si="1"/>
        <v>2018年04月〜2019年12月</v>
      </c>
      <c r="D25" s="26"/>
      <c r="E25" s="29"/>
      <c r="F25" s="26" t="s">
        <v>22</v>
      </c>
      <c r="G25" s="27" t="str">
        <f>VLOOKUP("業務"&amp;$A25&amp;"."&amp;F25, data, 4, FALSE())</f>
        <v>C</v>
      </c>
    </row>
    <row r="26" spans="1:7">
      <c r="A26" s="25">
        <v>3</v>
      </c>
      <c r="B26" s="26" t="s">
        <v>23</v>
      </c>
      <c r="C26" s="27" t="str">
        <f t="shared" si="1"/>
        <v>6-10名</v>
      </c>
      <c r="D26" s="26"/>
      <c r="E26" s="29"/>
      <c r="F26" s="26" t="s">
        <v>24</v>
      </c>
      <c r="G26" s="27" t="str">
        <f>VLOOKUP("業務"&amp;$A26&amp;"."&amp;F26, data, 4, FALSE())</f>
        <v>TimesTen</v>
      </c>
    </row>
    <row r="27" spans="1:7" ht="22.5">
      <c r="A27" s="25">
        <v>3</v>
      </c>
      <c r="B27" s="26" t="s">
        <v>25</v>
      </c>
      <c r="C27" s="27" t="str">
        <f t="shared" si="1"/>
        <v>開発メンバー，QA，新人指導</v>
      </c>
      <c r="D27" s="26" t="s">
        <v>26</v>
      </c>
      <c r="E27" s="29" t="str">
        <f>VLOOKUP("業務"&amp;$A27&amp;"."&amp;D27, data, 4)</f>
        <v>・顧客管理機能試験
・ヘルスチェック機能開発
・サービス加入者データ管理機能試験
・シーケンス図とフローチャートの作成</v>
      </c>
      <c r="F27" s="26" t="s">
        <v>27</v>
      </c>
      <c r="G27" s="27">
        <f>VLOOKUP("業務"&amp;$A27&amp;"."&amp;F27, data, 4, FALSE())</f>
        <v>0</v>
      </c>
    </row>
    <row r="28" spans="1:7" ht="27" customHeight="1">
      <c r="A28" s="25">
        <v>3</v>
      </c>
      <c r="B28" s="26" t="s">
        <v>28</v>
      </c>
      <c r="C28" s="27" t="str">
        <f t="shared" si="1"/>
        <v>詳細設計，製造，単体試験，結合試験</v>
      </c>
      <c r="D28" s="26"/>
      <c r="E28" s="29"/>
      <c r="F28" s="26" t="s">
        <v>29</v>
      </c>
      <c r="G28" s="27" t="str">
        <f>VLOOKUP("業務"&amp;$A28&amp;"."&amp;F28, data, 4, FALSE())</f>
        <v>MS Word, MS Excel, GDB, 秀丸</v>
      </c>
    </row>
    <row r="29" spans="1:7">
      <c r="A29" s="24">
        <v>2</v>
      </c>
      <c r="B29" s="24" t="s">
        <v>17</v>
      </c>
      <c r="C29" s="30" t="str">
        <f t="shared" si="1"/>
        <v>海外向け遊戯機器開発</v>
      </c>
      <c r="D29" s="30"/>
      <c r="E29" s="30"/>
      <c r="F29" s="30"/>
      <c r="G29" s="30"/>
    </row>
    <row r="30" spans="1:7">
      <c r="A30" s="25">
        <v>2</v>
      </c>
      <c r="B30" s="26" t="s">
        <v>18</v>
      </c>
      <c r="C30" s="27" t="str">
        <f t="shared" si="1"/>
        <v>2年</v>
      </c>
      <c r="D30" s="26" t="s">
        <v>19</v>
      </c>
      <c r="E30" s="29" t="str">
        <f>VLOOKUP("業務"&amp;$A30&amp;"."&amp;D30, data, 4)</f>
        <v>海外カジノに設営されるスロットマシンの制御システムの内，アプリケーション関係システムの保守及び新規レギュレーションに対応する機能を開発する。</v>
      </c>
      <c r="F30" s="26" t="s">
        <v>20</v>
      </c>
      <c r="G30" s="27" t="str">
        <f>VLOOKUP("業務"&amp;$A30&amp;"."&amp;F30, data, 4, FALSE())</f>
        <v>Fedora 19</v>
      </c>
    </row>
    <row r="31" spans="1:7" ht="22.5">
      <c r="A31" s="25">
        <v>2</v>
      </c>
      <c r="B31" s="26" t="s">
        <v>21</v>
      </c>
      <c r="C31" s="27" t="str">
        <f t="shared" si="1"/>
        <v>2016年04月〜2018年03月</v>
      </c>
      <c r="D31" s="26"/>
      <c r="E31" s="29"/>
      <c r="F31" s="26" t="s">
        <v>22</v>
      </c>
      <c r="G31" s="27" t="str">
        <f>VLOOKUP("業務"&amp;$A31&amp;"."&amp;F31, data, 4, FALSE())</f>
        <v>C, C++, シェルスクリプト, JavaScript</v>
      </c>
    </row>
    <row r="32" spans="1:7">
      <c r="A32" s="25">
        <v>2</v>
      </c>
      <c r="B32" s="26" t="s">
        <v>23</v>
      </c>
      <c r="C32" s="27" t="str">
        <f t="shared" si="1"/>
        <v>1-6名</v>
      </c>
      <c r="D32" s="26"/>
      <c r="E32" s="29"/>
      <c r="F32" s="26" t="s">
        <v>24</v>
      </c>
      <c r="G32" s="27" t="str">
        <f>VLOOKUP("業務"&amp;$A32&amp;"."&amp;F32, data, 4, FALSE())</f>
        <v>HTA, JBoss, EJBCA</v>
      </c>
    </row>
    <row r="33" spans="1:7" ht="22.5">
      <c r="A33" s="25">
        <v>2</v>
      </c>
      <c r="B33" s="26" t="s">
        <v>25</v>
      </c>
      <c r="C33" s="27" t="str">
        <f t="shared" si="1"/>
        <v>開発メンバー</v>
      </c>
      <c r="D33" s="26" t="s">
        <v>26</v>
      </c>
      <c r="E33" s="29" t="str">
        <f>VLOOKUP("業務"&amp;$A33&amp;"."&amp;D33, data, 4)</f>
        <v>・システムの機能実装，デバッグ作業
・PKI通信の検証用CAサーバー (JBoss/EJBCA) の構築•動作検証
・動作確認用英文/和文ドキュメント作成
・海外申請機関での現地試験の海外出張
・利用者特性解析機能を実装
・リリースデータのバックアップツール作成</v>
      </c>
      <c r="F33" s="26" t="s">
        <v>27</v>
      </c>
      <c r="G33" s="27" t="str">
        <f>VLOOKUP("業務"&amp;$A33&amp;"."&amp;F33, data, 4, FALSE())</f>
        <v>Subversion, Mantis, JIRA</v>
      </c>
    </row>
    <row r="34" spans="1:7" ht="45.75" customHeight="1">
      <c r="A34" s="25">
        <v>2</v>
      </c>
      <c r="B34" s="26" t="s">
        <v>28</v>
      </c>
      <c r="C34" s="27" t="str">
        <f t="shared" si="1"/>
        <v>詳細設計，製造，単体試験，結合試験</v>
      </c>
      <c r="D34" s="26"/>
      <c r="E34" s="29"/>
      <c r="F34" s="26" t="s">
        <v>29</v>
      </c>
      <c r="G34" s="27" t="str">
        <f>VLOOKUP("業務"&amp;$A34&amp;"."&amp;F34, data, 4, FALSE())</f>
        <v>MS Word, MS Excel, GDB, DT10, Vim, QtCreator</v>
      </c>
    </row>
    <row r="35" spans="1:7">
      <c r="A35" s="24">
        <v>1</v>
      </c>
      <c r="B35" s="24" t="s">
        <v>17</v>
      </c>
      <c r="C35" s="30" t="str">
        <f t="shared" si="1"/>
        <v>土木・建設業界向け数値解析</v>
      </c>
      <c r="D35" s="30"/>
      <c r="E35" s="30"/>
      <c r="F35" s="30"/>
      <c r="G35" s="30"/>
    </row>
    <row r="36" spans="1:7" ht="12.6" customHeight="1">
      <c r="A36" s="25">
        <v>1</v>
      </c>
      <c r="B36" s="26" t="s">
        <v>18</v>
      </c>
      <c r="C36" s="27" t="str">
        <f t="shared" si="1"/>
        <v>2年</v>
      </c>
      <c r="D36" s="26" t="s">
        <v>19</v>
      </c>
      <c r="E36" s="29" t="str">
        <f>VLOOKUP("業務"&amp;$A36&amp;"."&amp;D36, data, 4)</f>
        <v>地方自治体や建設コンサルタント企業向けに，土木分野にまつわる数値解析，設計結果の報告書を作成する。</v>
      </c>
      <c r="F36" s="26" t="s">
        <v>20</v>
      </c>
      <c r="G36" s="27" t="str">
        <f>VLOOKUP("業務"&amp;$A36&amp;"."&amp;F36, data, 4, FALSE())</f>
        <v>CentOS 6</v>
      </c>
    </row>
    <row r="37" spans="1:7" ht="22.5">
      <c r="A37" s="25">
        <v>1</v>
      </c>
      <c r="B37" s="26" t="s">
        <v>21</v>
      </c>
      <c r="C37" s="27" t="str">
        <f t="shared" si="1"/>
        <v>2014年04月〜2016年03月</v>
      </c>
      <c r="D37" s="26"/>
      <c r="E37" s="29"/>
      <c r="F37" s="26" t="s">
        <v>22</v>
      </c>
      <c r="G37" s="27" t="str">
        <f>VLOOKUP("業務"&amp;$A37&amp;"."&amp;F37, data, 4, FALSE())</f>
        <v>Python, JavaScript, Fortran, VBA</v>
      </c>
    </row>
    <row r="38" spans="1:7">
      <c r="A38" s="25">
        <v>1</v>
      </c>
      <c r="B38" s="26" t="s">
        <v>23</v>
      </c>
      <c r="C38" s="27" t="str">
        <f t="shared" si="1"/>
        <v>1-12名</v>
      </c>
      <c r="D38" s="26"/>
      <c r="E38" s="29"/>
      <c r="F38" s="26" t="s">
        <v>24</v>
      </c>
      <c r="G38" s="27" t="str">
        <f>VLOOKUP("業務"&amp;$A38&amp;"."&amp;F38, data, 4, FALSE())</f>
        <v>HTA</v>
      </c>
    </row>
    <row r="39" spans="1:7" ht="12.75" customHeight="1">
      <c r="A39" s="25">
        <v>1</v>
      </c>
      <c r="B39" s="26" t="s">
        <v>25</v>
      </c>
      <c r="C39" s="27" t="str">
        <f t="shared" si="1"/>
        <v>解析技術者</v>
      </c>
      <c r="D39" s="26" t="s">
        <v>26</v>
      </c>
      <c r="E39" s="29" t="str">
        <f>VLOOKUP("業務"&amp;$A39&amp;"."&amp;D39, data, 4)</f>
        <v>・防災システムの機能強化支援 (テスト仕様書作成，テスト実施，エビデンス確保)
・河床変動解析
・ダムの水質解析
・樋門・防潮堤の耐震照査設計 (AFIMEXでの静的解析，Engineer's Studioでの動的解析)
・Cinema4D用データ変換ツール作成
・OpenFOAMによる津波解析の検討
・火災シミュレーションによる数値解析検討</v>
      </c>
      <c r="F39" s="26" t="s">
        <v>27</v>
      </c>
      <c r="G39" s="27" t="str">
        <f>VLOOKUP("業務"&amp;$A39&amp;"."&amp;F39, data, 4, FALSE())</f>
        <v>Git</v>
      </c>
    </row>
    <row r="40" spans="1:7" ht="93.75" customHeight="1">
      <c r="A40" s="25">
        <v>1</v>
      </c>
      <c r="B40" s="26" t="s">
        <v>28</v>
      </c>
      <c r="C40" s="27" t="str">
        <f t="shared" si="1"/>
        <v>製造，単体試験</v>
      </c>
      <c r="D40" s="28"/>
      <c r="E40" s="29"/>
      <c r="F40" s="26" t="s">
        <v>29</v>
      </c>
      <c r="G40" s="27" t="str">
        <f>VLOOKUP("業務"&amp;$A40&amp;"."&amp;F40, data, 4, FALSE())</f>
        <v>Vim, MS Word, MS Excel, AutoCAD, OpenFOAM, Engineer's Studio, AFIMEX, ParaView, Tecplot, QGIS</v>
      </c>
    </row>
  </sheetData>
  <mergeCells count="33">
    <mergeCell ref="A1:G1"/>
    <mergeCell ref="A2:B2"/>
    <mergeCell ref="A3:B3"/>
    <mergeCell ref="A4:B4"/>
    <mergeCell ref="C4:G4"/>
    <mergeCell ref="A5:B5"/>
    <mergeCell ref="C5:G5"/>
    <mergeCell ref="A6:B6"/>
    <mergeCell ref="C6:G6"/>
    <mergeCell ref="A7:B7"/>
    <mergeCell ref="C7:G7"/>
    <mergeCell ref="A8:B8"/>
    <mergeCell ref="C8:G8"/>
    <mergeCell ref="A9:B9"/>
    <mergeCell ref="C9:G9"/>
    <mergeCell ref="B10:C10"/>
    <mergeCell ref="D10:E10"/>
    <mergeCell ref="F10:G10"/>
    <mergeCell ref="C11:G11"/>
    <mergeCell ref="E12:E14"/>
    <mergeCell ref="E15:E16"/>
    <mergeCell ref="C17:G17"/>
    <mergeCell ref="E18:E20"/>
    <mergeCell ref="E21:E22"/>
    <mergeCell ref="C23:G23"/>
    <mergeCell ref="E24:E26"/>
    <mergeCell ref="E27:E28"/>
    <mergeCell ref="C29:G29"/>
    <mergeCell ref="E30:E32"/>
    <mergeCell ref="E33:E34"/>
    <mergeCell ref="C35:G35"/>
    <mergeCell ref="E36:E38"/>
    <mergeCell ref="E39:E40"/>
  </mergeCells>
  <phoneticPr fontId="13"/>
  <printOptions horizontalCentered="1"/>
  <pageMargins left="0.39374999999999999" right="0.39374999999999999" top="0.40277777777777801" bottom="0.38263888888888897" header="0.23611111111111099" footer="0.21597222222222201"/>
  <pageSetup paperSize="9" orientation="portrait" useFirstPageNumber="1" horizontalDpi="300" verticalDpi="300" r:id="rId1"/>
  <headerFooter>
    <oddHeader>&amp;R&amp;"Times New Roman,Regular"&amp;12作成日: &amp;D</oddHeader>
    <oddFooter>&amp;C&amp;"Times New Roman,Regular"&amp;12&amp;P/&amp;N</oddFooter>
  </headerFooter>
  <rowBreaks count="1" manualBreakCount="1">
    <brk id="38" max="16383" man="1"/>
  </rowBreaks>
</worksheet>
</file>

<file path=xl/worksheets/sheet2.xml><?xml version="1.0" encoding="utf-8"?>
<worksheet xmlns="http://schemas.openxmlformats.org/spreadsheetml/2006/main" xmlns:r="http://schemas.openxmlformats.org/officeDocument/2006/relationships">
  <dimension ref="A1:D82"/>
  <sheetViews>
    <sheetView view="pageBreakPreview" topLeftCell="A61" zoomScale="95" zoomScaleNormal="100" zoomScalePageLayoutView="95" workbookViewId="0">
      <selection activeCell="C70" sqref="C70"/>
    </sheetView>
  </sheetViews>
  <sheetFormatPr defaultRowHeight="12"/>
  <cols>
    <col min="1" max="1" width="16.5703125" style="3" customWidth="1"/>
    <col min="2" max="3" width="9.7109375" style="4" customWidth="1"/>
    <col min="4" max="4" width="60.28515625" style="5" customWidth="1"/>
    <col min="5" max="1025" width="12.85546875" customWidth="1"/>
  </cols>
  <sheetData>
    <row r="1" spans="1:4">
      <c r="A1" s="4" t="s">
        <v>30</v>
      </c>
      <c r="B1" s="4" t="s">
        <v>31</v>
      </c>
      <c r="C1" s="4" t="s">
        <v>32</v>
      </c>
      <c r="D1" s="5" t="s">
        <v>33</v>
      </c>
    </row>
    <row r="2" spans="1:4">
      <c r="A2" s="3" t="str">
        <f t="shared" ref="A2:A33" si="0">B2&amp;"."&amp;C2</f>
        <v>基本情報.フリガナ</v>
      </c>
      <c r="B2" s="4" t="s">
        <v>14</v>
      </c>
      <c r="C2" s="4" t="s">
        <v>1</v>
      </c>
      <c r="D2" s="5" t="s">
        <v>34</v>
      </c>
    </row>
    <row r="3" spans="1:4">
      <c r="A3" s="3" t="str">
        <f t="shared" si="0"/>
        <v>基本情報.学歴</v>
      </c>
      <c r="B3" s="4" t="s">
        <v>14</v>
      </c>
      <c r="C3" s="4" t="s">
        <v>8</v>
      </c>
      <c r="D3" s="5" t="s">
        <v>35</v>
      </c>
    </row>
    <row r="4" spans="1:4">
      <c r="A4" s="3" t="str">
        <f t="shared" si="0"/>
        <v>基本情報.技能</v>
      </c>
      <c r="B4" s="4" t="s">
        <v>14</v>
      </c>
      <c r="C4" s="4" t="s">
        <v>10</v>
      </c>
      <c r="D4" s="6" t="s">
        <v>36</v>
      </c>
    </row>
    <row r="5" spans="1:4">
      <c r="A5" s="3" t="str">
        <f t="shared" si="0"/>
        <v>基本情報.国籍</v>
      </c>
      <c r="B5" s="4" t="s">
        <v>14</v>
      </c>
      <c r="C5" s="4" t="s">
        <v>3</v>
      </c>
      <c r="D5" s="5" t="s">
        <v>37</v>
      </c>
    </row>
    <row r="6" spans="1:4">
      <c r="A6" s="3" t="str">
        <f t="shared" si="0"/>
        <v>基本情報.最寄駅</v>
      </c>
      <c r="B6" s="4" t="s">
        <v>14</v>
      </c>
      <c r="C6" s="4" t="s">
        <v>7</v>
      </c>
      <c r="D6" s="5" t="s">
        <v>38</v>
      </c>
    </row>
    <row r="7" spans="1:4">
      <c r="A7" s="3" t="str">
        <f t="shared" si="0"/>
        <v>基本情報.作成日</v>
      </c>
      <c r="B7" s="4" t="s">
        <v>14</v>
      </c>
      <c r="C7" s="4" t="s">
        <v>39</v>
      </c>
      <c r="D7" s="7">
        <f ca="1">TODAY()</f>
        <v>43907</v>
      </c>
    </row>
    <row r="8" spans="1:4">
      <c r="A8" s="3" t="str">
        <f t="shared" si="0"/>
        <v>基本情報.氏名</v>
      </c>
      <c r="B8" s="4" t="s">
        <v>14</v>
      </c>
      <c r="C8" s="4" t="s">
        <v>4</v>
      </c>
      <c r="D8" s="5" t="s">
        <v>40</v>
      </c>
    </row>
    <row r="9" spans="1:4">
      <c r="A9" s="3" t="str">
        <f t="shared" si="0"/>
        <v>基本情報.資格</v>
      </c>
      <c r="B9" s="4" t="s">
        <v>14</v>
      </c>
      <c r="C9" s="4" t="s">
        <v>9</v>
      </c>
      <c r="D9" s="5" t="s">
        <v>41</v>
      </c>
    </row>
    <row r="10" spans="1:4" ht="160.5">
      <c r="A10" s="3" t="str">
        <f t="shared" si="0"/>
        <v>基本情報.自己PR</v>
      </c>
      <c r="B10" s="4" t="s">
        <v>14</v>
      </c>
      <c r="C10" s="4" t="s">
        <v>12</v>
      </c>
      <c r="D10" s="8" t="s">
        <v>42</v>
      </c>
    </row>
    <row r="11" spans="1:4">
      <c r="A11" s="3" t="str">
        <f t="shared" si="0"/>
        <v>基本情報.所属</v>
      </c>
      <c r="B11" s="4" t="s">
        <v>14</v>
      </c>
      <c r="C11" s="4" t="s">
        <v>6</v>
      </c>
      <c r="D11" s="5" t="s">
        <v>43</v>
      </c>
    </row>
    <row r="12" spans="1:4">
      <c r="A12" s="3" t="str">
        <f t="shared" si="0"/>
        <v>基本情報.性別</v>
      </c>
      <c r="B12" s="4" t="s">
        <v>14</v>
      </c>
      <c r="C12" s="4" t="s">
        <v>2</v>
      </c>
      <c r="D12" s="6" t="s">
        <v>44</v>
      </c>
    </row>
    <row r="13" spans="1:4">
      <c r="A13" s="3" t="str">
        <f t="shared" si="0"/>
        <v>基本情報.得意業務</v>
      </c>
      <c r="B13" s="4" t="s">
        <v>14</v>
      </c>
      <c r="C13" s="4" t="s">
        <v>11</v>
      </c>
      <c r="D13" s="6" t="s">
        <v>45</v>
      </c>
    </row>
    <row r="14" spans="1:4">
      <c r="A14" s="3" t="str">
        <f t="shared" si="0"/>
        <v>基本情報.年齢</v>
      </c>
      <c r="B14" s="4" t="s">
        <v>14</v>
      </c>
      <c r="C14" s="4" t="s">
        <v>5</v>
      </c>
      <c r="D14" s="5" t="str">
        <f ca="1">TEXT(TODAY()-DATE(1989, 4, 24), "yy歳")</f>
        <v>30歳</v>
      </c>
    </row>
    <row r="15" spans="1:4" ht="12.75">
      <c r="A15" s="3" t="str">
        <f t="shared" si="0"/>
        <v>業務1.FW/MW</v>
      </c>
      <c r="B15" s="4" t="s">
        <v>46</v>
      </c>
      <c r="C15" s="9" t="s">
        <v>24</v>
      </c>
      <c r="D15" s="10" t="s">
        <v>47</v>
      </c>
    </row>
    <row r="16" spans="1:4" ht="12.75">
      <c r="A16" s="3" t="str">
        <f t="shared" si="0"/>
        <v>業務1.OS/HW</v>
      </c>
      <c r="B16" s="4" t="s">
        <v>46</v>
      </c>
      <c r="C16" s="9" t="s">
        <v>20</v>
      </c>
      <c r="D16" s="10" t="s">
        <v>48</v>
      </c>
    </row>
    <row r="17" spans="1:4" ht="12.75">
      <c r="A17" s="3" t="str">
        <f t="shared" si="0"/>
        <v>業務1.VCS/BTS</v>
      </c>
      <c r="B17" s="4" t="s">
        <v>46</v>
      </c>
      <c r="C17" s="9" t="s">
        <v>27</v>
      </c>
      <c r="D17" s="10" t="s">
        <v>49</v>
      </c>
    </row>
    <row r="18" spans="1:4" ht="25.5">
      <c r="A18" s="3" t="str">
        <f t="shared" si="0"/>
        <v>業務1.ツール</v>
      </c>
      <c r="B18" s="4" t="s">
        <v>46</v>
      </c>
      <c r="C18" s="11" t="s">
        <v>29</v>
      </c>
      <c r="D18" s="12" t="s">
        <v>50</v>
      </c>
    </row>
    <row r="19" spans="1:4">
      <c r="A19" s="3" t="str">
        <f t="shared" si="0"/>
        <v>業務1.稼働</v>
      </c>
      <c r="B19" s="4" t="s">
        <v>46</v>
      </c>
      <c r="C19" s="4" t="s">
        <v>18</v>
      </c>
      <c r="D19" s="5" t="s">
        <v>51</v>
      </c>
    </row>
    <row r="20" spans="1:4">
      <c r="A20" s="3" t="str">
        <f t="shared" si="0"/>
        <v>業務1.概要</v>
      </c>
      <c r="B20" s="4" t="s">
        <v>46</v>
      </c>
      <c r="C20" s="4" t="s">
        <v>19</v>
      </c>
      <c r="D20" s="6" t="s">
        <v>52</v>
      </c>
    </row>
    <row r="21" spans="1:4">
      <c r="A21" s="3" t="str">
        <f t="shared" si="0"/>
        <v>業務1.期間</v>
      </c>
      <c r="B21" s="4" t="s">
        <v>46</v>
      </c>
      <c r="C21" s="4" t="s">
        <v>21</v>
      </c>
      <c r="D21" s="13" t="s">
        <v>53</v>
      </c>
    </row>
    <row r="22" spans="1:4">
      <c r="A22" s="3" t="str">
        <f t="shared" si="0"/>
        <v>業務1.業務名</v>
      </c>
      <c r="B22" s="4" t="s">
        <v>46</v>
      </c>
      <c r="C22" s="4" t="s">
        <v>17</v>
      </c>
      <c r="D22" s="6" t="s">
        <v>54</v>
      </c>
    </row>
    <row r="23" spans="1:4" ht="12.75">
      <c r="A23" s="3" t="str">
        <f t="shared" si="0"/>
        <v>業務1.言語</v>
      </c>
      <c r="B23" s="4" t="s">
        <v>46</v>
      </c>
      <c r="C23" s="5" t="s">
        <v>22</v>
      </c>
      <c r="D23" s="10" t="s">
        <v>55</v>
      </c>
    </row>
    <row r="24" spans="1:4">
      <c r="A24" s="3" t="str">
        <f t="shared" si="0"/>
        <v>業務1.工程</v>
      </c>
      <c r="B24" s="4" t="s">
        <v>46</v>
      </c>
      <c r="C24" s="4" t="s">
        <v>28</v>
      </c>
      <c r="D24" s="5" t="s">
        <v>56</v>
      </c>
    </row>
    <row r="25" spans="1:4" ht="90">
      <c r="A25" s="3" t="str">
        <f t="shared" si="0"/>
        <v>業務1.詳細</v>
      </c>
      <c r="B25" s="4" t="s">
        <v>46</v>
      </c>
      <c r="C25" s="4" t="s">
        <v>26</v>
      </c>
      <c r="D25" s="14" t="s">
        <v>57</v>
      </c>
    </row>
    <row r="26" spans="1:4" ht="30" customHeight="1">
      <c r="A26" s="3" t="str">
        <f t="shared" si="0"/>
        <v>業務1.役割</v>
      </c>
      <c r="B26" s="4" t="s">
        <v>46</v>
      </c>
      <c r="C26" s="4" t="s">
        <v>25</v>
      </c>
      <c r="D26" s="5" t="s">
        <v>58</v>
      </c>
    </row>
    <row r="27" spans="1:4">
      <c r="A27" s="3" t="str">
        <f t="shared" si="0"/>
        <v>業務1.要員</v>
      </c>
      <c r="B27" s="4" t="s">
        <v>46</v>
      </c>
      <c r="C27" s="4" t="s">
        <v>23</v>
      </c>
      <c r="D27" s="5" t="s">
        <v>59</v>
      </c>
    </row>
    <row r="28" spans="1:4" ht="44.1" customHeight="1">
      <c r="A28" s="3" t="str">
        <f t="shared" si="0"/>
        <v>業務2.FW/MW</v>
      </c>
      <c r="B28" s="4" t="s">
        <v>60</v>
      </c>
      <c r="C28" s="9" t="s">
        <v>24</v>
      </c>
      <c r="D28" s="10" t="s">
        <v>61</v>
      </c>
    </row>
    <row r="29" spans="1:4" ht="12.75">
      <c r="A29" s="3" t="str">
        <f t="shared" si="0"/>
        <v>業務2.OS/HW</v>
      </c>
      <c r="B29" s="4" t="s">
        <v>60</v>
      </c>
      <c r="C29" s="9" t="s">
        <v>20</v>
      </c>
      <c r="D29" s="10" t="s">
        <v>62</v>
      </c>
    </row>
    <row r="30" spans="1:4" ht="12.75">
      <c r="A30" s="3" t="str">
        <f t="shared" si="0"/>
        <v>業務2.VCS/BTS</v>
      </c>
      <c r="B30" s="4" t="s">
        <v>60</v>
      </c>
      <c r="C30" s="9" t="s">
        <v>27</v>
      </c>
      <c r="D30" s="10" t="s">
        <v>63</v>
      </c>
    </row>
    <row r="31" spans="1:4" ht="12.75">
      <c r="A31" s="3" t="str">
        <f t="shared" si="0"/>
        <v>業務2.ツール</v>
      </c>
      <c r="B31" s="4" t="s">
        <v>60</v>
      </c>
      <c r="C31" s="11" t="s">
        <v>29</v>
      </c>
      <c r="D31" s="15" t="s">
        <v>64</v>
      </c>
    </row>
    <row r="32" spans="1:4">
      <c r="A32" s="3" t="str">
        <f t="shared" si="0"/>
        <v>業務2.稼働</v>
      </c>
      <c r="B32" s="4" t="s">
        <v>60</v>
      </c>
      <c r="C32" s="4" t="s">
        <v>18</v>
      </c>
      <c r="D32" s="16" t="s">
        <v>65</v>
      </c>
    </row>
    <row r="33" spans="1:4">
      <c r="A33" s="3" t="str">
        <f t="shared" si="0"/>
        <v>業務2.概要</v>
      </c>
      <c r="B33" s="4" t="s">
        <v>60</v>
      </c>
      <c r="C33" s="4" t="s">
        <v>19</v>
      </c>
      <c r="D33" s="6" t="s">
        <v>66</v>
      </c>
    </row>
    <row r="34" spans="1:4">
      <c r="A34" s="3" t="str">
        <f t="shared" ref="A34:A65" si="1">B34&amp;"."&amp;C34</f>
        <v>業務2.期間</v>
      </c>
      <c r="B34" s="4" t="s">
        <v>60</v>
      </c>
      <c r="C34" s="4" t="s">
        <v>21</v>
      </c>
      <c r="D34" s="16" t="s">
        <v>67</v>
      </c>
    </row>
    <row r="35" spans="1:4">
      <c r="A35" s="3" t="str">
        <f t="shared" si="1"/>
        <v>業務2.業務名</v>
      </c>
      <c r="B35" s="4" t="s">
        <v>60</v>
      </c>
      <c r="C35" s="4" t="s">
        <v>17</v>
      </c>
      <c r="D35" s="6" t="s">
        <v>68</v>
      </c>
    </row>
    <row r="36" spans="1:4">
      <c r="A36" s="3" t="str">
        <f t="shared" si="1"/>
        <v>業務2.言語</v>
      </c>
      <c r="B36" s="4" t="s">
        <v>60</v>
      </c>
      <c r="C36" s="5" t="s">
        <v>22</v>
      </c>
      <c r="D36" s="17" t="s">
        <v>69</v>
      </c>
    </row>
    <row r="37" spans="1:4">
      <c r="A37" s="3" t="str">
        <f t="shared" si="1"/>
        <v>業務2.工程</v>
      </c>
      <c r="B37" s="4" t="s">
        <v>60</v>
      </c>
      <c r="C37" s="4" t="s">
        <v>28</v>
      </c>
      <c r="D37" s="14" t="s">
        <v>70</v>
      </c>
    </row>
    <row r="38" spans="1:4" ht="67.5">
      <c r="A38" s="3" t="str">
        <f t="shared" si="1"/>
        <v>業務2.詳細</v>
      </c>
      <c r="B38" s="4" t="s">
        <v>60</v>
      </c>
      <c r="C38" s="4" t="s">
        <v>26</v>
      </c>
      <c r="D38" s="14" t="s">
        <v>71</v>
      </c>
    </row>
    <row r="39" spans="1:4">
      <c r="A39" s="3" t="str">
        <f t="shared" si="1"/>
        <v>業務2.役割</v>
      </c>
      <c r="B39" s="4" t="s">
        <v>60</v>
      </c>
      <c r="C39" s="4" t="s">
        <v>25</v>
      </c>
      <c r="D39" s="18" t="s">
        <v>72</v>
      </c>
    </row>
    <row r="40" spans="1:4">
      <c r="A40" s="3" t="str">
        <f t="shared" si="1"/>
        <v>業務2.要員</v>
      </c>
      <c r="B40" s="4" t="s">
        <v>60</v>
      </c>
      <c r="C40" s="4" t="s">
        <v>23</v>
      </c>
      <c r="D40" s="16" t="s">
        <v>73</v>
      </c>
    </row>
    <row r="41" spans="1:4" ht="12.75">
      <c r="A41" s="3" t="str">
        <f t="shared" si="1"/>
        <v>業務3.FW/MW</v>
      </c>
      <c r="B41" s="4" t="s">
        <v>74</v>
      </c>
      <c r="C41" s="9" t="s">
        <v>24</v>
      </c>
      <c r="D41" s="10" t="s">
        <v>75</v>
      </c>
    </row>
    <row r="42" spans="1:4" ht="12.75">
      <c r="A42" s="3" t="str">
        <f t="shared" si="1"/>
        <v>業務3.OS/HW</v>
      </c>
      <c r="B42" s="4" t="s">
        <v>74</v>
      </c>
      <c r="C42" s="9" t="s">
        <v>20</v>
      </c>
      <c r="D42" s="10" t="s">
        <v>76</v>
      </c>
    </row>
    <row r="43" spans="1:4" ht="12.75">
      <c r="A43" s="3" t="str">
        <f t="shared" si="1"/>
        <v>業務3.VCS/BTS</v>
      </c>
      <c r="B43" s="4" t="s">
        <v>74</v>
      </c>
      <c r="C43" s="9" t="s">
        <v>27</v>
      </c>
      <c r="D43" s="10"/>
    </row>
    <row r="44" spans="1:4">
      <c r="A44" s="3" t="str">
        <f t="shared" si="1"/>
        <v>業務3.ツール</v>
      </c>
      <c r="B44" s="4" t="s">
        <v>74</v>
      </c>
      <c r="C44" s="11" t="s">
        <v>29</v>
      </c>
      <c r="D44" s="19" t="s">
        <v>77</v>
      </c>
    </row>
    <row r="45" spans="1:4">
      <c r="A45" s="3" t="str">
        <f t="shared" si="1"/>
        <v>業務3.稼働</v>
      </c>
      <c r="B45" s="4" t="s">
        <v>74</v>
      </c>
      <c r="C45" s="4" t="s">
        <v>18</v>
      </c>
      <c r="D45" s="16" t="s">
        <v>78</v>
      </c>
    </row>
    <row r="46" spans="1:4">
      <c r="A46" s="3" t="str">
        <f t="shared" si="1"/>
        <v>業務3.概要</v>
      </c>
      <c r="B46" s="4" t="s">
        <v>74</v>
      </c>
      <c r="C46" s="4" t="s">
        <v>19</v>
      </c>
      <c r="D46" s="6" t="s">
        <v>79</v>
      </c>
    </row>
    <row r="47" spans="1:4">
      <c r="A47" s="3" t="str">
        <f t="shared" si="1"/>
        <v>業務3.期間</v>
      </c>
      <c r="B47" s="4" t="s">
        <v>74</v>
      </c>
      <c r="C47" s="4" t="s">
        <v>21</v>
      </c>
      <c r="D47" s="16" t="s">
        <v>80</v>
      </c>
    </row>
    <row r="48" spans="1:4">
      <c r="A48" s="3" t="str">
        <f t="shared" si="1"/>
        <v>業務3.業務名</v>
      </c>
      <c r="B48" s="4" t="s">
        <v>74</v>
      </c>
      <c r="C48" s="4" t="s">
        <v>17</v>
      </c>
      <c r="D48" s="6" t="s">
        <v>81</v>
      </c>
    </row>
    <row r="49" spans="1:4" ht="12.75">
      <c r="A49" s="3" t="str">
        <f t="shared" si="1"/>
        <v>業務3.言語</v>
      </c>
      <c r="B49" s="4" t="s">
        <v>74</v>
      </c>
      <c r="C49" s="5" t="s">
        <v>22</v>
      </c>
      <c r="D49" s="10" t="s">
        <v>82</v>
      </c>
    </row>
    <row r="50" spans="1:4">
      <c r="A50" s="3" t="str">
        <f t="shared" si="1"/>
        <v>業務3.工程</v>
      </c>
      <c r="B50" s="4" t="s">
        <v>74</v>
      </c>
      <c r="C50" s="4" t="s">
        <v>28</v>
      </c>
      <c r="D50" s="14" t="s">
        <v>70</v>
      </c>
    </row>
    <row r="51" spans="1:4" ht="45">
      <c r="A51" s="3" t="str">
        <f t="shared" si="1"/>
        <v>業務3.詳細</v>
      </c>
      <c r="B51" s="4" t="s">
        <v>74</v>
      </c>
      <c r="C51" s="4" t="s">
        <v>26</v>
      </c>
      <c r="D51" s="14" t="s">
        <v>83</v>
      </c>
    </row>
    <row r="52" spans="1:4">
      <c r="A52" s="3" t="str">
        <f t="shared" si="1"/>
        <v>業務3.役割</v>
      </c>
      <c r="B52" s="4" t="s">
        <v>74</v>
      </c>
      <c r="C52" s="4" t="s">
        <v>25</v>
      </c>
      <c r="D52" s="20" t="s">
        <v>84</v>
      </c>
    </row>
    <row r="53" spans="1:4">
      <c r="A53" s="3" t="str">
        <f t="shared" si="1"/>
        <v>業務3.要員</v>
      </c>
      <c r="B53" s="4" t="s">
        <v>74</v>
      </c>
      <c r="C53" s="4" t="s">
        <v>23</v>
      </c>
      <c r="D53" s="16" t="s">
        <v>85</v>
      </c>
    </row>
    <row r="54" spans="1:4" ht="12.75">
      <c r="A54" s="3" t="str">
        <f t="shared" si="1"/>
        <v>業務4.FW/MW</v>
      </c>
      <c r="B54" s="4" t="s">
        <v>86</v>
      </c>
      <c r="C54" s="9" t="s">
        <v>24</v>
      </c>
      <c r="D54" s="10" t="s">
        <v>87</v>
      </c>
    </row>
    <row r="55" spans="1:4" ht="12.75">
      <c r="A55" s="3" t="str">
        <f t="shared" si="1"/>
        <v>業務4.OS/HW</v>
      </c>
      <c r="B55" s="4" t="s">
        <v>86</v>
      </c>
      <c r="C55" s="9" t="s">
        <v>20</v>
      </c>
      <c r="D55" s="10" t="s">
        <v>88</v>
      </c>
    </row>
    <row r="56" spans="1:4" ht="12.75">
      <c r="A56" s="3" t="str">
        <f t="shared" si="1"/>
        <v>業務4.VCS/BTS</v>
      </c>
      <c r="B56" s="4" t="s">
        <v>86</v>
      </c>
      <c r="C56" s="9" t="s">
        <v>27</v>
      </c>
      <c r="D56" s="10" t="s">
        <v>89</v>
      </c>
    </row>
    <row r="57" spans="1:4" ht="12.75">
      <c r="A57" s="3" t="str">
        <f t="shared" si="1"/>
        <v>業務4.ツール</v>
      </c>
      <c r="B57" s="4" t="s">
        <v>86</v>
      </c>
      <c r="C57" s="11" t="s">
        <v>29</v>
      </c>
      <c r="D57" s="15" t="s">
        <v>90</v>
      </c>
    </row>
    <row r="58" spans="1:4">
      <c r="A58" s="3" t="str">
        <f t="shared" si="1"/>
        <v>業務4.稼働</v>
      </c>
      <c r="B58" s="4" t="s">
        <v>86</v>
      </c>
      <c r="C58" s="4" t="s">
        <v>18</v>
      </c>
      <c r="D58" s="16" t="s">
        <v>91</v>
      </c>
    </row>
    <row r="59" spans="1:4">
      <c r="A59" s="3" t="str">
        <f t="shared" si="1"/>
        <v>業務4.概要</v>
      </c>
      <c r="B59" s="4" t="s">
        <v>86</v>
      </c>
      <c r="C59" s="4" t="s">
        <v>19</v>
      </c>
      <c r="D59" s="6" t="s">
        <v>92</v>
      </c>
    </row>
    <row r="60" spans="1:4">
      <c r="A60" s="3" t="str">
        <f t="shared" si="1"/>
        <v>業務4.期間</v>
      </c>
      <c r="B60" s="4" t="s">
        <v>86</v>
      </c>
      <c r="C60" s="4" t="s">
        <v>21</v>
      </c>
      <c r="D60" s="16" t="s">
        <v>93</v>
      </c>
    </row>
    <row r="61" spans="1:4">
      <c r="A61" s="3" t="str">
        <f t="shared" si="1"/>
        <v>業務4.業務名</v>
      </c>
      <c r="B61" s="4" t="s">
        <v>86</v>
      </c>
      <c r="C61" s="4" t="s">
        <v>17</v>
      </c>
      <c r="D61" s="6" t="s">
        <v>94</v>
      </c>
    </row>
    <row r="62" spans="1:4" ht="12.75">
      <c r="A62" s="3" t="str">
        <f t="shared" si="1"/>
        <v>業務4.言語</v>
      </c>
      <c r="B62" s="4" t="s">
        <v>86</v>
      </c>
      <c r="C62" s="5" t="s">
        <v>22</v>
      </c>
      <c r="D62" s="10" t="s">
        <v>95</v>
      </c>
    </row>
    <row r="63" spans="1:4">
      <c r="A63" s="3" t="str">
        <f t="shared" si="1"/>
        <v>業務4.工程</v>
      </c>
      <c r="B63" s="4" t="s">
        <v>86</v>
      </c>
      <c r="C63" s="4" t="s">
        <v>28</v>
      </c>
      <c r="D63" s="14" t="s">
        <v>96</v>
      </c>
    </row>
    <row r="64" spans="1:4" ht="45">
      <c r="A64" s="3" t="str">
        <f t="shared" si="1"/>
        <v>業務4.詳細</v>
      </c>
      <c r="B64" s="4" t="s">
        <v>86</v>
      </c>
      <c r="C64" s="4" t="s">
        <v>26</v>
      </c>
      <c r="D64" s="14" t="s">
        <v>97</v>
      </c>
    </row>
    <row r="65" spans="1:4">
      <c r="A65" s="3" t="str">
        <f t="shared" si="1"/>
        <v>業務4.役割</v>
      </c>
      <c r="B65" s="4" t="s">
        <v>86</v>
      </c>
      <c r="C65" s="4" t="s">
        <v>25</v>
      </c>
      <c r="D65" s="18" t="s">
        <v>72</v>
      </c>
    </row>
    <row r="66" spans="1:4">
      <c r="A66" s="3" t="str">
        <f t="shared" ref="A66:A81" si="2">B66&amp;"."&amp;C66</f>
        <v>業務4.要員</v>
      </c>
      <c r="B66" s="4" t="s">
        <v>86</v>
      </c>
      <c r="C66" s="4" t="s">
        <v>23</v>
      </c>
      <c r="D66" s="16" t="s">
        <v>98</v>
      </c>
    </row>
    <row r="67" spans="1:4">
      <c r="A67" s="3" t="str">
        <f t="shared" si="2"/>
        <v>業務5.会社名</v>
      </c>
      <c r="B67" s="4" t="s">
        <v>99</v>
      </c>
      <c r="C67" s="4" t="s">
        <v>100</v>
      </c>
      <c r="D67" s="18" t="s">
        <v>101</v>
      </c>
    </row>
    <row r="68" spans="1:4" ht="12.75">
      <c r="A68" s="3" t="str">
        <f t="shared" si="2"/>
        <v>業務5.会社URL</v>
      </c>
      <c r="B68" s="4" t="s">
        <v>99</v>
      </c>
      <c r="C68" s="4" t="s">
        <v>102</v>
      </c>
      <c r="D68" s="21" t="s">
        <v>103</v>
      </c>
    </row>
    <row r="69" spans="1:4" ht="12.75">
      <c r="A69" s="3" t="str">
        <f t="shared" si="2"/>
        <v>業務5.FW/MW</v>
      </c>
      <c r="B69" s="4" t="s">
        <v>99</v>
      </c>
      <c r="C69" s="9" t="s">
        <v>24</v>
      </c>
      <c r="D69" s="10" t="s">
        <v>104</v>
      </c>
    </row>
    <row r="70" spans="1:4" ht="12.75">
      <c r="A70" s="3" t="str">
        <f t="shared" si="2"/>
        <v>業務5.OS/HW</v>
      </c>
      <c r="B70" s="4" t="s">
        <v>99</v>
      </c>
      <c r="C70" s="9" t="s">
        <v>20</v>
      </c>
      <c r="D70" s="10" t="s">
        <v>105</v>
      </c>
    </row>
    <row r="71" spans="1:4" ht="12.75">
      <c r="A71" s="3" t="str">
        <f t="shared" si="2"/>
        <v>業務5.VCS/BTS</v>
      </c>
      <c r="B71" s="4" t="s">
        <v>99</v>
      </c>
      <c r="C71" s="9" t="s">
        <v>27</v>
      </c>
      <c r="D71" s="10" t="s">
        <v>49</v>
      </c>
    </row>
    <row r="72" spans="1:4" ht="12.75">
      <c r="A72" s="3" t="str">
        <f t="shared" si="2"/>
        <v>業務5.ツール</v>
      </c>
      <c r="B72" s="4" t="s">
        <v>99</v>
      </c>
      <c r="C72" s="11" t="s">
        <v>29</v>
      </c>
      <c r="D72" s="15" t="s">
        <v>106</v>
      </c>
    </row>
    <row r="73" spans="1:4">
      <c r="A73" s="3" t="str">
        <f t="shared" si="2"/>
        <v>業務5.稼働</v>
      </c>
      <c r="B73" s="4" t="s">
        <v>99</v>
      </c>
      <c r="C73" s="4" t="s">
        <v>18</v>
      </c>
      <c r="D73" s="16" t="s">
        <v>107</v>
      </c>
    </row>
    <row r="74" spans="1:4" ht="36">
      <c r="A74" s="3" t="str">
        <f t="shared" si="2"/>
        <v>業務5.概要</v>
      </c>
      <c r="B74" s="4" t="s">
        <v>99</v>
      </c>
      <c r="C74" s="4" t="s">
        <v>19</v>
      </c>
      <c r="D74" s="16" t="s">
        <v>108</v>
      </c>
    </row>
    <row r="75" spans="1:4">
      <c r="A75" s="3" t="str">
        <f t="shared" si="2"/>
        <v>業務5.期間</v>
      </c>
      <c r="B75" s="4" t="s">
        <v>99</v>
      </c>
      <c r="C75" s="4" t="s">
        <v>21</v>
      </c>
      <c r="D75" s="16" t="s">
        <v>109</v>
      </c>
    </row>
    <row r="76" spans="1:4">
      <c r="A76" s="3" t="str">
        <f t="shared" si="2"/>
        <v>業務5.業務名</v>
      </c>
      <c r="B76" s="4" t="s">
        <v>99</v>
      </c>
      <c r="C76" s="4" t="s">
        <v>17</v>
      </c>
      <c r="D76" s="18" t="s">
        <v>110</v>
      </c>
    </row>
    <row r="77" spans="1:4" ht="12.75">
      <c r="A77" s="3" t="str">
        <f t="shared" si="2"/>
        <v>業務5.言語</v>
      </c>
      <c r="B77" s="4" t="s">
        <v>99</v>
      </c>
      <c r="C77" s="5" t="s">
        <v>22</v>
      </c>
      <c r="D77" s="10" t="s">
        <v>111</v>
      </c>
    </row>
    <row r="78" spans="1:4">
      <c r="A78" s="3" t="str">
        <f t="shared" si="2"/>
        <v>業務5.工程</v>
      </c>
      <c r="B78" s="4" t="s">
        <v>99</v>
      </c>
      <c r="C78" s="4" t="s">
        <v>28</v>
      </c>
      <c r="D78" s="18" t="s">
        <v>112</v>
      </c>
    </row>
    <row r="79" spans="1:4" ht="48">
      <c r="A79" s="3" t="str">
        <f t="shared" si="2"/>
        <v>業務5.詳細</v>
      </c>
      <c r="B79" s="4" t="s">
        <v>99</v>
      </c>
      <c r="C79" s="4" t="s">
        <v>26</v>
      </c>
      <c r="D79" s="8" t="s">
        <v>113</v>
      </c>
    </row>
    <row r="80" spans="1:4">
      <c r="A80" s="3" t="str">
        <f t="shared" si="2"/>
        <v>業務5.役割</v>
      </c>
      <c r="B80" s="4" t="s">
        <v>99</v>
      </c>
      <c r="C80" s="4" t="s">
        <v>25</v>
      </c>
      <c r="D80" s="16" t="s">
        <v>114</v>
      </c>
    </row>
    <row r="81" spans="1:4">
      <c r="A81" s="3" t="str">
        <f t="shared" si="2"/>
        <v>業務5.要員</v>
      </c>
      <c r="B81" s="4" t="s">
        <v>99</v>
      </c>
      <c r="C81" s="4" t="s">
        <v>23</v>
      </c>
      <c r="D81" s="16" t="s">
        <v>115</v>
      </c>
    </row>
    <row r="82" spans="1:4" ht="12.75">
      <c r="D82" s="10"/>
    </row>
  </sheetData>
  <autoFilter ref="A1:D81"/>
  <phoneticPr fontId="13"/>
  <hyperlinks>
    <hyperlink ref="D68" r:id="rId1"/>
  </hyperlinks>
  <printOptions horizontalCentered="1"/>
  <pageMargins left="0.39374999999999999" right="0.39374999999999999" top="0.23611111111111099" bottom="0.21597222222222201" header="0.51180555555555496" footer="0.51180555555555496"/>
  <pageSetup paperSize="9" firstPageNumber="0" orientation="portrait" horizontalDpi="300" verticalDpi="300" r:id="rId2"/>
</worksheet>
</file>

<file path=docProps/app.xml><?xml version="1.0" encoding="utf-8"?>
<Properties xmlns="http://schemas.openxmlformats.org/officeDocument/2006/extended-properties" xmlns:vt="http://schemas.openxmlformats.org/officeDocument/2006/docPropsVTypes">
  <Template/>
  <TotalTime>1046</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view</vt:lpstr>
      <vt:lpstr>data</vt:lpstr>
      <vt:lpstr>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SENOO, Ken</cp:lastModifiedBy>
  <cp:revision>132</cp:revision>
  <dcterms:created xsi:type="dcterms:W3CDTF">2017-03-20T00:35:17Z</dcterms:created>
  <dcterms:modified xsi:type="dcterms:W3CDTF">2020-03-16T16:07:01Z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