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esktop\"/>
    </mc:Choice>
  </mc:AlternateContent>
  <xr:revisionPtr revIDLastSave="0" documentId="13_ncr:1_{F14E52E7-293E-4647-A3BE-CF4E615D9055}" xr6:coauthVersionLast="47" xr6:coauthVersionMax="47" xr10:uidLastSave="{00000000-0000-0000-0000-000000000000}"/>
  <bookViews>
    <workbookView xWindow="-120" yWindow="-120" windowWidth="20730" windowHeight="11310" xr2:uid="{4D039068-3A7E-4A29-B226-B63F1588E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J4" i="1"/>
  <c r="J5" i="1"/>
  <c r="J6" i="1"/>
  <c r="J7" i="1"/>
  <c r="J8" i="1"/>
  <c r="J9" i="1"/>
  <c r="J3" i="1"/>
  <c r="I7" i="1"/>
  <c r="I5" i="1"/>
  <c r="D5" i="1"/>
  <c r="D7" i="1"/>
  <c r="B14" i="1"/>
  <c r="D11" i="1"/>
  <c r="E11" i="1" s="1"/>
  <c r="D10" i="1"/>
  <c r="I10" i="1" s="1"/>
  <c r="H11" i="1" l="1"/>
  <c r="J11" i="1" s="1"/>
  <c r="K11" i="1" s="1"/>
  <c r="H10" i="1"/>
  <c r="J10" i="1" s="1"/>
  <c r="E10" i="1"/>
  <c r="F10" i="1" s="1"/>
  <c r="F11" i="1"/>
  <c r="D3" i="1"/>
  <c r="D6" i="1"/>
  <c r="D4" i="1"/>
  <c r="D8" i="1"/>
  <c r="D9" i="1"/>
  <c r="E9" i="1" l="1"/>
  <c r="K9" i="1" s="1"/>
  <c r="H9" i="1"/>
  <c r="E4" i="1"/>
  <c r="F4" i="1" s="1"/>
  <c r="H4" i="1"/>
  <c r="E8" i="1"/>
  <c r="F8" i="1" s="1"/>
  <c r="H8" i="1"/>
  <c r="E6" i="1"/>
  <c r="F6" i="1" s="1"/>
  <c r="H6" i="1"/>
  <c r="E7" i="1"/>
  <c r="H7" i="1"/>
  <c r="E5" i="1"/>
  <c r="H5" i="1"/>
  <c r="E3" i="1"/>
  <c r="F3" i="1" s="1"/>
  <c r="H3" i="1"/>
  <c r="K10" i="1"/>
  <c r="K3" i="1" l="1"/>
  <c r="K8" i="1"/>
  <c r="K6" i="1"/>
  <c r="F9" i="1"/>
  <c r="F7" i="1"/>
  <c r="K7" i="1"/>
  <c r="K5" i="1"/>
  <c r="F5" i="1"/>
  <c r="K4" i="1"/>
  <c r="J12" i="1" l="1"/>
  <c r="K12" i="1" s="1"/>
  <c r="B18" i="1" s="1"/>
  <c r="B19" i="1" s="1"/>
</calcChain>
</file>

<file path=xl/sharedStrings.xml><?xml version="1.0" encoding="utf-8"?>
<sst xmlns="http://schemas.openxmlformats.org/spreadsheetml/2006/main" count="38" uniqueCount="24">
  <si>
    <t xml:space="preserve">Buah lewat matang </t>
  </si>
  <si>
    <t>Buah janjang kosong</t>
  </si>
  <si>
    <t>Tangkai Panjang</t>
  </si>
  <si>
    <t>Berondolan</t>
  </si>
  <si>
    <t>Berondolan Kotor</t>
  </si>
  <si>
    <t>Buah janjang kecil&lt;3Kg</t>
  </si>
  <si>
    <t>Buah menginap OBM</t>
  </si>
  <si>
    <t>Buah matang</t>
  </si>
  <si>
    <t>buah mentah</t>
  </si>
  <si>
    <t>Janjang</t>
  </si>
  <si>
    <t>kg</t>
  </si>
  <si>
    <t>Total Bobot</t>
  </si>
  <si>
    <t>Total Janjang</t>
  </si>
  <si>
    <t>TBS</t>
  </si>
  <si>
    <t>KUANTITAS</t>
  </si>
  <si>
    <t>PERSENTASE</t>
  </si>
  <si>
    <t>NILAI</t>
  </si>
  <si>
    <t>BOBOT</t>
  </si>
  <si>
    <t>Harga</t>
  </si>
  <si>
    <t>POTONGAN</t>
  </si>
  <si>
    <t>KETENTUAN</t>
  </si>
  <si>
    <t>SELISIH</t>
  </si>
  <si>
    <t>PENDAPATAN</t>
  </si>
  <si>
    <t>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</si>
</sst>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0" fontId="0" fillId="0" borderId="0" xfId="1" applyNumberFormat="1" applyFont="1"/>
    <xf numFmtId="2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1611-D0B2-4CE7-A248-A447B0D34B45}">
  <dimension ref="A1:K19"/>
  <sheetViews>
    <sheetView tabSelected="1" zoomScale="145" zoomScaleNormal="145" workbookViewId="0">
      <selection activeCell="E15" sqref="E15"/>
    </sheetView>
  </sheetViews>
  <sheetFormatPr defaultRowHeight="15" x14ac:dyDescent="0.25"/>
  <cols>
    <col min="1" max="1" width="21.42578125" bestFit="1" customWidth="1"/>
    <col min="2" max="2" width="15.5703125" bestFit="1" customWidth="1"/>
    <col min="4" max="5" width="15.7109375" customWidth="1"/>
    <col min="6" max="6" width="19.42578125" customWidth="1"/>
    <col min="7" max="7" width="11.7109375" bestFit="1" customWidth="1"/>
    <col min="8" max="8" width="10.85546875" customWidth="1"/>
    <col min="9" max="9" width="12" bestFit="1" customWidth="1"/>
    <col min="10" max="10" width="11.85546875" customWidth="1"/>
    <col min="11" max="11" width="21.28515625" customWidth="1"/>
  </cols>
  <sheetData>
    <row r="1" spans="1:11" s="6" customFormat="1" x14ac:dyDescent="0.25">
      <c r="B1" s="8" t="s">
        <v>13</v>
      </c>
      <c r="C1" s="8"/>
      <c r="D1" s="8"/>
      <c r="E1" s="8"/>
      <c r="F1" s="8"/>
      <c r="I1" s="8" t="s">
        <v>19</v>
      </c>
      <c r="J1" s="8"/>
      <c r="K1" s="8"/>
    </row>
    <row r="2" spans="1:11" s="6" customFormat="1" x14ac:dyDescent="0.25">
      <c r="B2" s="6" t="s">
        <v>14</v>
      </c>
      <c r="D2" s="6" t="s">
        <v>15</v>
      </c>
      <c r="E2" s="6" t="s">
        <v>17</v>
      </c>
      <c r="F2" s="6" t="s">
        <v>16</v>
      </c>
      <c r="G2" s="6" t="s">
        <v>20</v>
      </c>
      <c r="H2" s="6" t="s">
        <v>21</v>
      </c>
      <c r="I2" s="6" t="s">
        <v>15</v>
      </c>
      <c r="J2" s="6" t="s">
        <v>17</v>
      </c>
      <c r="K2" s="6" t="s">
        <v>16</v>
      </c>
    </row>
    <row r="3" spans="1:11" x14ac:dyDescent="0.25">
      <c r="A3" t="s">
        <v>7</v>
      </c>
      <c r="B3">
        <v>620</v>
      </c>
      <c r="C3" t="s">
        <v>9</v>
      </c>
      <c r="D3" s="1">
        <f>B3/B14</f>
        <v>0.77210460772104605</v>
      </c>
      <c r="E3" s="5">
        <f>D3*$B$13</f>
        <v>3127.0236612702365</v>
      </c>
      <c r="F3" s="3">
        <f>E3*$B$15</f>
        <v>3908779.5765877957</v>
      </c>
      <c r="G3" s="9"/>
      <c r="H3" s="9">
        <f>D3-G3</f>
        <v>0.77210460772104605</v>
      </c>
      <c r="I3" s="4">
        <v>0</v>
      </c>
      <c r="J3" s="2">
        <f>H3*$B$13*I3</f>
        <v>0</v>
      </c>
      <c r="K3" s="3">
        <f>J3*$B$15</f>
        <v>0</v>
      </c>
    </row>
    <row r="4" spans="1:11" x14ac:dyDescent="0.25">
      <c r="A4" t="s">
        <v>8</v>
      </c>
      <c r="B4">
        <v>0</v>
      </c>
      <c r="C4" t="s">
        <v>9</v>
      </c>
      <c r="D4" s="1">
        <f>B4/B14</f>
        <v>0</v>
      </c>
      <c r="E4" s="5">
        <f>D4*$B$13</f>
        <v>0</v>
      </c>
      <c r="F4" s="3">
        <f>E4*$B$15</f>
        <v>0</v>
      </c>
      <c r="G4" s="9"/>
      <c r="H4" s="9">
        <f>D4-G4</f>
        <v>0</v>
      </c>
      <c r="I4" s="4">
        <v>0.5</v>
      </c>
      <c r="J4" s="2">
        <f t="shared" ref="J4:J11" si="0">H4*$B$13*I4</f>
        <v>0</v>
      </c>
      <c r="K4" s="3">
        <f>J4*$B$15</f>
        <v>0</v>
      </c>
    </row>
    <row r="5" spans="1:11" x14ac:dyDescent="0.25">
      <c r="A5" t="s">
        <v>0</v>
      </c>
      <c r="B5">
        <v>62</v>
      </c>
      <c r="C5" t="s">
        <v>9</v>
      </c>
      <c r="D5" s="1">
        <f>B5/B14</f>
        <v>7.7210460772104611E-2</v>
      </c>
      <c r="E5" s="5">
        <f>D5*$B$13</f>
        <v>312.70236612702365</v>
      </c>
      <c r="F5" s="3">
        <f>E5*$B$15</f>
        <v>390877.95765877957</v>
      </c>
      <c r="G5" s="9">
        <v>0.05</v>
      </c>
      <c r="H5" s="9">
        <f t="shared" ref="H5:H11" si="1">D5-G5</f>
        <v>2.7210460772104608E-2</v>
      </c>
      <c r="I5" s="4">
        <f>IF(D5&gt;5%,25%,0%)</f>
        <v>0.25</v>
      </c>
      <c r="J5" s="2">
        <f t="shared" si="0"/>
        <v>27.550591531755916</v>
      </c>
      <c r="K5" s="3">
        <f>J5*$B$15</f>
        <v>34438.239414694894</v>
      </c>
    </row>
    <row r="6" spans="1:11" x14ac:dyDescent="0.25">
      <c r="A6" t="s">
        <v>1</v>
      </c>
      <c r="B6">
        <v>121</v>
      </c>
      <c r="C6" t="s">
        <v>9</v>
      </c>
      <c r="D6" s="1">
        <f>B6/B14</f>
        <v>0.15068493150684931</v>
      </c>
      <c r="E6" s="5">
        <f>D6*$B$13</f>
        <v>610.27397260273972</v>
      </c>
      <c r="F6" s="3">
        <f>E6*$B$15</f>
        <v>762842.46575342468</v>
      </c>
      <c r="G6" s="9"/>
      <c r="H6" s="9">
        <f t="shared" si="1"/>
        <v>0.15068493150684931</v>
      </c>
      <c r="I6" s="4">
        <v>1</v>
      </c>
      <c r="J6" s="2">
        <f t="shared" si="0"/>
        <v>610.27397260273972</v>
      </c>
      <c r="K6" s="3">
        <f>J6*$B$15</f>
        <v>762842.46575342468</v>
      </c>
    </row>
    <row r="7" spans="1:11" x14ac:dyDescent="0.25">
      <c r="A7" t="s">
        <v>6</v>
      </c>
      <c r="B7">
        <v>803</v>
      </c>
      <c r="C7" t="s">
        <v>9</v>
      </c>
      <c r="D7" s="1">
        <f>B7/B14</f>
        <v>1</v>
      </c>
      <c r="E7" s="5">
        <f>D7*$B$13</f>
        <v>4050</v>
      </c>
      <c r="F7" s="3">
        <f>E7*$B$15</f>
        <v>5062500</v>
      </c>
      <c r="G7" s="9">
        <v>0.05</v>
      </c>
      <c r="H7" s="9">
        <f>D7-G7</f>
        <v>0.95</v>
      </c>
      <c r="I7" s="4">
        <f>IF(D7&gt;5%,25%,0%)</f>
        <v>0.25</v>
      </c>
      <c r="J7" s="2">
        <f t="shared" si="0"/>
        <v>961.875</v>
      </c>
      <c r="K7" s="3">
        <f>J7*$B$15</f>
        <v>1202343.75</v>
      </c>
    </row>
    <row r="8" spans="1:11" x14ac:dyDescent="0.25">
      <c r="A8" t="s">
        <v>2</v>
      </c>
      <c r="B8">
        <v>21</v>
      </c>
      <c r="C8" t="s">
        <v>9</v>
      </c>
      <c r="D8" s="1">
        <f>B8/B14</f>
        <v>2.6151930261519303E-2</v>
      </c>
      <c r="E8" s="5">
        <f>D8*$B$13</f>
        <v>105.91531755915318</v>
      </c>
      <c r="F8" s="3">
        <f>E8*$B$15</f>
        <v>132394.14694894149</v>
      </c>
      <c r="G8" s="9"/>
      <c r="H8" s="9">
        <f>D8-G8</f>
        <v>2.6151930261519303E-2</v>
      </c>
      <c r="I8" s="4">
        <v>0.01</v>
      </c>
      <c r="J8" s="2">
        <f t="shared" si="0"/>
        <v>1.0591531755915318</v>
      </c>
      <c r="K8" s="3">
        <f>J8*$B$15</f>
        <v>1323.9414694894147</v>
      </c>
    </row>
    <row r="9" spans="1:11" x14ac:dyDescent="0.25">
      <c r="A9" t="s">
        <v>5</v>
      </c>
      <c r="B9">
        <v>21</v>
      </c>
      <c r="C9" t="s">
        <v>9</v>
      </c>
      <c r="D9" s="1">
        <f>B9/B14</f>
        <v>2.6151930261519303E-2</v>
      </c>
      <c r="E9" s="5">
        <f>D9*$B$13</f>
        <v>105.91531755915318</v>
      </c>
      <c r="F9" s="3">
        <f>E9*$B$15</f>
        <v>132394.14694894149</v>
      </c>
      <c r="G9" s="9"/>
      <c r="H9" s="9">
        <f>D9-G9</f>
        <v>2.6151930261519303E-2</v>
      </c>
      <c r="I9" s="4">
        <v>0.7</v>
      </c>
      <c r="J9" s="2">
        <f t="shared" si="0"/>
        <v>74.140722291407215</v>
      </c>
      <c r="K9" s="3">
        <f>J9*$B$15</f>
        <v>92675.902864259013</v>
      </c>
    </row>
    <row r="10" spans="1:11" x14ac:dyDescent="0.25">
      <c r="A10" t="s">
        <v>3</v>
      </c>
      <c r="B10">
        <v>696</v>
      </c>
      <c r="C10" t="s">
        <v>10</v>
      </c>
      <c r="D10" s="1">
        <f>B10/B13</f>
        <v>0.17185185185185184</v>
      </c>
      <c r="E10" s="5">
        <f>D10*$B$13</f>
        <v>696</v>
      </c>
      <c r="F10" s="3">
        <f>E10*$B$15</f>
        <v>870000</v>
      </c>
      <c r="G10" s="9">
        <v>0.125</v>
      </c>
      <c r="H10" s="9">
        <f t="shared" si="1"/>
        <v>4.6851851851851839E-2</v>
      </c>
      <c r="I10" s="4">
        <f>IF(D10&gt;12.5%, 0, 30%)</f>
        <v>0</v>
      </c>
      <c r="J10" s="2">
        <f t="shared" si="0"/>
        <v>0</v>
      </c>
      <c r="K10" s="3">
        <f>J10*$B$15</f>
        <v>0</v>
      </c>
    </row>
    <row r="11" spans="1:11" x14ac:dyDescent="0.25">
      <c r="A11" t="s">
        <v>4</v>
      </c>
      <c r="B11">
        <v>144</v>
      </c>
      <c r="C11" t="s">
        <v>10</v>
      </c>
      <c r="D11" s="1">
        <f>B11/B13</f>
        <v>3.5555555555555556E-2</v>
      </c>
      <c r="E11" s="5">
        <f>D11*$B$13</f>
        <v>144</v>
      </c>
      <c r="F11" s="3">
        <f>E11*$B$15</f>
        <v>180000</v>
      </c>
      <c r="G11" s="9"/>
      <c r="H11" s="9">
        <f t="shared" si="1"/>
        <v>3.5555555555555556E-2</v>
      </c>
      <c r="I11" s="4">
        <v>2</v>
      </c>
      <c r="J11" s="2">
        <f t="shared" si="0"/>
        <v>288</v>
      </c>
      <c r="K11" s="3">
        <f>J11*$B$15</f>
        <v>360000</v>
      </c>
    </row>
    <row r="12" spans="1:11" x14ac:dyDescent="0.25">
      <c r="J12" s="10">
        <f>SUM(J4:J11)</f>
        <v>1962.8994396014944</v>
      </c>
      <c r="K12" s="7">
        <f>J12*$B$15</f>
        <v>2453624.299501868</v>
      </c>
    </row>
    <row r="13" spans="1:11" x14ac:dyDescent="0.25">
      <c r="A13" t="s">
        <v>11</v>
      </c>
      <c r="B13">
        <v>4050</v>
      </c>
      <c r="C13" t="s">
        <v>10</v>
      </c>
    </row>
    <row r="14" spans="1:11" x14ac:dyDescent="0.25">
      <c r="A14" t="s">
        <v>12</v>
      </c>
      <c r="B14">
        <f>SUM(B3:B6)</f>
        <v>803</v>
      </c>
      <c r="C14" t="s">
        <v>9</v>
      </c>
    </row>
    <row r="15" spans="1:11" x14ac:dyDescent="0.25">
      <c r="A15" t="s">
        <v>18</v>
      </c>
      <c r="B15">
        <v>1250</v>
      </c>
      <c r="C15" t="s">
        <v>23</v>
      </c>
    </row>
    <row r="17" spans="1:2" x14ac:dyDescent="0.25">
      <c r="A17" t="s">
        <v>13</v>
      </c>
      <c r="B17" s="3">
        <f>B13*B15</f>
        <v>5062500</v>
      </c>
    </row>
    <row r="18" spans="1:2" x14ac:dyDescent="0.25">
      <c r="A18" t="s">
        <v>19</v>
      </c>
      <c r="B18" s="3">
        <f>K12</f>
        <v>2453624.299501868</v>
      </c>
    </row>
    <row r="19" spans="1:2" x14ac:dyDescent="0.25">
      <c r="A19" t="s">
        <v>22</v>
      </c>
      <c r="B19" s="3">
        <f>B17-B18</f>
        <v>2608875.700498132</v>
      </c>
    </row>
  </sheetData>
  <mergeCells count="2">
    <mergeCell ref="B1:F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Akbar</dc:creator>
  <cp:lastModifiedBy>Adam Akbar</cp:lastModifiedBy>
  <dcterms:created xsi:type="dcterms:W3CDTF">2022-07-01T05:35:13Z</dcterms:created>
  <dcterms:modified xsi:type="dcterms:W3CDTF">2022-07-03T15:02:58Z</dcterms:modified>
</cp:coreProperties>
</file>