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12" windowWidth="15168" windowHeight="11208"/>
  </bookViews>
  <sheets>
    <sheet name="download" sheetId="1" r:id="rId1"/>
    <sheet name="Phys. Therapy" sheetId="2" r:id="rId2"/>
  </sheets>
  <calcPr calcId="0"/>
</workbook>
</file>

<file path=xl/calcChain.xml><?xml version="1.0" encoding="utf-8"?>
<calcChain xmlns="http://schemas.openxmlformats.org/spreadsheetml/2006/main">
  <c r="I22" i="2" l="1"/>
  <c r="H23" i="2" s="1"/>
  <c r="H22" i="2"/>
  <c r="H19" i="2"/>
  <c r="G19" i="2"/>
  <c r="F19" i="2"/>
  <c r="H18" i="2"/>
  <c r="G18" i="2"/>
  <c r="F18" i="2"/>
  <c r="H32" i="1"/>
  <c r="H31" i="1"/>
  <c r="I30" i="1"/>
  <c r="H30" i="1"/>
  <c r="G28" i="1"/>
  <c r="H28" i="1"/>
  <c r="H27" i="1"/>
  <c r="G27" i="1"/>
  <c r="F27" i="1"/>
  <c r="F28" i="1"/>
  <c r="H26" i="1"/>
  <c r="G26" i="1"/>
  <c r="F26" i="1"/>
  <c r="F20" i="2" l="1"/>
  <c r="G20" i="2"/>
  <c r="H20" i="2"/>
  <c r="H24" i="2"/>
</calcChain>
</file>

<file path=xl/sharedStrings.xml><?xml version="1.0" encoding="utf-8"?>
<sst xmlns="http://schemas.openxmlformats.org/spreadsheetml/2006/main" count="188" uniqueCount="26">
  <si>
    <t>Processed By</t>
  </si>
  <si>
    <t>Date of Service</t>
  </si>
  <si>
    <t>Member</t>
  </si>
  <si>
    <t>Provider/ Facility</t>
  </si>
  <si>
    <t>Status</t>
  </si>
  <si>
    <t>Claim Amount</t>
  </si>
  <si>
    <t>Paid by Plan</t>
  </si>
  <si>
    <t>You May Pay</t>
  </si>
  <si>
    <t>Aetna</t>
  </si>
  <si>
    <t>RAMYA  (Wife)</t>
  </si>
  <si>
    <t>TIMOTHY        BROWN</t>
  </si>
  <si>
    <t>Completed</t>
  </si>
  <si>
    <t>DALE           FEDERICO</t>
  </si>
  <si>
    <t>HANNAH         LEATHERMAN</t>
  </si>
  <si>
    <t>MICHAEL        BADELLINO</t>
  </si>
  <si>
    <t>JULIE          GUBERNICK</t>
  </si>
  <si>
    <t>LEHIGH VALLEY HOSPITAL</t>
  </si>
  <si>
    <t>CHALFONT EMERGENCY MEDICAL SERVICES INC.</t>
  </si>
  <si>
    <t>BELMED AMBULANCE INC</t>
  </si>
  <si>
    <t>DOYLESTOWN HOSPITAL</t>
  </si>
  <si>
    <t>TOTAL</t>
  </si>
  <si>
    <t>Expected</t>
  </si>
  <si>
    <t>GRAND TOTAL</t>
  </si>
  <si>
    <t>Phys. Ther. Total</t>
  </si>
  <si>
    <t>Paid</t>
  </si>
  <si>
    <t>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</si>
</sst>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16" fillId="0" borderId="0" xfId="0" applyFont="1"/>
    <xf numFmtId="165" fontId="0" fillId="0" borderId="0" xfId="1" applyNumberFormat="1" applyFont="1"/>
    <xf numFmtId="165" fontId="0" fillId="0" borderId="0" xfId="0" applyNumberFormat="1"/>
    <xf numFmtId="0" fontId="0" fillId="0" borderId="11" xfId="0" applyBorder="1"/>
    <xf numFmtId="14" fontId="0" fillId="0" borderId="11" xfId="0" applyNumberFormat="1" applyBorder="1"/>
    <xf numFmtId="165" fontId="0" fillId="0" borderId="11" xfId="1" applyNumberFormat="1" applyFont="1" applyBorder="1"/>
    <xf numFmtId="0" fontId="0" fillId="0" borderId="12" xfId="0" applyBorder="1"/>
    <xf numFmtId="14" fontId="0" fillId="0" borderId="12" xfId="0" applyNumberFormat="1" applyBorder="1"/>
    <xf numFmtId="165" fontId="0" fillId="0" borderId="12" xfId="1" applyNumberFormat="1" applyFont="1" applyBorder="1"/>
    <xf numFmtId="43" fontId="0" fillId="0" borderId="11" xfId="1" applyNumberFormat="1" applyFont="1" applyBorder="1"/>
    <xf numFmtId="43" fontId="0" fillId="0" borderId="12" xfId="1" applyNumberFormat="1" applyFont="1" applyBorder="1"/>
    <xf numFmtId="0" fontId="16" fillId="33" borderId="10" xfId="0" applyFont="1" applyFill="1" applyBorder="1"/>
    <xf numFmtId="165" fontId="0" fillId="33" borderId="10" xfId="1" applyNumberFormat="1" applyFont="1" applyFill="1" applyBorder="1"/>
    <xf numFmtId="0" fontId="16" fillId="34" borderId="10" xfId="0" applyFont="1" applyFill="1" applyBorder="1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tabSelected="1" workbookViewId="0">
      <selection activeCell="F35" sqref="F35"/>
    </sheetView>
  </sheetViews>
  <sheetFormatPr defaultRowHeight="14.4" x14ac:dyDescent="0.3"/>
  <cols>
    <col min="2" max="2" width="16.21875" customWidth="1"/>
    <col min="3" max="3" width="13.77734375" customWidth="1"/>
    <col min="4" max="4" width="37" customWidth="1"/>
    <col min="5" max="5" width="13.77734375" customWidth="1"/>
    <col min="6" max="7" width="10.109375" bestFit="1" customWidth="1"/>
    <col min="8" max="8" width="9.109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s="1">
        <v>41689</v>
      </c>
      <c r="C2" t="s">
        <v>9</v>
      </c>
      <c r="D2" t="s">
        <v>10</v>
      </c>
      <c r="E2" t="s">
        <v>11</v>
      </c>
      <c r="F2" s="3">
        <v>210</v>
      </c>
      <c r="G2" s="3">
        <v>54.88</v>
      </c>
      <c r="H2" s="3">
        <v>13.72</v>
      </c>
    </row>
    <row r="3" spans="1:8" x14ac:dyDescent="0.3">
      <c r="A3" t="s">
        <v>8</v>
      </c>
      <c r="B3" s="1">
        <v>41687</v>
      </c>
      <c r="C3" t="s">
        <v>9</v>
      </c>
      <c r="D3" t="s">
        <v>10</v>
      </c>
      <c r="E3" t="s">
        <v>11</v>
      </c>
      <c r="F3" s="3">
        <v>210</v>
      </c>
      <c r="G3" s="3">
        <v>54.88</v>
      </c>
      <c r="H3" s="3">
        <v>13.72</v>
      </c>
    </row>
    <row r="4" spans="1:8" x14ac:dyDescent="0.3">
      <c r="A4" t="s">
        <v>8</v>
      </c>
      <c r="B4" s="1">
        <v>41684</v>
      </c>
      <c r="C4" t="s">
        <v>9</v>
      </c>
      <c r="D4" t="s">
        <v>10</v>
      </c>
      <c r="E4" t="s">
        <v>11</v>
      </c>
      <c r="F4" s="3">
        <v>210</v>
      </c>
      <c r="G4" s="3">
        <v>54.88</v>
      </c>
      <c r="H4" s="3">
        <v>13.72</v>
      </c>
    </row>
    <row r="5" spans="1:8" x14ac:dyDescent="0.3">
      <c r="A5" t="s">
        <v>8</v>
      </c>
      <c r="B5" s="1">
        <v>41682</v>
      </c>
      <c r="C5" t="s">
        <v>9</v>
      </c>
      <c r="D5" t="s">
        <v>10</v>
      </c>
      <c r="E5" t="s">
        <v>11</v>
      </c>
      <c r="F5" s="3">
        <v>281</v>
      </c>
      <c r="G5" s="3">
        <v>54.88</v>
      </c>
      <c r="H5" s="3">
        <v>13.72</v>
      </c>
    </row>
    <row r="6" spans="1:8" x14ac:dyDescent="0.3">
      <c r="A6" t="s">
        <v>8</v>
      </c>
      <c r="B6" s="1">
        <v>41681</v>
      </c>
      <c r="C6" t="s">
        <v>9</v>
      </c>
      <c r="D6" t="s">
        <v>12</v>
      </c>
      <c r="E6" t="s">
        <v>11</v>
      </c>
      <c r="F6" s="3">
        <v>125</v>
      </c>
      <c r="G6" s="3">
        <v>39.200000000000003</v>
      </c>
      <c r="H6" s="3">
        <v>9.8000000000000007</v>
      </c>
    </row>
    <row r="7" spans="1:8" x14ac:dyDescent="0.3">
      <c r="A7" t="s">
        <v>8</v>
      </c>
      <c r="B7" s="1">
        <v>41680</v>
      </c>
      <c r="C7" t="s">
        <v>9</v>
      </c>
      <c r="D7" t="s">
        <v>10</v>
      </c>
      <c r="E7" t="s">
        <v>11</v>
      </c>
      <c r="F7" s="3">
        <v>210</v>
      </c>
      <c r="G7" s="3">
        <v>54.88</v>
      </c>
      <c r="H7" s="3">
        <v>13.72</v>
      </c>
    </row>
    <row r="8" spans="1:8" x14ac:dyDescent="0.3">
      <c r="A8" t="s">
        <v>8</v>
      </c>
      <c r="B8" s="1">
        <v>41677</v>
      </c>
      <c r="C8" t="s">
        <v>9</v>
      </c>
      <c r="D8" t="s">
        <v>10</v>
      </c>
      <c r="E8" t="s">
        <v>11</v>
      </c>
      <c r="F8" s="3">
        <v>206</v>
      </c>
      <c r="G8" s="3">
        <v>53.76</v>
      </c>
      <c r="H8" s="3">
        <v>13.45</v>
      </c>
    </row>
    <row r="9" spans="1:8" x14ac:dyDescent="0.3">
      <c r="A9" t="s">
        <v>8</v>
      </c>
      <c r="B9" s="1">
        <v>41675</v>
      </c>
      <c r="C9" t="s">
        <v>9</v>
      </c>
      <c r="D9" t="s">
        <v>10</v>
      </c>
      <c r="E9" t="s">
        <v>11</v>
      </c>
      <c r="F9" s="3">
        <v>206</v>
      </c>
      <c r="G9" s="3">
        <v>53.76</v>
      </c>
      <c r="H9" s="3">
        <v>13.45</v>
      </c>
    </row>
    <row r="10" spans="1:8" x14ac:dyDescent="0.3">
      <c r="A10" t="s">
        <v>8</v>
      </c>
      <c r="B10" s="1">
        <v>41673</v>
      </c>
      <c r="C10" t="s">
        <v>9</v>
      </c>
      <c r="D10" t="s">
        <v>10</v>
      </c>
      <c r="E10" t="s">
        <v>11</v>
      </c>
      <c r="F10" s="3">
        <v>210</v>
      </c>
      <c r="G10" s="3">
        <v>54.88</v>
      </c>
      <c r="H10" s="3">
        <v>13.72</v>
      </c>
    </row>
    <row r="11" spans="1:8" x14ac:dyDescent="0.3">
      <c r="A11" t="s">
        <v>8</v>
      </c>
      <c r="B11" s="1">
        <v>41670</v>
      </c>
      <c r="C11" t="s">
        <v>9</v>
      </c>
      <c r="D11" t="s">
        <v>10</v>
      </c>
      <c r="E11" t="s">
        <v>11</v>
      </c>
      <c r="F11" s="3">
        <v>210</v>
      </c>
      <c r="G11" s="3">
        <v>54.88</v>
      </c>
      <c r="H11" s="3">
        <v>13.72</v>
      </c>
    </row>
    <row r="12" spans="1:8" x14ac:dyDescent="0.3">
      <c r="A12" t="s">
        <v>8</v>
      </c>
      <c r="B12" s="1">
        <v>41668</v>
      </c>
      <c r="C12" t="s">
        <v>9</v>
      </c>
      <c r="D12" t="s">
        <v>10</v>
      </c>
      <c r="E12" t="s">
        <v>11</v>
      </c>
      <c r="F12" s="3">
        <v>308</v>
      </c>
      <c r="G12" s="3">
        <v>54.89</v>
      </c>
      <c r="H12" s="3">
        <v>13.72</v>
      </c>
    </row>
    <row r="13" spans="1:8" x14ac:dyDescent="0.3">
      <c r="A13" t="s">
        <v>8</v>
      </c>
      <c r="B13" s="1">
        <v>41666</v>
      </c>
      <c r="C13" t="s">
        <v>9</v>
      </c>
      <c r="D13" t="s">
        <v>10</v>
      </c>
      <c r="E13" t="s">
        <v>11</v>
      </c>
      <c r="F13" s="3">
        <v>200</v>
      </c>
      <c r="G13" s="3">
        <v>53.76</v>
      </c>
      <c r="H13" s="3">
        <v>13.45</v>
      </c>
    </row>
    <row r="14" spans="1:8" x14ac:dyDescent="0.3">
      <c r="A14" t="s">
        <v>8</v>
      </c>
      <c r="B14" s="1">
        <v>41663</v>
      </c>
      <c r="C14" t="s">
        <v>9</v>
      </c>
      <c r="D14" t="s">
        <v>10</v>
      </c>
      <c r="E14" t="s">
        <v>11</v>
      </c>
      <c r="F14" s="3">
        <v>200</v>
      </c>
      <c r="G14" s="3">
        <v>53.76</v>
      </c>
      <c r="H14" s="3">
        <v>13.45</v>
      </c>
    </row>
    <row r="15" spans="1:8" x14ac:dyDescent="0.3">
      <c r="A15" t="s">
        <v>8</v>
      </c>
      <c r="B15" s="1">
        <v>41661</v>
      </c>
      <c r="C15" t="s">
        <v>9</v>
      </c>
      <c r="D15" t="s">
        <v>10</v>
      </c>
      <c r="E15" t="s">
        <v>11</v>
      </c>
      <c r="F15" s="3">
        <v>200</v>
      </c>
      <c r="G15" s="3">
        <v>53.22</v>
      </c>
      <c r="H15" s="3">
        <v>13.31</v>
      </c>
    </row>
    <row r="16" spans="1:8" x14ac:dyDescent="0.3">
      <c r="A16" t="s">
        <v>8</v>
      </c>
      <c r="B16" s="1">
        <v>41659</v>
      </c>
      <c r="C16" t="s">
        <v>9</v>
      </c>
      <c r="D16" t="s">
        <v>13</v>
      </c>
      <c r="E16" t="s">
        <v>11</v>
      </c>
      <c r="F16" s="3">
        <v>196</v>
      </c>
      <c r="G16" s="3">
        <v>52.58</v>
      </c>
      <c r="H16" s="3">
        <v>13.15</v>
      </c>
    </row>
    <row r="17" spans="1:9" x14ac:dyDescent="0.3">
      <c r="A17" t="s">
        <v>8</v>
      </c>
      <c r="B17" s="1">
        <v>41656</v>
      </c>
      <c r="C17" t="s">
        <v>9</v>
      </c>
      <c r="D17" t="s">
        <v>10</v>
      </c>
      <c r="E17" t="s">
        <v>11</v>
      </c>
      <c r="F17" s="3">
        <v>173</v>
      </c>
      <c r="G17" s="3">
        <v>48.07</v>
      </c>
      <c r="H17" s="3">
        <v>12.02</v>
      </c>
    </row>
    <row r="18" spans="1:9" x14ac:dyDescent="0.3">
      <c r="A18" t="s">
        <v>8</v>
      </c>
      <c r="B18" s="1">
        <v>41655</v>
      </c>
      <c r="C18" t="s">
        <v>9</v>
      </c>
      <c r="D18" t="s">
        <v>10</v>
      </c>
      <c r="E18" t="s">
        <v>11</v>
      </c>
      <c r="F18" s="3">
        <v>264</v>
      </c>
      <c r="G18" s="3">
        <v>0</v>
      </c>
      <c r="H18" s="3">
        <v>93.28</v>
      </c>
    </row>
    <row r="19" spans="1:9" x14ac:dyDescent="0.3">
      <c r="A19" t="s">
        <v>8</v>
      </c>
      <c r="B19" s="1">
        <v>41652</v>
      </c>
      <c r="C19" t="s">
        <v>9</v>
      </c>
      <c r="D19" t="s">
        <v>12</v>
      </c>
      <c r="E19" t="s">
        <v>11</v>
      </c>
      <c r="F19" s="3">
        <v>200</v>
      </c>
      <c r="G19" s="3">
        <v>0</v>
      </c>
      <c r="H19" s="3">
        <v>74</v>
      </c>
    </row>
    <row r="20" spans="1:9" x14ac:dyDescent="0.3">
      <c r="A20" t="s">
        <v>8</v>
      </c>
      <c r="B20" s="1">
        <v>41650</v>
      </c>
      <c r="C20" t="s">
        <v>9</v>
      </c>
      <c r="D20" t="s">
        <v>14</v>
      </c>
      <c r="E20" t="s">
        <v>11</v>
      </c>
      <c r="F20" s="3">
        <v>430</v>
      </c>
      <c r="G20" s="3">
        <v>201.24</v>
      </c>
      <c r="H20" s="3">
        <v>50.31</v>
      </c>
    </row>
    <row r="21" spans="1:9" x14ac:dyDescent="0.3">
      <c r="A21" t="s">
        <v>8</v>
      </c>
      <c r="B21" s="1">
        <v>41650</v>
      </c>
      <c r="C21" t="s">
        <v>9</v>
      </c>
      <c r="D21" t="s">
        <v>15</v>
      </c>
      <c r="E21" t="s">
        <v>11</v>
      </c>
      <c r="F21" s="3">
        <v>50</v>
      </c>
      <c r="G21" s="3">
        <v>15.36</v>
      </c>
      <c r="H21" s="3">
        <v>3.84</v>
      </c>
    </row>
    <row r="22" spans="1:9" x14ac:dyDescent="0.3">
      <c r="A22" t="s">
        <v>8</v>
      </c>
      <c r="B22" s="1">
        <v>41650</v>
      </c>
      <c r="C22" t="s">
        <v>9</v>
      </c>
      <c r="D22" t="s">
        <v>16</v>
      </c>
      <c r="E22" t="s">
        <v>11</v>
      </c>
      <c r="F22" s="3">
        <v>8796.91</v>
      </c>
      <c r="G22" s="3">
        <v>8374.6200000000008</v>
      </c>
      <c r="H22" s="3">
        <v>1759.38</v>
      </c>
    </row>
    <row r="23" spans="1:9" x14ac:dyDescent="0.3">
      <c r="A23" t="s">
        <v>8</v>
      </c>
      <c r="B23" s="1">
        <v>41649</v>
      </c>
      <c r="C23" t="s">
        <v>9</v>
      </c>
      <c r="D23" t="s">
        <v>17</v>
      </c>
      <c r="E23" t="s">
        <v>11</v>
      </c>
      <c r="F23" s="3">
        <v>1144.78</v>
      </c>
      <c r="G23" s="3">
        <v>915.82</v>
      </c>
      <c r="H23" s="3">
        <v>228.96</v>
      </c>
    </row>
    <row r="24" spans="1:9" x14ac:dyDescent="0.3">
      <c r="A24" t="s">
        <v>8</v>
      </c>
      <c r="B24" s="1">
        <v>41649</v>
      </c>
      <c r="C24" t="s">
        <v>9</v>
      </c>
      <c r="D24" t="s">
        <v>18</v>
      </c>
      <c r="E24" t="s">
        <v>11</v>
      </c>
      <c r="F24" s="3">
        <v>1156</v>
      </c>
      <c r="G24" s="3">
        <v>924.8</v>
      </c>
      <c r="H24" s="3">
        <v>231.2</v>
      </c>
    </row>
    <row r="25" spans="1:9" x14ac:dyDescent="0.3">
      <c r="A25" t="s">
        <v>8</v>
      </c>
      <c r="B25" s="1">
        <v>41649</v>
      </c>
      <c r="C25" t="s">
        <v>9</v>
      </c>
      <c r="D25" t="s">
        <v>19</v>
      </c>
      <c r="E25" t="s">
        <v>11</v>
      </c>
      <c r="F25" s="3">
        <v>2073.5</v>
      </c>
      <c r="G25" s="3">
        <v>198.62</v>
      </c>
      <c r="H25" s="3">
        <v>382.38</v>
      </c>
    </row>
    <row r="26" spans="1:9" x14ac:dyDescent="0.3">
      <c r="E26" s="2" t="s">
        <v>20</v>
      </c>
      <c r="F26" s="3">
        <f>SUM(F2:F25)</f>
        <v>17470.190000000002</v>
      </c>
      <c r="G26" s="3">
        <f>SUM(G2:G25)</f>
        <v>11477.62</v>
      </c>
      <c r="H26" s="3">
        <f>SUM(H2:H25)</f>
        <v>3035.19</v>
      </c>
    </row>
    <row r="27" spans="1:9" x14ac:dyDescent="0.3">
      <c r="E27" s="2" t="s">
        <v>21</v>
      </c>
      <c r="F27" s="3">
        <f>210*9</f>
        <v>1890</v>
      </c>
      <c r="G27" s="3">
        <f>55*9</f>
        <v>495</v>
      </c>
      <c r="H27" s="3">
        <f>13.72*9</f>
        <v>123.48</v>
      </c>
    </row>
    <row r="28" spans="1:9" x14ac:dyDescent="0.3">
      <c r="E28" s="2" t="s">
        <v>22</v>
      </c>
      <c r="F28" s="3">
        <f>SUM(F26:F27)</f>
        <v>19360.190000000002</v>
      </c>
      <c r="G28" s="3">
        <f t="shared" ref="G28:H28" si="0">SUM(G26:G27)</f>
        <v>11972.62</v>
      </c>
      <c r="H28" s="3">
        <f t="shared" si="0"/>
        <v>3158.67</v>
      </c>
    </row>
    <row r="30" spans="1:9" x14ac:dyDescent="0.3">
      <c r="E30" s="2" t="s">
        <v>23</v>
      </c>
      <c r="H30" s="4">
        <f>SUM(H7:H18,H2:H5)</f>
        <v>295.32000000000011</v>
      </c>
      <c r="I30">
        <f>COUNT(H7:H18,H2:H5)</f>
        <v>16</v>
      </c>
    </row>
    <row r="31" spans="1:9" x14ac:dyDescent="0.3">
      <c r="E31" s="2" t="s">
        <v>24</v>
      </c>
      <c r="H31">
        <f>I30*20</f>
        <v>320</v>
      </c>
    </row>
    <row r="32" spans="1:9" x14ac:dyDescent="0.3">
      <c r="E32" s="2" t="s">
        <v>25</v>
      </c>
      <c r="H32" s="4">
        <f>H31-H30</f>
        <v>24.679999999999893</v>
      </c>
    </row>
  </sheetData>
  <pageMargins left="0.7" right="0.7" top="0.75" bottom="0.75" header="0.3" footer="0.3"/>
  <pageSetup scale="95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4"/>
  <sheetViews>
    <sheetView workbookViewId="0"/>
  </sheetViews>
  <sheetFormatPr defaultRowHeight="14.4" x14ac:dyDescent="0.3"/>
  <cols>
    <col min="1" max="1" width="9.88671875" customWidth="1"/>
    <col min="2" max="2" width="16.21875" customWidth="1"/>
    <col min="3" max="3" width="13.77734375" customWidth="1"/>
    <col min="4" max="4" width="37" customWidth="1"/>
    <col min="5" max="5" width="13.77734375" customWidth="1"/>
    <col min="6" max="7" width="10.109375" bestFit="1" customWidth="1"/>
    <col min="8" max="8" width="9.109375" bestFit="1" customWidth="1"/>
  </cols>
  <sheetData>
    <row r="1" spans="1:8" ht="28.8" x14ac:dyDescent="0.3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 x14ac:dyDescent="0.3">
      <c r="A2" s="5" t="s">
        <v>8</v>
      </c>
      <c r="B2" s="6">
        <v>41689</v>
      </c>
      <c r="C2" s="5" t="s">
        <v>9</v>
      </c>
      <c r="D2" s="5" t="s">
        <v>10</v>
      </c>
      <c r="E2" s="5" t="s">
        <v>11</v>
      </c>
      <c r="F2" s="7">
        <v>210</v>
      </c>
      <c r="G2" s="11">
        <v>54.88</v>
      </c>
      <c r="H2" s="11">
        <v>13.72</v>
      </c>
    </row>
    <row r="3" spans="1:8" x14ac:dyDescent="0.3">
      <c r="A3" s="5" t="s">
        <v>8</v>
      </c>
      <c r="B3" s="6">
        <v>41687</v>
      </c>
      <c r="C3" s="5" t="s">
        <v>9</v>
      </c>
      <c r="D3" s="5" t="s">
        <v>10</v>
      </c>
      <c r="E3" s="5" t="s">
        <v>11</v>
      </c>
      <c r="F3" s="7">
        <v>210</v>
      </c>
      <c r="G3" s="11">
        <v>54.88</v>
      </c>
      <c r="H3" s="11">
        <v>13.72</v>
      </c>
    </row>
    <row r="4" spans="1:8" x14ac:dyDescent="0.3">
      <c r="A4" s="5" t="s">
        <v>8</v>
      </c>
      <c r="B4" s="6">
        <v>41684</v>
      </c>
      <c r="C4" s="5" t="s">
        <v>9</v>
      </c>
      <c r="D4" s="5" t="s">
        <v>10</v>
      </c>
      <c r="E4" s="5" t="s">
        <v>11</v>
      </c>
      <c r="F4" s="7">
        <v>210</v>
      </c>
      <c r="G4" s="11">
        <v>54.88</v>
      </c>
      <c r="H4" s="11">
        <v>13.72</v>
      </c>
    </row>
    <row r="5" spans="1:8" x14ac:dyDescent="0.3">
      <c r="A5" s="5" t="s">
        <v>8</v>
      </c>
      <c r="B5" s="6">
        <v>41682</v>
      </c>
      <c r="C5" s="5" t="s">
        <v>9</v>
      </c>
      <c r="D5" s="5" t="s">
        <v>10</v>
      </c>
      <c r="E5" s="5" t="s">
        <v>11</v>
      </c>
      <c r="F5" s="7">
        <v>281</v>
      </c>
      <c r="G5" s="11">
        <v>54.88</v>
      </c>
      <c r="H5" s="11">
        <v>13.72</v>
      </c>
    </row>
    <row r="6" spans="1:8" x14ac:dyDescent="0.3">
      <c r="A6" s="5" t="s">
        <v>8</v>
      </c>
      <c r="B6" s="6">
        <v>41680</v>
      </c>
      <c r="C6" s="5" t="s">
        <v>9</v>
      </c>
      <c r="D6" s="5" t="s">
        <v>10</v>
      </c>
      <c r="E6" s="5" t="s">
        <v>11</v>
      </c>
      <c r="F6" s="7">
        <v>210</v>
      </c>
      <c r="G6" s="11">
        <v>54.88</v>
      </c>
      <c r="H6" s="11">
        <v>13.72</v>
      </c>
    </row>
    <row r="7" spans="1:8" x14ac:dyDescent="0.3">
      <c r="A7" s="5" t="s">
        <v>8</v>
      </c>
      <c r="B7" s="6">
        <v>41677</v>
      </c>
      <c r="C7" s="5" t="s">
        <v>9</v>
      </c>
      <c r="D7" s="5" t="s">
        <v>10</v>
      </c>
      <c r="E7" s="5" t="s">
        <v>11</v>
      </c>
      <c r="F7" s="7">
        <v>206</v>
      </c>
      <c r="G7" s="11">
        <v>53.76</v>
      </c>
      <c r="H7" s="11">
        <v>13.45</v>
      </c>
    </row>
    <row r="8" spans="1:8" x14ac:dyDescent="0.3">
      <c r="A8" s="5" t="s">
        <v>8</v>
      </c>
      <c r="B8" s="6">
        <v>41675</v>
      </c>
      <c r="C8" s="5" t="s">
        <v>9</v>
      </c>
      <c r="D8" s="5" t="s">
        <v>10</v>
      </c>
      <c r="E8" s="5" t="s">
        <v>11</v>
      </c>
      <c r="F8" s="7">
        <v>206</v>
      </c>
      <c r="G8" s="11">
        <v>53.76</v>
      </c>
      <c r="H8" s="11">
        <v>13.45</v>
      </c>
    </row>
    <row r="9" spans="1:8" x14ac:dyDescent="0.3">
      <c r="A9" s="5" t="s">
        <v>8</v>
      </c>
      <c r="B9" s="6">
        <v>41673</v>
      </c>
      <c r="C9" s="5" t="s">
        <v>9</v>
      </c>
      <c r="D9" s="5" t="s">
        <v>10</v>
      </c>
      <c r="E9" s="5" t="s">
        <v>11</v>
      </c>
      <c r="F9" s="7">
        <v>210</v>
      </c>
      <c r="G9" s="11">
        <v>54.88</v>
      </c>
      <c r="H9" s="11">
        <v>13.72</v>
      </c>
    </row>
    <row r="10" spans="1:8" x14ac:dyDescent="0.3">
      <c r="A10" s="5" t="s">
        <v>8</v>
      </c>
      <c r="B10" s="6">
        <v>41670</v>
      </c>
      <c r="C10" s="5" t="s">
        <v>9</v>
      </c>
      <c r="D10" s="5" t="s">
        <v>10</v>
      </c>
      <c r="E10" s="5" t="s">
        <v>11</v>
      </c>
      <c r="F10" s="7">
        <v>210</v>
      </c>
      <c r="G10" s="11">
        <v>54.88</v>
      </c>
      <c r="H10" s="11">
        <v>13.72</v>
      </c>
    </row>
    <row r="11" spans="1:8" x14ac:dyDescent="0.3">
      <c r="A11" s="5" t="s">
        <v>8</v>
      </c>
      <c r="B11" s="6">
        <v>41668</v>
      </c>
      <c r="C11" s="5" t="s">
        <v>9</v>
      </c>
      <c r="D11" s="5" t="s">
        <v>10</v>
      </c>
      <c r="E11" s="5" t="s">
        <v>11</v>
      </c>
      <c r="F11" s="7">
        <v>308</v>
      </c>
      <c r="G11" s="11">
        <v>54.89</v>
      </c>
      <c r="H11" s="11">
        <v>13.72</v>
      </c>
    </row>
    <row r="12" spans="1:8" x14ac:dyDescent="0.3">
      <c r="A12" s="5" t="s">
        <v>8</v>
      </c>
      <c r="B12" s="6">
        <v>41666</v>
      </c>
      <c r="C12" s="5" t="s">
        <v>9</v>
      </c>
      <c r="D12" s="5" t="s">
        <v>10</v>
      </c>
      <c r="E12" s="5" t="s">
        <v>11</v>
      </c>
      <c r="F12" s="7">
        <v>200</v>
      </c>
      <c r="G12" s="11">
        <v>53.76</v>
      </c>
      <c r="H12" s="11">
        <v>13.45</v>
      </c>
    </row>
    <row r="13" spans="1:8" x14ac:dyDescent="0.3">
      <c r="A13" s="5" t="s">
        <v>8</v>
      </c>
      <c r="B13" s="6">
        <v>41663</v>
      </c>
      <c r="C13" s="5" t="s">
        <v>9</v>
      </c>
      <c r="D13" s="5" t="s">
        <v>10</v>
      </c>
      <c r="E13" s="5" t="s">
        <v>11</v>
      </c>
      <c r="F13" s="7">
        <v>200</v>
      </c>
      <c r="G13" s="11">
        <v>53.76</v>
      </c>
      <c r="H13" s="11">
        <v>13.45</v>
      </c>
    </row>
    <row r="14" spans="1:8" x14ac:dyDescent="0.3">
      <c r="A14" s="5" t="s">
        <v>8</v>
      </c>
      <c r="B14" s="6">
        <v>41661</v>
      </c>
      <c r="C14" s="5" t="s">
        <v>9</v>
      </c>
      <c r="D14" s="5" t="s">
        <v>10</v>
      </c>
      <c r="E14" s="5" t="s">
        <v>11</v>
      </c>
      <c r="F14" s="7">
        <v>200</v>
      </c>
      <c r="G14" s="11">
        <v>53.22</v>
      </c>
      <c r="H14" s="11">
        <v>13.31</v>
      </c>
    </row>
    <row r="15" spans="1:8" x14ac:dyDescent="0.3">
      <c r="A15" s="5" t="s">
        <v>8</v>
      </c>
      <c r="B15" s="6">
        <v>41659</v>
      </c>
      <c r="C15" s="5" t="s">
        <v>9</v>
      </c>
      <c r="D15" s="5" t="s">
        <v>13</v>
      </c>
      <c r="E15" s="5" t="s">
        <v>11</v>
      </c>
      <c r="F15" s="7">
        <v>196</v>
      </c>
      <c r="G15" s="11">
        <v>52.58</v>
      </c>
      <c r="H15" s="11">
        <v>13.15</v>
      </c>
    </row>
    <row r="16" spans="1:8" x14ac:dyDescent="0.3">
      <c r="A16" s="5" t="s">
        <v>8</v>
      </c>
      <c r="B16" s="6">
        <v>41656</v>
      </c>
      <c r="C16" s="5" t="s">
        <v>9</v>
      </c>
      <c r="D16" s="5" t="s">
        <v>10</v>
      </c>
      <c r="E16" s="5" t="s">
        <v>11</v>
      </c>
      <c r="F16" s="7">
        <v>173</v>
      </c>
      <c r="G16" s="11">
        <v>48.07</v>
      </c>
      <c r="H16" s="11">
        <v>12.02</v>
      </c>
    </row>
    <row r="17" spans="1:9" x14ac:dyDescent="0.3">
      <c r="A17" s="8" t="s">
        <v>8</v>
      </c>
      <c r="B17" s="9">
        <v>41655</v>
      </c>
      <c r="C17" s="8" t="s">
        <v>9</v>
      </c>
      <c r="D17" s="8" t="s">
        <v>10</v>
      </c>
      <c r="E17" s="8" t="s">
        <v>11</v>
      </c>
      <c r="F17" s="10">
        <v>264</v>
      </c>
      <c r="G17" s="12">
        <v>0</v>
      </c>
      <c r="H17" s="12">
        <v>93.28</v>
      </c>
    </row>
    <row r="18" spans="1:9" x14ac:dyDescent="0.3">
      <c r="E18" s="13" t="s">
        <v>20</v>
      </c>
      <c r="F18" s="14">
        <f>SUM(F2:F17)</f>
        <v>3494</v>
      </c>
      <c r="G18" s="14">
        <f>SUM(G2:G17)</f>
        <v>807.96000000000015</v>
      </c>
      <c r="H18" s="14">
        <f>SUM(H2:H17)</f>
        <v>295.32000000000005</v>
      </c>
    </row>
    <row r="19" spans="1:9" hidden="1" x14ac:dyDescent="0.3">
      <c r="E19" s="2" t="s">
        <v>21</v>
      </c>
      <c r="F19" s="3">
        <f>210*9</f>
        <v>1890</v>
      </c>
      <c r="G19" s="3">
        <f>55*9</f>
        <v>495</v>
      </c>
      <c r="H19" s="3">
        <f>13.72*9</f>
        <v>123.48</v>
      </c>
    </row>
    <row r="20" spans="1:9" hidden="1" x14ac:dyDescent="0.3">
      <c r="E20" s="2" t="s">
        <v>22</v>
      </c>
      <c r="F20" s="3">
        <f>SUM(F18:F19)</f>
        <v>5384</v>
      </c>
      <c r="G20" s="3">
        <f t="shared" ref="G20:H20" si="0">SUM(G18:G19)</f>
        <v>1302.96</v>
      </c>
      <c r="H20" s="3">
        <f t="shared" si="0"/>
        <v>418.80000000000007</v>
      </c>
    </row>
    <row r="22" spans="1:9" x14ac:dyDescent="0.3">
      <c r="E22" s="2" t="s">
        <v>23</v>
      </c>
      <c r="H22" s="4">
        <f>SUM(H6:H17,H2:H5)</f>
        <v>295.32000000000011</v>
      </c>
      <c r="I22">
        <f>COUNT(H6:H17,H2:H5)</f>
        <v>16</v>
      </c>
    </row>
    <row r="23" spans="1:9" x14ac:dyDescent="0.3">
      <c r="E23" s="2" t="s">
        <v>24</v>
      </c>
      <c r="H23">
        <f>I22*20</f>
        <v>320</v>
      </c>
    </row>
    <row r="24" spans="1:9" x14ac:dyDescent="0.3">
      <c r="E24" s="2" t="s">
        <v>25</v>
      </c>
      <c r="H24" s="4">
        <f>H23-H22</f>
        <v>24.679999999999893</v>
      </c>
    </row>
  </sheetData>
  <pageMargins left="0.7" right="0.7" top="0.75" bottom="0.75" header="0.3" footer="0.3"/>
  <pageSetup scale="94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download</vt:lpstr>
      <vt:lpstr>Phys. Therapy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Murugan, Senthil</dc:creator>
  <cp:lastModifiedBy>Merck &amp; Co., Inc.</cp:lastModifiedBy>
  <cp:lastPrinted>2014-02-21T20:32:55Z</cp:lastPrinted>
  <dcterms:created xsi:type="dcterms:W3CDTF">2014-02-21T20:17:11Z</dcterms:created>
  <dcterms:modified xsi:type="dcterms:W3CDTF">2014-02-21T20:36:54Z</dcterms:modified>
</cp:coreProperties>
</file>