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mydrive.merck.com/personal/smuruga2_merck_com/Documents/Users/smuruga2/MSK/ser/Merck/Updated_2022/Onc_OmniChannel/strategy_work/"/>
    </mc:Choice>
  </mc:AlternateContent>
  <xr:revisionPtr revIDLastSave="2285" documentId="11_F25DC773A252ABDACC10486CC1DF6A625ADE58F3" xr6:coauthVersionLast="47" xr6:coauthVersionMax="47" xr10:uidLastSave="{BD593CE0-0F76-4125-B031-A8EDB8287EF4}"/>
  <bookViews>
    <workbookView xWindow="-110" yWindow="-110" windowWidth="19420" windowHeight="10560" activeTab="4" xr2:uid="{00000000-000D-0000-FFFF-FFFF00000000}"/>
  </bookViews>
  <sheets>
    <sheet name="Adopt_Patterns" sheetId="1" r:id="rId1"/>
    <sheet name="Adopt_Data" sheetId="2" r:id="rId2"/>
    <sheet name="Promo Plan" sheetId="3" r:id="rId3"/>
    <sheet name="Charts 1" sheetId="4" r:id="rId4"/>
    <sheet name="Charts 2" sheetId="5" r:id="rId5"/>
  </sheets>
  <definedNames>
    <definedName name="solver_adj" localSheetId="1" hidden="1">Adopt_Data!$H$9:$K$9,Adopt_Data!$I$10:$K$10,Adopt_Data!$J$11:$K$11,Adopt_Data!$K$12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Adopt_Data!$H$13:$K$13</definedName>
    <definedName name="solver_lhs2" localSheetId="1" hidden="1">Adopt_Data!$J$9:$J$11</definedName>
    <definedName name="solver_lhs3" localSheetId="1" hidden="1">Adopt_Data!$K$9:$K$12</definedName>
    <definedName name="solver_lhs4" localSheetId="1" hidden="1">Adopt_Data!$L$9:$L$12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Adopt_Data!$N$15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el4" localSheetId="1" hidden="1">2</definedName>
    <definedName name="solver_rhs1" localSheetId="1" hidden="1">Adopt_Data!$H$14:$K$14</definedName>
    <definedName name="solver_rhs2" localSheetId="1" hidden="1">0.05</definedName>
    <definedName name="solver_rhs3" localSheetId="1" hidden="1">0.02</definedName>
    <definedName name="solver_rhs4" localSheetId="1" hidden="1">Adopt_Data!$M$9:$M$12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5" l="1"/>
  <c r="J8" i="5"/>
  <c r="K7" i="5"/>
  <c r="J7" i="5"/>
  <c r="K6" i="5"/>
  <c r="J6" i="5"/>
  <c r="K5" i="5"/>
  <c r="J5" i="5"/>
  <c r="I8" i="5"/>
  <c r="I7" i="5"/>
  <c r="I6" i="5"/>
  <c r="H8" i="5"/>
  <c r="H7" i="5"/>
  <c r="H6" i="5"/>
  <c r="I5" i="5"/>
  <c r="H5" i="5"/>
  <c r="I51" i="5"/>
  <c r="H51" i="5"/>
  <c r="G51" i="5"/>
  <c r="F51" i="5"/>
  <c r="I39" i="5"/>
  <c r="H39" i="5"/>
  <c r="G39" i="5"/>
  <c r="F39" i="5"/>
  <c r="G15" i="5"/>
  <c r="H15" i="5"/>
  <c r="I27" i="5"/>
  <c r="H27" i="5"/>
  <c r="G27" i="5"/>
  <c r="F27" i="5"/>
  <c r="I15" i="5"/>
  <c r="F15" i="5"/>
  <c r="M5" i="3"/>
  <c r="O5" i="3" s="1"/>
  <c r="N5" i="3"/>
  <c r="M6" i="3"/>
  <c r="O6" i="3" s="1"/>
  <c r="N6" i="3"/>
  <c r="M7" i="3"/>
  <c r="N7" i="3"/>
  <c r="O7" i="3" s="1"/>
  <c r="M8" i="3"/>
  <c r="N8" i="3"/>
  <c r="O8" i="3"/>
  <c r="M9" i="3"/>
  <c r="O9" i="3" s="1"/>
  <c r="N9" i="3"/>
  <c r="M10" i="3"/>
  <c r="O10" i="3" s="1"/>
  <c r="N10" i="3"/>
  <c r="M11" i="3"/>
  <c r="N11" i="3"/>
  <c r="O11" i="3" s="1"/>
  <c r="M12" i="3"/>
  <c r="N12" i="3"/>
  <c r="O12" i="3"/>
  <c r="M13" i="3"/>
  <c r="O13" i="3" s="1"/>
  <c r="N13" i="3"/>
  <c r="M14" i="3"/>
  <c r="O14" i="3" s="1"/>
  <c r="N14" i="3"/>
  <c r="M15" i="3"/>
  <c r="N15" i="3"/>
  <c r="O15" i="3" s="1"/>
  <c r="M16" i="3"/>
  <c r="N16" i="3"/>
  <c r="O16" i="3"/>
  <c r="M17" i="3"/>
  <c r="O17" i="3" s="1"/>
  <c r="N17" i="3"/>
  <c r="M18" i="3"/>
  <c r="O18" i="3" s="1"/>
  <c r="N18" i="3"/>
  <c r="M19" i="3"/>
  <c r="N19" i="3"/>
  <c r="O19" i="3" s="1"/>
  <c r="M20" i="3"/>
  <c r="N20" i="3"/>
  <c r="O20" i="3"/>
  <c r="M21" i="3"/>
  <c r="O21" i="3" s="1"/>
  <c r="N21" i="3"/>
  <c r="M22" i="3"/>
  <c r="O22" i="3" s="1"/>
  <c r="N22" i="3"/>
  <c r="M23" i="3"/>
  <c r="N23" i="3"/>
  <c r="O23" i="3" s="1"/>
  <c r="M24" i="3"/>
  <c r="N24" i="3"/>
  <c r="O24" i="3"/>
  <c r="M25" i="3"/>
  <c r="O25" i="3" s="1"/>
  <c r="N25" i="3"/>
  <c r="M26" i="3"/>
  <c r="O26" i="3" s="1"/>
  <c r="N26" i="3"/>
  <c r="M27" i="3"/>
  <c r="N27" i="3"/>
  <c r="O27" i="3" s="1"/>
  <c r="M28" i="3"/>
  <c r="N28" i="3"/>
  <c r="O28" i="3"/>
  <c r="M29" i="3"/>
  <c r="O29" i="3" s="1"/>
  <c r="N29" i="3"/>
  <c r="M30" i="3"/>
  <c r="O30" i="3" s="1"/>
  <c r="N30" i="3"/>
  <c r="M31" i="3"/>
  <c r="N31" i="3"/>
  <c r="O31" i="3" s="1"/>
  <c r="M32" i="3"/>
  <c r="N32" i="3"/>
  <c r="O32" i="3"/>
  <c r="M33" i="3"/>
  <c r="O33" i="3" s="1"/>
  <c r="N33" i="3"/>
  <c r="M34" i="3"/>
  <c r="O34" i="3" s="1"/>
  <c r="N34" i="3"/>
  <c r="M35" i="3"/>
  <c r="N35" i="3"/>
  <c r="O35" i="3" s="1"/>
  <c r="M36" i="3"/>
  <c r="N36" i="3"/>
  <c r="O36" i="3"/>
  <c r="M37" i="3"/>
  <c r="O37" i="3" s="1"/>
  <c r="N37" i="3"/>
  <c r="M38" i="3"/>
  <c r="O38" i="3" s="1"/>
  <c r="N38" i="3"/>
  <c r="M39" i="3"/>
  <c r="N39" i="3"/>
  <c r="O39" i="3" s="1"/>
  <c r="M40" i="3"/>
  <c r="N40" i="3"/>
  <c r="O40" i="3"/>
  <c r="M41" i="3"/>
  <c r="O41" i="3" s="1"/>
  <c r="N41" i="3"/>
  <c r="M42" i="3"/>
  <c r="O42" i="3" s="1"/>
  <c r="N42" i="3"/>
  <c r="M43" i="3"/>
  <c r="N43" i="3"/>
  <c r="O43" i="3" s="1"/>
  <c r="M44" i="3"/>
  <c r="N44" i="3"/>
  <c r="O44" i="3"/>
  <c r="M45" i="3"/>
  <c r="O45" i="3" s="1"/>
  <c r="N45" i="3"/>
  <c r="M46" i="3"/>
  <c r="O46" i="3" s="1"/>
  <c r="N46" i="3"/>
  <c r="M47" i="3"/>
  <c r="N47" i="3"/>
  <c r="O47" i="3" s="1"/>
  <c r="M48" i="3"/>
  <c r="N48" i="3"/>
  <c r="O48" i="3"/>
  <c r="M49" i="3"/>
  <c r="O49" i="3" s="1"/>
  <c r="N49" i="3"/>
  <c r="M50" i="3"/>
  <c r="O50" i="3" s="1"/>
  <c r="N50" i="3"/>
  <c r="M51" i="3"/>
  <c r="N51" i="3"/>
  <c r="O51" i="3" s="1"/>
  <c r="O4" i="3"/>
  <c r="N4" i="3"/>
  <c r="M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4" i="3"/>
  <c r="K28" i="3"/>
  <c r="K27" i="3"/>
  <c r="K26" i="3"/>
  <c r="K25" i="3"/>
  <c r="K24" i="3"/>
  <c r="K23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I22" i="3"/>
  <c r="I21" i="3"/>
  <c r="I20" i="3"/>
  <c r="I19" i="3"/>
  <c r="I18" i="3"/>
  <c r="I17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F16" i="3"/>
  <c r="F15" i="3"/>
  <c r="F14" i="3"/>
  <c r="F13" i="3"/>
  <c r="F12" i="3"/>
  <c r="F11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9" i="3"/>
  <c r="B8" i="3"/>
  <c r="B7" i="3"/>
  <c r="B6" i="3"/>
  <c r="B5" i="3"/>
  <c r="B4" i="3"/>
  <c r="E29" i="2"/>
  <c r="C29" i="2"/>
  <c r="G27" i="2"/>
  <c r="G26" i="2"/>
  <c r="J13" i="2"/>
  <c r="J15" i="2" s="1"/>
  <c r="H13" i="2"/>
  <c r="H15" i="2" s="1"/>
  <c r="L9" i="2"/>
  <c r="N9" i="2" s="1"/>
  <c r="F29" i="2" l="1"/>
  <c r="G28" i="2"/>
  <c r="D29" i="2"/>
  <c r="G25" i="2"/>
  <c r="L11" i="2"/>
  <c r="N11" i="2" s="1"/>
  <c r="L12" i="2"/>
  <c r="N12" i="2" s="1"/>
  <c r="L10" i="2"/>
  <c r="N10" i="2" s="1"/>
  <c r="K13" i="2"/>
  <c r="K15" i="2" s="1"/>
  <c r="I13" i="2"/>
  <c r="I15" i="2" s="1"/>
  <c r="N15" i="2" l="1"/>
</calcChain>
</file>

<file path=xl/sharedStrings.xml><?xml version="1.0" encoding="utf-8"?>
<sst xmlns="http://schemas.openxmlformats.org/spreadsheetml/2006/main" count="110" uniqueCount="70">
  <si>
    <t>From Adoption Pattern work</t>
  </si>
  <si>
    <t>Based on Vytorin</t>
  </si>
  <si>
    <t>Pattern</t>
  </si>
  <si>
    <t>Single Peak</t>
  </si>
  <si>
    <t>Double Peak</t>
  </si>
  <si>
    <t>Steady Grower</t>
  </si>
  <si>
    <t>Phys Count %</t>
  </si>
  <si>
    <t>Months to start Trial</t>
  </si>
  <si>
    <t>1 to 6</t>
  </si>
  <si>
    <t>Median Months to start</t>
  </si>
  <si>
    <t>7 to 12</t>
  </si>
  <si>
    <t>13 to 18</t>
  </si>
  <si>
    <t>&gt;19</t>
  </si>
  <si>
    <t>NA</t>
  </si>
  <si>
    <t>Months to Peak</t>
  </si>
  <si>
    <t>Median Months to peak</t>
  </si>
  <si>
    <t>Months to Start</t>
  </si>
  <si>
    <t>should equl to</t>
  </si>
  <si>
    <t>should equal to</t>
  </si>
  <si>
    <t>Col Sum</t>
  </si>
  <si>
    <t>Row Sum</t>
  </si>
  <si>
    <t>One possible triangulated grid</t>
  </si>
  <si>
    <t>S3-P4</t>
  </si>
  <si>
    <t>S3-P11</t>
  </si>
  <si>
    <t>S3-P23</t>
  </si>
  <si>
    <t>S3-P17</t>
  </si>
  <si>
    <t>Months from Launch</t>
  </si>
  <si>
    <t>S10-P11</t>
  </si>
  <si>
    <t>S10-P17</t>
  </si>
  <si>
    <t>S10-P23</t>
  </si>
  <si>
    <t>S16-P17</t>
  </si>
  <si>
    <t>S16-P23</t>
  </si>
  <si>
    <t>S22-P23</t>
  </si>
  <si>
    <t>Target Docs</t>
  </si>
  <si>
    <t>Total High Value Targets</t>
  </si>
  <si>
    <t>2x a month</t>
  </si>
  <si>
    <t>2x a week (9 a month)</t>
  </si>
  <si>
    <t>High Value Touch Points</t>
  </si>
  <si>
    <t>Base touch points</t>
  </si>
  <si>
    <t>Total Touch Points</t>
  </si>
  <si>
    <t>Year 1</t>
  </si>
  <si>
    <t>Months from Tumor Launch (Year 1)</t>
  </si>
  <si>
    <t>Early Start &amp; Mid Peak</t>
  </si>
  <si>
    <t>Early Start &amp; Mid to Late Peak</t>
  </si>
  <si>
    <t>Early Start &amp; Late Peak</t>
  </si>
  <si>
    <t>Mid Start &amp; Mid to Late Peak</t>
  </si>
  <si>
    <t>Mid Start &amp; Late Peak</t>
  </si>
  <si>
    <t>Mid to Late Start &amp; Late Peak</t>
  </si>
  <si>
    <t>Early Start &amp; Early Peak</t>
  </si>
  <si>
    <t>Mid Start &amp; Mid Peak</t>
  </si>
  <si>
    <t>Mid to Late Start &amp; Mid to Late Peak</t>
  </si>
  <si>
    <t>Late Start &amp; Late Peak</t>
  </si>
  <si>
    <t>S</t>
  </si>
  <si>
    <t>P</t>
  </si>
  <si>
    <t>Months from Tumor Launch (Year 2)</t>
  </si>
  <si>
    <t>Target Count</t>
  </si>
  <si>
    <t>Pre Trial Period</t>
  </si>
  <si>
    <t>Trial Period</t>
  </si>
  <si>
    <t>Trial Winds Down</t>
  </si>
  <si>
    <t>Trial Start Month</t>
  </si>
  <si>
    <t>Month of Peak Trial</t>
  </si>
  <si>
    <t>Base Period (No Trials)</t>
  </si>
  <si>
    <r>
      <t xml:space="preserve">Total Launch Tumor Targeted HCPs: </t>
    </r>
    <r>
      <rPr>
        <b/>
        <sz val="11"/>
        <color theme="1"/>
        <rFont val="Calibri"/>
        <family val="2"/>
        <scheme val="minor"/>
      </rPr>
      <t>10,000</t>
    </r>
  </si>
  <si>
    <t>High Value</t>
  </si>
  <si>
    <t>Base</t>
  </si>
  <si>
    <t>Year 2</t>
  </si>
  <si>
    <t>Year 3</t>
  </si>
  <si>
    <t>Year 4</t>
  </si>
  <si>
    <t>Target Count (Monthly Average)</t>
  </si>
  <si>
    <t>Yearly Touch Points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</si>
</sst>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7" formatCode="0,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0" tint="-0.24994659260841701"/>
      </right>
      <top style="thin">
        <color indexed="64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thin">
        <color indexed="64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medium">
        <color indexed="64"/>
      </right>
      <top style="thin">
        <color indexed="64"/>
      </top>
      <bottom style="dotted">
        <color theme="0" tint="-0.24994659260841701"/>
      </bottom>
      <diagonal/>
    </border>
    <border>
      <left style="medium">
        <color indexed="64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medium">
        <color indexed="64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indexed="64"/>
      </left>
      <right style="dotted">
        <color theme="0" tint="-0.24994659260841701"/>
      </right>
      <top style="dotted">
        <color theme="0" tint="-0.24994659260841701"/>
      </top>
      <bottom style="medium">
        <color indexed="64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medium">
        <color indexed="64"/>
      </bottom>
      <diagonal/>
    </border>
    <border>
      <left style="dotted">
        <color theme="0" tint="-0.24994659260841701"/>
      </left>
      <right style="medium">
        <color indexed="64"/>
      </right>
      <top style="dotted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theme="0" tint="-0.24994659260841701"/>
      </right>
      <top style="dotted">
        <color theme="0" tint="-0.24994659260841701"/>
      </top>
      <bottom/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theme="0" tint="-0.24994659260841701"/>
      </left>
      <right style="medium">
        <color indexed="64"/>
      </right>
      <top style="dotted">
        <color theme="0" tint="-0.2499465926084170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3" fontId="0" fillId="0" borderId="0" xfId="1" applyFont="1"/>
    <xf numFmtId="165" fontId="0" fillId="0" borderId="0" xfId="1" applyNumberFormat="1" applyFont="1"/>
    <xf numFmtId="9" fontId="0" fillId="0" borderId="0" xfId="2" applyFont="1"/>
    <xf numFmtId="0" fontId="2" fillId="0" borderId="1" xfId="0" applyFont="1" applyBorder="1"/>
    <xf numFmtId="9" fontId="0" fillId="0" borderId="1" xfId="0" applyNumberFormat="1" applyBorder="1"/>
    <xf numFmtId="0" fontId="0" fillId="0" borderId="4" xfId="0" applyBorder="1"/>
    <xf numFmtId="165" fontId="2" fillId="2" borderId="5" xfId="1" applyNumberFormat="1" applyFont="1" applyFill="1" applyBorder="1"/>
    <xf numFmtId="165" fontId="2" fillId="2" borderId="6" xfId="1" applyNumberFormat="1" applyFont="1" applyFill="1" applyBorder="1"/>
    <xf numFmtId="9" fontId="0" fillId="0" borderId="2" xfId="0" applyNumberFormat="1" applyBorder="1"/>
    <xf numFmtId="0" fontId="2" fillId="2" borderId="7" xfId="0" applyFont="1" applyFill="1" applyBorder="1"/>
    <xf numFmtId="0" fontId="2" fillId="2" borderId="8" xfId="0" applyFont="1" applyFill="1" applyBorder="1"/>
    <xf numFmtId="9" fontId="0" fillId="0" borderId="3" xfId="0" applyNumberFormat="1" applyBorder="1"/>
    <xf numFmtId="164" fontId="0" fillId="6" borderId="12" xfId="0" applyNumberFormat="1" applyFill="1" applyBorder="1"/>
    <xf numFmtId="164" fontId="0" fillId="6" borderId="14" xfId="0" applyNumberFormat="1" applyFill="1" applyBorder="1"/>
    <xf numFmtId="164" fontId="0" fillId="6" borderId="1" xfId="2" applyNumberFormat="1" applyFont="1" applyFill="1" applyBorder="1"/>
    <xf numFmtId="164" fontId="0" fillId="6" borderId="15" xfId="2" applyNumberFormat="1" applyFont="1" applyFill="1" applyBorder="1"/>
    <xf numFmtId="164" fontId="0" fillId="6" borderId="15" xfId="0" applyNumberFormat="1" applyFill="1" applyBorder="1"/>
    <xf numFmtId="164" fontId="0" fillId="7" borderId="9" xfId="0" applyNumberFormat="1" applyFill="1" applyBorder="1"/>
    <xf numFmtId="164" fontId="0" fillId="7" borderId="10" xfId="2" applyNumberFormat="1" applyFont="1" applyFill="1" applyBorder="1"/>
    <xf numFmtId="164" fontId="0" fillId="7" borderId="10" xfId="0" applyNumberFormat="1" applyFill="1" applyBorder="1"/>
    <xf numFmtId="164" fontId="0" fillId="7" borderId="11" xfId="2" applyNumberFormat="1" applyFont="1" applyFill="1" applyBorder="1"/>
    <xf numFmtId="164" fontId="0" fillId="7" borderId="1" xfId="2" applyNumberFormat="1" applyFont="1" applyFill="1" applyBorder="1"/>
    <xf numFmtId="164" fontId="0" fillId="7" borderId="1" xfId="0" applyNumberFormat="1" applyFill="1" applyBorder="1"/>
    <xf numFmtId="164" fontId="0" fillId="7" borderId="13" xfId="2" applyNumberFormat="1" applyFont="1" applyFill="1" applyBorder="1"/>
    <xf numFmtId="164" fontId="0" fillId="7" borderId="16" xfId="2" applyNumberFormat="1" applyFont="1" applyFill="1" applyBorder="1"/>
    <xf numFmtId="3" fontId="2" fillId="0" borderId="18" xfId="0" applyNumberFormat="1" applyFont="1" applyBorder="1"/>
    <xf numFmtId="0" fontId="2" fillId="0" borderId="17" xfId="0" applyFont="1" applyBorder="1" applyAlignment="1">
      <alignment wrapText="1"/>
    </xf>
    <xf numFmtId="0" fontId="0" fillId="2" borderId="8" xfId="0" applyFill="1" applyBorder="1"/>
    <xf numFmtId="0" fontId="0" fillId="2" borderId="19" xfId="0" applyFill="1" applyBorder="1"/>
    <xf numFmtId="0" fontId="0" fillId="2" borderId="3" xfId="0" applyFill="1" applyBorder="1"/>
    <xf numFmtId="165" fontId="0" fillId="3" borderId="8" xfId="1" applyNumberFormat="1" applyFont="1" applyFill="1" applyBorder="1"/>
    <xf numFmtId="165" fontId="0" fillId="0" borderId="8" xfId="1" applyNumberFormat="1" applyFont="1" applyBorder="1"/>
    <xf numFmtId="165" fontId="0" fillId="3" borderId="19" xfId="1" applyNumberFormat="1" applyFont="1" applyFill="1" applyBorder="1"/>
    <xf numFmtId="165" fontId="0" fillId="0" borderId="19" xfId="1" applyNumberFormat="1" applyFont="1" applyBorder="1"/>
    <xf numFmtId="165" fontId="0" fillId="4" borderId="19" xfId="1" applyNumberFormat="1" applyFont="1" applyFill="1" applyBorder="1"/>
    <xf numFmtId="165" fontId="3" fillId="4" borderId="19" xfId="1" applyNumberFormat="1" applyFont="1" applyFill="1" applyBorder="1"/>
    <xf numFmtId="165" fontId="0" fillId="5" borderId="19" xfId="1" applyNumberFormat="1" applyFont="1" applyFill="1" applyBorder="1"/>
    <xf numFmtId="165" fontId="0" fillId="0" borderId="3" xfId="1" applyNumberFormat="1" applyFont="1" applyBorder="1"/>
    <xf numFmtId="165" fontId="0" fillId="4" borderId="3" xfId="1" applyNumberFormat="1" applyFont="1" applyFill="1" applyBorder="1"/>
    <xf numFmtId="165" fontId="0" fillId="5" borderId="3" xfId="1" applyNumberFormat="1" applyFont="1" applyFill="1" applyBorder="1"/>
    <xf numFmtId="165" fontId="0" fillId="0" borderId="8" xfId="0" applyNumberFormat="1" applyBorder="1"/>
    <xf numFmtId="165" fontId="0" fillId="0" borderId="19" xfId="0" applyNumberFormat="1" applyBorder="1"/>
    <xf numFmtId="165" fontId="0" fillId="0" borderId="3" xfId="0" applyNumberFormat="1" applyBorder="1"/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8" borderId="20" xfId="0" applyFill="1" applyBorder="1" applyAlignment="1">
      <alignment horizontal="center" wrapText="1"/>
    </xf>
    <xf numFmtId="0" fontId="0" fillId="8" borderId="9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11" xfId="0" applyFill="1" applyBorder="1" applyAlignment="1">
      <alignment horizontal="center" wrapText="1"/>
    </xf>
    <xf numFmtId="0" fontId="0" fillId="8" borderId="1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165" fontId="0" fillId="3" borderId="22" xfId="1" applyNumberFormat="1" applyFont="1" applyFill="1" applyBorder="1"/>
    <xf numFmtId="165" fontId="0" fillId="3" borderId="23" xfId="1" applyNumberFormat="1" applyFont="1" applyFill="1" applyBorder="1"/>
    <xf numFmtId="165" fontId="0" fillId="4" borderId="23" xfId="1" applyNumberFormat="1" applyFont="1" applyFill="1" applyBorder="1"/>
    <xf numFmtId="165" fontId="3" fillId="4" borderId="23" xfId="1" applyNumberFormat="1" applyFont="1" applyFill="1" applyBorder="1"/>
    <xf numFmtId="165" fontId="0" fillId="5" borderId="23" xfId="1" applyNumberFormat="1" applyFont="1" applyFill="1" applyBorder="1"/>
    <xf numFmtId="165" fontId="0" fillId="10" borderId="23" xfId="1" applyNumberFormat="1" applyFont="1" applyFill="1" applyBorder="1"/>
    <xf numFmtId="165" fontId="0" fillId="10" borderId="24" xfId="1" applyNumberFormat="1" applyFont="1" applyFill="1" applyBorder="1"/>
    <xf numFmtId="165" fontId="0" fillId="3" borderId="25" xfId="1" applyNumberFormat="1" applyFont="1" applyFill="1" applyBorder="1"/>
    <xf numFmtId="165" fontId="0" fillId="3" borderId="26" xfId="1" applyNumberFormat="1" applyFont="1" applyFill="1" applyBorder="1"/>
    <xf numFmtId="165" fontId="0" fillId="4" borderId="26" xfId="1" applyNumberFormat="1" applyFont="1" applyFill="1" applyBorder="1"/>
    <xf numFmtId="165" fontId="3" fillId="4" borderId="26" xfId="1" applyNumberFormat="1" applyFont="1" applyFill="1" applyBorder="1"/>
    <xf numFmtId="165" fontId="0" fillId="4" borderId="27" xfId="1" applyNumberFormat="1" applyFont="1" applyFill="1" applyBorder="1"/>
    <xf numFmtId="165" fontId="0" fillId="10" borderId="25" xfId="1" applyNumberFormat="1" applyFont="1" applyFill="1" applyBorder="1"/>
    <xf numFmtId="165" fontId="0" fillId="10" borderId="26" xfId="1" applyNumberFormat="1" applyFont="1" applyFill="1" applyBorder="1"/>
    <xf numFmtId="165" fontId="0" fillId="10" borderId="27" xfId="1" applyNumberFormat="1" applyFont="1" applyFill="1" applyBorder="1"/>
    <xf numFmtId="165" fontId="0" fillId="10" borderId="28" xfId="1" applyNumberFormat="1" applyFont="1" applyFill="1" applyBorder="1"/>
    <xf numFmtId="165" fontId="0" fillId="10" borderId="29" xfId="1" applyNumberFormat="1" applyFont="1" applyFill="1" applyBorder="1"/>
    <xf numFmtId="165" fontId="0" fillId="10" borderId="22" xfId="1" applyNumberFormat="1" applyFont="1" applyFill="1" applyBorder="1"/>
    <xf numFmtId="165" fontId="0" fillId="4" borderId="25" xfId="1" applyNumberFormat="1" applyFont="1" applyFill="1" applyBorder="1"/>
    <xf numFmtId="165" fontId="0" fillId="5" borderId="26" xfId="1" applyNumberFormat="1" applyFont="1" applyFill="1" applyBorder="1"/>
    <xf numFmtId="165" fontId="0" fillId="5" borderId="25" xfId="1" applyNumberFormat="1" applyFont="1" applyFill="1" applyBorder="1"/>
    <xf numFmtId="165" fontId="0" fillId="3" borderId="29" xfId="1" applyNumberFormat="1" applyFont="1" applyFill="1" applyBorder="1"/>
    <xf numFmtId="165" fontId="0" fillId="4" borderId="29" xfId="1" applyNumberFormat="1" applyFont="1" applyFill="1" applyBorder="1"/>
    <xf numFmtId="165" fontId="3" fillId="4" borderId="29" xfId="1" applyNumberFormat="1" applyFont="1" applyFill="1" applyBorder="1"/>
    <xf numFmtId="165" fontId="0" fillId="4" borderId="30" xfId="1" applyNumberFormat="1" applyFont="1" applyFill="1" applyBorder="1"/>
    <xf numFmtId="0" fontId="0" fillId="8" borderId="2" xfId="0" applyFill="1" applyBorder="1" applyAlignment="1">
      <alignment horizontal="center" vertical="center"/>
    </xf>
    <xf numFmtId="0" fontId="0" fillId="9" borderId="1" xfId="0" applyFill="1" applyBorder="1"/>
    <xf numFmtId="165" fontId="0" fillId="9" borderId="13" xfId="1" applyNumberFormat="1" applyFont="1" applyFill="1" applyBorder="1"/>
    <xf numFmtId="0" fontId="0" fillId="8" borderId="33" xfId="0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65" fontId="0" fillId="10" borderId="34" xfId="1" applyNumberFormat="1" applyFont="1" applyFill="1" applyBorder="1"/>
    <xf numFmtId="165" fontId="0" fillId="10" borderId="35" xfId="1" applyNumberFormat="1" applyFont="1" applyFill="1" applyBorder="1"/>
    <xf numFmtId="0" fontId="0" fillId="0" borderId="1" xfId="0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36" xfId="0" applyBorder="1" applyAlignment="1">
      <alignment horizontal="left"/>
    </xf>
    <xf numFmtId="165" fontId="0" fillId="10" borderId="37" xfId="1" applyNumberFormat="1" applyFont="1" applyFill="1" applyBorder="1"/>
    <xf numFmtId="0" fontId="0" fillId="11" borderId="9" xfId="0" applyFill="1" applyBorder="1"/>
    <xf numFmtId="0" fontId="0" fillId="0" borderId="10" xfId="0" applyBorder="1" applyAlignment="1">
      <alignment horizontal="left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4" borderId="12" xfId="0" applyFill="1" applyBorder="1"/>
    <xf numFmtId="0" fontId="0" fillId="0" borderId="13" xfId="0" applyBorder="1" applyAlignment="1">
      <alignment horizontal="left"/>
    </xf>
    <xf numFmtId="0" fontId="0" fillId="5" borderId="12" xfId="0" applyFill="1" applyBorder="1"/>
    <xf numFmtId="0" fontId="0" fillId="0" borderId="31" xfId="0" applyBorder="1" applyAlignment="1">
      <alignment horizontal="left"/>
    </xf>
    <xf numFmtId="0" fontId="0" fillId="10" borderId="14" xfId="0" applyFill="1" applyBorder="1"/>
    <xf numFmtId="0" fontId="0" fillId="0" borderId="21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2" fillId="0" borderId="1" xfId="0" applyFont="1" applyBorder="1" applyAlignment="1">
      <alignment wrapText="1"/>
    </xf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65" fontId="0" fillId="0" borderId="0" xfId="0" applyNumberFormat="1" applyBorder="1"/>
    <xf numFmtId="0" fontId="0" fillId="0" borderId="0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7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Touch Points from Launch</a:t>
            </a:r>
          </a:p>
        </c:rich>
      </c:tx>
      <c:layout>
        <c:manualLayout>
          <c:xMode val="edge"/>
          <c:yMode val="edge"/>
          <c:x val="0.31455127346618328"/>
          <c:y val="3.1189083820662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'Charts 2'!$C$3</c:f>
              <c:strCache>
                <c:ptCount val="1"/>
                <c:pt idx="0">
                  <c:v>High Value Touch Points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'Charts 2'!$A$4:$A$27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'Charts 2'!$C$4:$C$27</c:f>
              <c:numCache>
                <c:formatCode>_(* #,##0_);_(* \(#,##0\);_(* "-"??_);_(@_)</c:formatCode>
                <c:ptCount val="24"/>
                <c:pt idx="0">
                  <c:v>58500</c:v>
                </c:pt>
                <c:pt idx="1">
                  <c:v>58500</c:v>
                </c:pt>
                <c:pt idx="2">
                  <c:v>58500</c:v>
                </c:pt>
                <c:pt idx="3">
                  <c:v>58500</c:v>
                </c:pt>
                <c:pt idx="4">
                  <c:v>58500</c:v>
                </c:pt>
                <c:pt idx="5">
                  <c:v>58500</c:v>
                </c:pt>
                <c:pt idx="6">
                  <c:v>38700</c:v>
                </c:pt>
                <c:pt idx="7">
                  <c:v>56700</c:v>
                </c:pt>
                <c:pt idx="8">
                  <c:v>56700</c:v>
                </c:pt>
                <c:pt idx="9">
                  <c:v>56700</c:v>
                </c:pt>
                <c:pt idx="10">
                  <c:v>56700</c:v>
                </c:pt>
                <c:pt idx="11">
                  <c:v>56700</c:v>
                </c:pt>
                <c:pt idx="12">
                  <c:v>56700</c:v>
                </c:pt>
                <c:pt idx="13">
                  <c:v>55800</c:v>
                </c:pt>
                <c:pt idx="14">
                  <c:v>55800</c:v>
                </c:pt>
                <c:pt idx="15">
                  <c:v>55800</c:v>
                </c:pt>
                <c:pt idx="16">
                  <c:v>55800</c:v>
                </c:pt>
                <c:pt idx="17">
                  <c:v>55800</c:v>
                </c:pt>
                <c:pt idx="18">
                  <c:v>55800</c:v>
                </c:pt>
                <c:pt idx="19">
                  <c:v>49500</c:v>
                </c:pt>
                <c:pt idx="20">
                  <c:v>18900</c:v>
                </c:pt>
                <c:pt idx="21">
                  <c:v>18900</c:v>
                </c:pt>
                <c:pt idx="22">
                  <c:v>18900</c:v>
                </c:pt>
                <c:pt idx="23">
                  <c:v>18900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E-4540-9547-5CA28FF59299}"/>
            </c:ext>
          </c:extLst>
        </c:ser>
        <c:ser>
          <c:idx val="3"/>
          <c:order val="1"/>
          <c:tx>
            <c:strRef>
              <c:f>'Charts 2'!$D$3</c:f>
              <c:strCache>
                <c:ptCount val="1"/>
                <c:pt idx="0">
                  <c:v>Base touch points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'Charts 2'!$A$4:$A$27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'Charts 2'!$D$4:$D$27</c:f>
              <c:numCache>
                <c:formatCode>_(* #,##0_);_(* \(#,##0\);_(* "-"??_);_(@_)</c:formatCode>
                <c:ptCount val="24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11400</c:v>
                </c:pt>
                <c:pt idx="7">
                  <c:v>7400</c:v>
                </c:pt>
                <c:pt idx="8">
                  <c:v>7400</c:v>
                </c:pt>
                <c:pt idx="9">
                  <c:v>7400</c:v>
                </c:pt>
                <c:pt idx="10">
                  <c:v>7400</c:v>
                </c:pt>
                <c:pt idx="11">
                  <c:v>7400</c:v>
                </c:pt>
                <c:pt idx="12">
                  <c:v>7400</c:v>
                </c:pt>
                <c:pt idx="13">
                  <c:v>7600</c:v>
                </c:pt>
                <c:pt idx="14">
                  <c:v>7600</c:v>
                </c:pt>
                <c:pt idx="15">
                  <c:v>7600</c:v>
                </c:pt>
                <c:pt idx="16">
                  <c:v>7600</c:v>
                </c:pt>
                <c:pt idx="17">
                  <c:v>7600</c:v>
                </c:pt>
                <c:pt idx="18">
                  <c:v>7600</c:v>
                </c:pt>
                <c:pt idx="19">
                  <c:v>9000</c:v>
                </c:pt>
                <c:pt idx="20">
                  <c:v>15800</c:v>
                </c:pt>
                <c:pt idx="21">
                  <c:v>15800</c:v>
                </c:pt>
                <c:pt idx="22">
                  <c:v>15800</c:v>
                </c:pt>
                <c:pt idx="23">
                  <c:v>15800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AE-4540-9547-5CA28FF59299}"/>
            </c:ext>
          </c:extLst>
        </c:ser>
        <c:ser>
          <c:idx val="4"/>
          <c:order val="2"/>
          <c:tx>
            <c:strRef>
              <c:f>'Charts 2'!$E$3</c:f>
              <c:strCache>
                <c:ptCount val="1"/>
                <c:pt idx="0">
                  <c:v>Total Touch Points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'Charts 2'!$A$4:$A$27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'Charts 2'!$E$4:$E$27</c:f>
              <c:numCache>
                <c:formatCode>_(* #,##0_);_(* \(#,##0\);_(* "-"??_);_(@_)</c:formatCode>
                <c:ptCount val="24"/>
                <c:pt idx="0">
                  <c:v>65500</c:v>
                </c:pt>
                <c:pt idx="1">
                  <c:v>65500</c:v>
                </c:pt>
                <c:pt idx="2">
                  <c:v>65500</c:v>
                </c:pt>
                <c:pt idx="3">
                  <c:v>65500</c:v>
                </c:pt>
                <c:pt idx="4">
                  <c:v>65500</c:v>
                </c:pt>
                <c:pt idx="5">
                  <c:v>65500</c:v>
                </c:pt>
                <c:pt idx="6">
                  <c:v>50100</c:v>
                </c:pt>
                <c:pt idx="7">
                  <c:v>64100</c:v>
                </c:pt>
                <c:pt idx="8">
                  <c:v>64100</c:v>
                </c:pt>
                <c:pt idx="9">
                  <c:v>64100</c:v>
                </c:pt>
                <c:pt idx="10">
                  <c:v>64100</c:v>
                </c:pt>
                <c:pt idx="11">
                  <c:v>64100</c:v>
                </c:pt>
                <c:pt idx="12">
                  <c:v>64100</c:v>
                </c:pt>
                <c:pt idx="13">
                  <c:v>63400</c:v>
                </c:pt>
                <c:pt idx="14">
                  <c:v>63400</c:v>
                </c:pt>
                <c:pt idx="15">
                  <c:v>63400</c:v>
                </c:pt>
                <c:pt idx="16">
                  <c:v>63400</c:v>
                </c:pt>
                <c:pt idx="17">
                  <c:v>63400</c:v>
                </c:pt>
                <c:pt idx="18">
                  <c:v>63400</c:v>
                </c:pt>
                <c:pt idx="19">
                  <c:v>58500</c:v>
                </c:pt>
                <c:pt idx="20">
                  <c:v>34700</c:v>
                </c:pt>
                <c:pt idx="21">
                  <c:v>34700</c:v>
                </c:pt>
                <c:pt idx="22">
                  <c:v>34700</c:v>
                </c:pt>
                <c:pt idx="23">
                  <c:v>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AE-4540-9547-5CA28FF5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081552"/>
        <c:axId val="1004079256"/>
      </c:lineChart>
      <c:catAx>
        <c:axId val="100408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 from Launch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79256"/>
        <c:crosses val="autoZero"/>
        <c:auto val="1"/>
        <c:lblAlgn val="ctr"/>
        <c:lblOffset val="100"/>
        <c:noMultiLvlLbl val="0"/>
      </c:catAx>
      <c:valAx>
        <c:axId val="100407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8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Counts (Monthly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2'!$H$4</c:f>
              <c:strCache>
                <c:ptCount val="1"/>
                <c:pt idx="0">
                  <c:v>High Value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2'!$G$5:$G$8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'Charts 2'!$H$5:$H$8</c:f>
              <c:numCache>
                <c:formatCode>_(* #,##0_);_(* \(#,##0\);_(* "-"??_);_(@_)</c:formatCode>
                <c:ptCount val="4"/>
                <c:pt idx="0">
                  <c:v>6233.333333333333</c:v>
                </c:pt>
                <c:pt idx="1">
                  <c:v>4783.333333333333</c:v>
                </c:pt>
                <c:pt idx="2">
                  <c:v>1208.3333333333333</c:v>
                </c:pt>
                <c:pt idx="3">
                  <c:v>233.33333333333334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0-46AE-BA2F-ECF35DE5A73B}"/>
            </c:ext>
          </c:extLst>
        </c:ser>
        <c:ser>
          <c:idx val="1"/>
          <c:order val="1"/>
          <c:tx>
            <c:strRef>
              <c:f>'Charts 2'!$I$4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2'!$G$5:$G$8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'Charts 2'!$I$5:$I$8</c:f>
              <c:numCache>
                <c:formatCode>_(* #,##0_);_(* \(#,##0\);_(* "-"??_);_(@_)</c:formatCode>
                <c:ptCount val="4"/>
                <c:pt idx="0">
                  <c:v>3766.666666666667</c:v>
                </c:pt>
                <c:pt idx="1">
                  <c:v>5216.666666666667</c:v>
                </c:pt>
                <c:pt idx="2">
                  <c:v>8791.6666666666661</c:v>
                </c:pt>
                <c:pt idx="3">
                  <c:v>9766.6666666666661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0-46AE-BA2F-ECF35DE5A7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1073936"/>
        <c:axId val="1141080824"/>
      </c:lineChart>
      <c:catAx>
        <c:axId val="11410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0824"/>
        <c:crosses val="autoZero"/>
        <c:auto val="1"/>
        <c:lblAlgn val="ctr"/>
        <c:lblOffset val="100"/>
        <c:noMultiLvlLbl val="0"/>
      </c:catAx>
      <c:valAx>
        <c:axId val="114108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Touchpoints</a:t>
            </a:r>
          </a:p>
          <a:p>
            <a:pPr>
              <a:defRPr/>
            </a:pPr>
            <a:r>
              <a:rPr lang="en-US" sz="1100"/>
              <a:t>(in</a:t>
            </a:r>
            <a:r>
              <a:rPr lang="en-US" sz="1100" baseline="0"/>
              <a:t>  '000)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4328584253338"/>
          <c:y val="0.22925925925925925"/>
          <c:w val="0.86238769762134826"/>
          <c:h val="0.552808398950131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'Charts 2'!$J$4</c:f>
              <c:strCache>
                <c:ptCount val="1"/>
                <c:pt idx="0">
                  <c:v>High Value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2'!$G$5:$G$8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'Charts 2'!$J$5:$J$8</c:f>
              <c:numCache>
                <c:formatCode>0,</c:formatCode>
                <c:ptCount val="4"/>
                <c:pt idx="0">
                  <c:v>673200</c:v>
                </c:pt>
                <c:pt idx="1">
                  <c:v>516600</c:v>
                </c:pt>
                <c:pt idx="2">
                  <c:v>130500</c:v>
                </c:pt>
                <c:pt idx="3">
                  <c:v>25200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6-44D0-BE11-112C8111374F}"/>
            </c:ext>
          </c:extLst>
        </c:ser>
        <c:ser>
          <c:idx val="1"/>
          <c:order val="1"/>
          <c:tx>
            <c:strRef>
              <c:f>'Charts 2'!$K$4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2'!$G$5:$G$8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'Charts 2'!$K$5:$K$8</c:f>
              <c:numCache>
                <c:formatCode>0,</c:formatCode>
                <c:ptCount val="4"/>
                <c:pt idx="0">
                  <c:v>90400</c:v>
                </c:pt>
                <c:pt idx="1">
                  <c:v>125200</c:v>
                </c:pt>
                <c:pt idx="2">
                  <c:v>211000</c:v>
                </c:pt>
                <c:pt idx="3">
                  <c:v>234400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6-44D0-BE11-112C811137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073936"/>
        <c:axId val="1141080824"/>
      </c:barChart>
      <c:catAx>
        <c:axId val="11410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0824"/>
        <c:crosses val="autoZero"/>
        <c:auto val="1"/>
        <c:lblAlgn val="ctr"/>
        <c:lblOffset val="100"/>
        <c:noMultiLvlLbl val="0"/>
      </c:catAx>
      <c:valAx>
        <c:axId val="114108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16</xdr:col>
      <xdr:colOff>228600</xdr:colOff>
      <xdr:row>52</xdr:row>
      <xdr:rowOff>152400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A75556F-7227-4299-9D65-037F9098786F}"/>
            </a:ext>
          </a:extLst>
        </xdr:cNvPr>
        <xdr:cNvGrpSpPr>
          <a:grpSpLocks/>
        </xdr:cNvGrpSpPr>
      </xdr:nvGrpSpPr>
      <xdr:grpSpPr bwMode="auto">
        <a:xfrm>
          <a:off x="609600" y="736600"/>
          <a:ext cx="9372600" cy="8991600"/>
          <a:chOff x="7392" y="18240"/>
          <a:chExt cx="5904" cy="566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79E3DA8-2B76-4408-88CF-495118ECF6FB}"/>
              </a:ext>
            </a:extLst>
          </xdr:cNvPr>
          <xdr:cNvSpPr>
            <a:spLocks noChangeArrowheads="1"/>
          </xdr:cNvSpPr>
        </xdr:nvSpPr>
        <xdr:spPr bwMode="auto">
          <a:xfrm>
            <a:off x="7392" y="18240"/>
            <a:ext cx="5904" cy="5664"/>
          </a:xfrm>
          <a:prstGeom prst="rect">
            <a:avLst/>
          </a:prstGeom>
          <a:solidFill>
            <a:srgbClr val="EEEEEE"/>
          </a:solidFill>
          <a:ln w="9525">
            <a:solidFill>
              <a:schemeClr val="tx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E2FD701-186D-41F7-B878-63FADA70A30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28" y="21600"/>
            <a:ext cx="1938" cy="1782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AF3CA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tx1"/>
                  </a:outerShdw>
                </a:effectLst>
              </a14:hiddenEffects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F16DD1B-4FE7-4A53-98F9-EB215FCC46D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84" y="18384"/>
            <a:ext cx="3696" cy="254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AF3CA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tx1"/>
                  </a:outerShdw>
                </a:effectLst>
              </a14:hiddenEffects>
            </a:ext>
          </a:extLst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D2233033-9F9D-4C37-8328-2C567E236F9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584" y="21024"/>
            <a:ext cx="3696" cy="2736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AF3CA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tx1"/>
                  </a:outerShdw>
                </a:effectLst>
              </a14:hiddenEffects>
            </a:ext>
          </a:extLst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6BE0EBAF-AD00-49C8-94D3-3A28D21033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28" y="18672"/>
            <a:ext cx="1932" cy="1776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AF3CA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tx1"/>
                  </a:outerShdw>
                </a:effectLst>
              </a14:hiddenEffects>
            </a:ext>
          </a:extLst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35966409-5FE1-45F8-A6C2-0F86B3F278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28" y="20592"/>
            <a:ext cx="1920" cy="84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AF3CA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tx1"/>
                  </a:outerShdw>
                </a:effectLst>
              </a14:hiddenEffects>
            </a:ext>
          </a:extLst>
        </xdr:spPr>
      </xdr:pic>
    </xdr:grpSp>
    <xdr:clientData/>
  </xdr:twoCellAnchor>
  <xdr:twoCellAnchor>
    <xdr:from>
      <xdr:col>1</xdr:col>
      <xdr:colOff>0</xdr:colOff>
      <xdr:row>55</xdr:row>
      <xdr:rowOff>0</xdr:rowOff>
    </xdr:from>
    <xdr:to>
      <xdr:col>16</xdr:col>
      <xdr:colOff>304800</xdr:colOff>
      <xdr:row>86</xdr:row>
      <xdr:rowOff>158750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70AB6DC-A7BD-419B-9F1A-317BCAD746EF}"/>
            </a:ext>
          </a:extLst>
        </xdr:cNvPr>
        <xdr:cNvGrpSpPr>
          <a:grpSpLocks/>
        </xdr:cNvGrpSpPr>
      </xdr:nvGrpSpPr>
      <xdr:grpSpPr bwMode="auto">
        <a:xfrm>
          <a:off x="609600" y="10128250"/>
          <a:ext cx="9448800" cy="5867400"/>
          <a:chOff x="13968" y="6336"/>
          <a:chExt cx="5952" cy="3696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9EC4B60F-FDBA-48DD-B0E3-B7B5ADC9247E}"/>
              </a:ext>
            </a:extLst>
          </xdr:cNvPr>
          <xdr:cNvSpPr>
            <a:spLocks noChangeArrowheads="1"/>
          </xdr:cNvSpPr>
        </xdr:nvSpPr>
        <xdr:spPr bwMode="auto">
          <a:xfrm>
            <a:off x="13968" y="6336"/>
            <a:ext cx="5952" cy="3696"/>
          </a:xfrm>
          <a:prstGeom prst="rect">
            <a:avLst/>
          </a:prstGeom>
          <a:solidFill>
            <a:srgbClr val="EEEEEE"/>
          </a:solidFill>
          <a:ln w="9525">
            <a:solidFill>
              <a:schemeClr val="tx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EDCB9E77-00B9-4B83-B5D4-CC640088FD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64" y="6480"/>
            <a:ext cx="2880" cy="336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AF3CA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tx1"/>
                  </a:outerShdw>
                </a:effectLst>
              </a14:hiddenEffects>
            </a:ext>
          </a:extLst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F5D8FE86-0E70-4D3A-847F-4DBC4C5706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992" y="6480"/>
            <a:ext cx="2880" cy="3312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AF3CA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tx1"/>
                  </a:outerShdw>
                </a:effectLst>
              </a14:hiddenEffects>
            </a:ext>
          </a:extLst>
        </xdr:spPr>
      </xdr:pic>
    </xdr:grpSp>
    <xdr:clientData/>
  </xdr:twoCellAnchor>
  <xdr:twoCellAnchor>
    <xdr:from>
      <xdr:col>1</xdr:col>
      <xdr:colOff>0</xdr:colOff>
      <xdr:row>89</xdr:row>
      <xdr:rowOff>0</xdr:rowOff>
    </xdr:from>
    <xdr:to>
      <xdr:col>16</xdr:col>
      <xdr:colOff>304800</xdr:colOff>
      <xdr:row>119</xdr:row>
      <xdr:rowOff>38100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4E3B581C-7048-443B-A95B-1B646A173DF0}"/>
            </a:ext>
          </a:extLst>
        </xdr:cNvPr>
        <xdr:cNvGrpSpPr>
          <a:grpSpLocks/>
        </xdr:cNvGrpSpPr>
      </xdr:nvGrpSpPr>
      <xdr:grpSpPr bwMode="auto">
        <a:xfrm>
          <a:off x="609600" y="16389350"/>
          <a:ext cx="9448800" cy="5562600"/>
          <a:chOff x="14016" y="11040"/>
          <a:chExt cx="5952" cy="3504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E52444EB-B247-4318-811B-FAA313BC18B3}"/>
              </a:ext>
            </a:extLst>
          </xdr:cNvPr>
          <xdr:cNvGrpSpPr>
            <a:grpSpLocks/>
          </xdr:cNvGrpSpPr>
        </xdr:nvGrpSpPr>
        <xdr:grpSpPr bwMode="auto">
          <a:xfrm>
            <a:off x="14016" y="11040"/>
            <a:ext cx="5856" cy="3380"/>
            <a:chOff x="14016" y="11040"/>
            <a:chExt cx="5856" cy="3380"/>
          </a:xfrm>
        </xdr:grpSpPr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E79F5E71-6F67-49A3-A0C5-6A0299C97A0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16" y="11040"/>
              <a:ext cx="5856" cy="3380"/>
            </a:xfrm>
            <a:prstGeom prst="rect">
              <a:avLst/>
            </a:prstGeom>
            <a:solidFill>
              <a:srgbClr val="EEEEEE"/>
            </a:solidFill>
            <a:ln w="9525">
              <a:solidFill>
                <a:schemeClr val="tx1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3000" b="1" kern="120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0E6F74F9-3C2F-43AA-BE98-2E54AF364D9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112" y="11184"/>
              <a:ext cx="3360" cy="3168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AF3CA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tx1"/>
                    </a:outerShdw>
                  </a:effectLst>
                </a14:hiddenEffects>
              </a:ext>
            </a:extLst>
          </xdr:spPr>
        </xdr:pic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486478C2-8FA3-4C4E-A95D-C5F4682285E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7424" y="12096"/>
              <a:ext cx="2400" cy="2226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AF3CA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tx1"/>
                    </a:outerShdw>
                  </a:effectLst>
                </a14:hiddenEffects>
              </a:ext>
            </a:extLst>
          </xdr:spPr>
        </xdr:pic>
      </xdr:grp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5A395F62-88D4-4AA8-A544-013B84A93BA9}"/>
              </a:ext>
            </a:extLst>
          </xdr:cNvPr>
          <xdr:cNvSpPr>
            <a:spLocks noChangeArrowheads="1"/>
          </xdr:cNvSpPr>
        </xdr:nvSpPr>
        <xdr:spPr bwMode="auto">
          <a:xfrm>
            <a:off x="17424" y="11856"/>
            <a:ext cx="2544" cy="2688"/>
          </a:xfrm>
          <a:prstGeom prst="ellipse">
            <a:avLst/>
          </a:prstGeom>
          <a:noFill/>
          <a:ln w="44450" algn="ctr">
            <a:solidFill>
              <a:srgbClr val="FF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AF3CA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tx1"/>
                  </a:outerShdw>
                </a:effectLst>
              </a14:hiddenEffects>
            </a:ext>
          </a:extLst>
        </xdr:spPr>
        <xdr:txBody>
          <a:bodyPr wrap="square" lIns="555806" tIns="555806" rIns="555806" bIns="555806" anchor="ctr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3000" b="1" kern="120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98424</xdr:colOff>
      <xdr:row>19</xdr:row>
      <xdr:rowOff>165100</xdr:rowOff>
    </xdr:from>
    <xdr:to>
      <xdr:col>20</xdr:col>
      <xdr:colOff>25399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03264-6AA3-4B1E-BF45-EA3E9DE50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206375</xdr:colOff>
      <xdr:row>1</xdr:row>
      <xdr:rowOff>57150</xdr:rowOff>
    </xdr:from>
    <xdr:to>
      <xdr:col>17</xdr:col>
      <xdr:colOff>196850</xdr:colOff>
      <xdr:row>13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2C964F-6A02-4BCD-8B53-488802E5B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158750</xdr:colOff>
      <xdr:row>1</xdr:row>
      <xdr:rowOff>69850</xdr:rowOff>
    </xdr:from>
    <xdr:to>
      <xdr:col>23</xdr:col>
      <xdr:colOff>149225</xdr:colOff>
      <xdr:row>13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A7395C-0F16-48B2-B49E-2F0A29B00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B34" workbookViewId="0">
      <selection activeCell="C130" sqref="C130"/>
    </sheetView>
  </sheetViews>
  <sheetFormatPr defaultRowHeight="14.5" x14ac:dyDescent="0.35"/>
  <sheetData>
    <row r="1" spans="1:1" x14ac:dyDescent="0.35">
      <c r="A1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4EE8-0784-4F59-87DB-6A4264DA1450}">
  <dimension ref="A1:N29"/>
  <sheetViews>
    <sheetView topLeftCell="A22" workbookViewId="0">
      <selection activeCell="I25" sqref="I25"/>
    </sheetView>
  </sheetViews>
  <sheetFormatPr defaultRowHeight="14.5" x14ac:dyDescent="0.35"/>
  <cols>
    <col min="1" max="1" width="20.36328125" customWidth="1"/>
    <col min="2" max="2" width="14.26953125" customWidth="1"/>
    <col min="3" max="3" width="13.6328125" customWidth="1"/>
    <col min="9" max="9" width="8.54296875" customWidth="1"/>
  </cols>
  <sheetData>
    <row r="1" spans="1:14" x14ac:dyDescent="0.35">
      <c r="A1" s="1" t="s">
        <v>1</v>
      </c>
    </row>
    <row r="3" spans="1:14" x14ac:dyDescent="0.35">
      <c r="A3" s="1" t="s">
        <v>2</v>
      </c>
      <c r="B3" s="1" t="s">
        <v>6</v>
      </c>
    </row>
    <row r="4" spans="1:14" x14ac:dyDescent="0.35">
      <c r="A4" t="s">
        <v>3</v>
      </c>
      <c r="B4" s="2">
        <v>0.68</v>
      </c>
    </row>
    <row r="5" spans="1:14" x14ac:dyDescent="0.35">
      <c r="A5" t="s">
        <v>4</v>
      </c>
      <c r="B5" s="2">
        <v>0.25</v>
      </c>
    </row>
    <row r="6" spans="1:14" x14ac:dyDescent="0.35">
      <c r="A6" t="s">
        <v>5</v>
      </c>
      <c r="B6" s="2">
        <v>7.0000000000000007E-2</v>
      </c>
    </row>
    <row r="7" spans="1:14" x14ac:dyDescent="0.35">
      <c r="I7" s="5"/>
      <c r="K7" s="5"/>
    </row>
    <row r="8" spans="1:14" ht="29" x14ac:dyDescent="0.35">
      <c r="A8" s="4" t="s">
        <v>7</v>
      </c>
      <c r="B8" s="4" t="s">
        <v>9</v>
      </c>
      <c r="C8" s="4" t="s">
        <v>6</v>
      </c>
      <c r="H8">
        <v>3</v>
      </c>
      <c r="I8">
        <v>10</v>
      </c>
      <c r="J8">
        <v>16</v>
      </c>
      <c r="K8">
        <v>22</v>
      </c>
      <c r="L8" t="s">
        <v>20</v>
      </c>
      <c r="M8" s="3" t="s">
        <v>18</v>
      </c>
    </row>
    <row r="9" spans="1:14" ht="17" customHeight="1" x14ac:dyDescent="0.35">
      <c r="A9" t="s">
        <v>8</v>
      </c>
      <c r="B9" s="6">
        <v>3</v>
      </c>
      <c r="C9" s="2">
        <v>0.65</v>
      </c>
      <c r="F9" s="48" t="s">
        <v>16</v>
      </c>
      <c r="G9" s="6">
        <v>3</v>
      </c>
      <c r="H9" s="2">
        <v>0.22</v>
      </c>
      <c r="I9" s="7">
        <v>0.340001</v>
      </c>
      <c r="J9" s="2">
        <v>4.9999000000000009E-2</v>
      </c>
      <c r="K9" s="7">
        <v>4.0000000000000008E-2</v>
      </c>
      <c r="L9" s="2">
        <f>SUM(H9:K9)</f>
        <v>0.65</v>
      </c>
      <c r="M9" s="2">
        <v>0.65</v>
      </c>
      <c r="N9">
        <f>ABS(L9-M9)</f>
        <v>0</v>
      </c>
    </row>
    <row r="10" spans="1:14" x14ac:dyDescent="0.35">
      <c r="A10" t="s">
        <v>10</v>
      </c>
      <c r="B10" s="6">
        <v>10</v>
      </c>
      <c r="C10" s="2">
        <v>0.2</v>
      </c>
      <c r="F10" s="48"/>
      <c r="G10" s="6">
        <v>10</v>
      </c>
      <c r="H10" s="2">
        <v>0</v>
      </c>
      <c r="I10" s="7">
        <v>0.12999900000000003</v>
      </c>
      <c r="J10" s="2">
        <v>0.05</v>
      </c>
      <c r="K10" s="7">
        <v>0.02</v>
      </c>
      <c r="L10" s="2">
        <f t="shared" ref="L10:L12" si="0">SUM(H10:K10)</f>
        <v>0.19999900000000001</v>
      </c>
      <c r="M10" s="2">
        <v>0.2</v>
      </c>
      <c r="N10">
        <f t="shared" ref="N10:N12" si="1">ABS(L10-M10)</f>
        <v>1.0000000000010001E-6</v>
      </c>
    </row>
    <row r="11" spans="1:14" x14ac:dyDescent="0.35">
      <c r="A11" t="s">
        <v>11</v>
      </c>
      <c r="B11" s="6">
        <v>16</v>
      </c>
      <c r="C11" s="2">
        <v>0.12</v>
      </c>
      <c r="F11" s="48"/>
      <c r="G11" s="6">
        <v>16</v>
      </c>
      <c r="H11" s="2">
        <v>0</v>
      </c>
      <c r="I11" s="7">
        <v>0</v>
      </c>
      <c r="J11" s="2">
        <v>9.0000000000000011E-2</v>
      </c>
      <c r="K11" s="7">
        <v>2.9999999999999985E-2</v>
      </c>
      <c r="L11" s="2">
        <f t="shared" si="0"/>
        <v>0.12</v>
      </c>
      <c r="M11" s="2">
        <v>0.12</v>
      </c>
      <c r="N11">
        <f t="shared" si="1"/>
        <v>0</v>
      </c>
    </row>
    <row r="12" spans="1:14" x14ac:dyDescent="0.35">
      <c r="A12" t="s">
        <v>12</v>
      </c>
      <c r="B12" s="6">
        <v>22</v>
      </c>
      <c r="C12" s="2">
        <v>0.02</v>
      </c>
      <c r="F12" s="48"/>
      <c r="G12" s="6">
        <v>22</v>
      </c>
      <c r="H12" s="2">
        <v>0</v>
      </c>
      <c r="I12" s="7">
        <v>0</v>
      </c>
      <c r="J12" s="2">
        <v>0</v>
      </c>
      <c r="K12" s="7">
        <v>0.02</v>
      </c>
      <c r="L12" s="2">
        <f t="shared" si="0"/>
        <v>0.02</v>
      </c>
      <c r="M12" s="2">
        <v>0.02</v>
      </c>
      <c r="N12">
        <f t="shared" si="1"/>
        <v>0</v>
      </c>
    </row>
    <row r="13" spans="1:14" x14ac:dyDescent="0.35">
      <c r="A13" t="s">
        <v>5</v>
      </c>
      <c r="B13" s="6" t="s">
        <v>13</v>
      </c>
      <c r="C13" s="2">
        <v>0.01</v>
      </c>
      <c r="G13" t="s">
        <v>19</v>
      </c>
      <c r="H13" s="2">
        <f>SUM(H9:H12)</f>
        <v>0.22</v>
      </c>
      <c r="I13" s="2">
        <f t="shared" ref="I13:K13" si="2">SUM(I9:I12)</f>
        <v>0.47000000000000003</v>
      </c>
      <c r="J13" s="2">
        <f t="shared" si="2"/>
        <v>0.18999900000000003</v>
      </c>
      <c r="K13" s="2">
        <f t="shared" si="2"/>
        <v>0.11</v>
      </c>
      <c r="L13" s="2"/>
    </row>
    <row r="14" spans="1:14" ht="29" x14ac:dyDescent="0.35">
      <c r="G14" s="3" t="s">
        <v>17</v>
      </c>
      <c r="H14" s="2">
        <v>0.22</v>
      </c>
      <c r="I14" s="2">
        <v>0.47</v>
      </c>
      <c r="J14" s="2">
        <v>0.19</v>
      </c>
      <c r="K14" s="2">
        <v>0.11</v>
      </c>
    </row>
    <row r="15" spans="1:14" ht="29" x14ac:dyDescent="0.35">
      <c r="A15" s="4" t="s">
        <v>14</v>
      </c>
      <c r="B15" s="4" t="s">
        <v>15</v>
      </c>
      <c r="C15" s="4" t="s">
        <v>6</v>
      </c>
      <c r="H15">
        <f>ABS(H13-H14)</f>
        <v>0</v>
      </c>
      <c r="I15">
        <f t="shared" ref="I15:K15" si="3">ABS(I13-I14)</f>
        <v>5.5511151231257827E-17</v>
      </c>
      <c r="J15">
        <f t="shared" si="3"/>
        <v>9.9999999997324451E-7</v>
      </c>
      <c r="K15">
        <f t="shared" si="3"/>
        <v>0</v>
      </c>
      <c r="N15">
        <f>SUM(H15:K15)+SUM(N9:N12)</f>
        <v>2.0000000000297558E-6</v>
      </c>
    </row>
    <row r="16" spans="1:14" x14ac:dyDescent="0.35">
      <c r="A16" t="s">
        <v>8</v>
      </c>
      <c r="B16" s="6">
        <v>3</v>
      </c>
      <c r="C16" s="2">
        <v>0.22</v>
      </c>
    </row>
    <row r="17" spans="1:7" x14ac:dyDescent="0.35">
      <c r="A17" t="s">
        <v>10</v>
      </c>
      <c r="B17" s="6">
        <v>10</v>
      </c>
      <c r="C17" s="2">
        <v>0.47</v>
      </c>
    </row>
    <row r="18" spans="1:7" x14ac:dyDescent="0.35">
      <c r="A18" t="s">
        <v>11</v>
      </c>
      <c r="B18" s="6">
        <v>16</v>
      </c>
      <c r="C18" s="2">
        <v>0.19</v>
      </c>
    </row>
    <row r="19" spans="1:7" x14ac:dyDescent="0.35">
      <c r="A19" t="s">
        <v>12</v>
      </c>
      <c r="B19" s="6">
        <v>22</v>
      </c>
      <c r="C19" s="2">
        <v>0.11</v>
      </c>
    </row>
    <row r="20" spans="1:7" x14ac:dyDescent="0.35">
      <c r="A20" t="s">
        <v>5</v>
      </c>
      <c r="B20" s="6" t="s">
        <v>13</v>
      </c>
      <c r="C20" s="2">
        <v>0.01</v>
      </c>
    </row>
    <row r="23" spans="1:7" x14ac:dyDescent="0.35">
      <c r="A23" t="s">
        <v>21</v>
      </c>
      <c r="C23" s="50" t="s">
        <v>14</v>
      </c>
      <c r="D23" s="50"/>
      <c r="E23" s="50"/>
      <c r="F23" s="50"/>
    </row>
    <row r="24" spans="1:7" ht="15" thickBot="1" x14ac:dyDescent="0.4">
      <c r="B24" s="10"/>
      <c r="C24" s="14">
        <v>4</v>
      </c>
      <c r="D24" s="15">
        <v>11</v>
      </c>
      <c r="E24" s="15">
        <v>17</v>
      </c>
      <c r="F24" s="15">
        <v>23</v>
      </c>
      <c r="G24" s="8" t="s">
        <v>20</v>
      </c>
    </row>
    <row r="25" spans="1:7" x14ac:dyDescent="0.35">
      <c r="A25" s="49" t="s">
        <v>16</v>
      </c>
      <c r="B25" s="11">
        <v>3</v>
      </c>
      <c r="C25" s="22">
        <v>0.22</v>
      </c>
      <c r="D25" s="23">
        <v>0.340001</v>
      </c>
      <c r="E25" s="24">
        <v>4.9999000000000009E-2</v>
      </c>
      <c r="F25" s="25">
        <v>4.0000000000000008E-2</v>
      </c>
      <c r="G25" s="13">
        <f>SUM(C25:F25)</f>
        <v>0.65</v>
      </c>
    </row>
    <row r="26" spans="1:7" x14ac:dyDescent="0.35">
      <c r="A26" s="49"/>
      <c r="B26" s="12">
        <v>10</v>
      </c>
      <c r="C26" s="17">
        <v>0</v>
      </c>
      <c r="D26" s="26">
        <v>0.12999900000000003</v>
      </c>
      <c r="E26" s="27">
        <v>0.05</v>
      </c>
      <c r="F26" s="28">
        <v>0.02</v>
      </c>
      <c r="G26" s="13">
        <f t="shared" ref="G26:G28" si="4">SUM(C26:F26)</f>
        <v>0.19999900000000001</v>
      </c>
    </row>
    <row r="27" spans="1:7" x14ac:dyDescent="0.35">
      <c r="A27" s="49"/>
      <c r="B27" s="12">
        <v>16</v>
      </c>
      <c r="C27" s="17">
        <v>0</v>
      </c>
      <c r="D27" s="19">
        <v>0</v>
      </c>
      <c r="E27" s="27">
        <v>9.0000000000000011E-2</v>
      </c>
      <c r="F27" s="28">
        <v>2.9999999999999985E-2</v>
      </c>
      <c r="G27" s="13">
        <f t="shared" si="4"/>
        <v>0.12</v>
      </c>
    </row>
    <row r="28" spans="1:7" ht="15" thickBot="1" x14ac:dyDescent="0.4">
      <c r="A28" s="49"/>
      <c r="B28" s="12">
        <v>22</v>
      </c>
      <c r="C28" s="18">
        <v>0</v>
      </c>
      <c r="D28" s="20">
        <v>0</v>
      </c>
      <c r="E28" s="21">
        <v>0</v>
      </c>
      <c r="F28" s="29">
        <v>0.02</v>
      </c>
      <c r="G28" s="13">
        <f t="shared" si="4"/>
        <v>0.02</v>
      </c>
    </row>
    <row r="29" spans="1:7" x14ac:dyDescent="0.35">
      <c r="B29" s="8" t="s">
        <v>19</v>
      </c>
      <c r="C29" s="16">
        <f>SUM(C25:C28)</f>
        <v>0.22</v>
      </c>
      <c r="D29" s="16">
        <f t="shared" ref="D29" si="5">SUM(D25:D28)</f>
        <v>0.47000000000000003</v>
      </c>
      <c r="E29" s="16">
        <f t="shared" ref="E29" si="6">SUM(E25:E28)</f>
        <v>0.18999900000000003</v>
      </c>
      <c r="F29" s="16">
        <f t="shared" ref="F29" si="7">SUM(F25:F28)</f>
        <v>0.11</v>
      </c>
      <c r="G29" s="9"/>
    </row>
  </sheetData>
  <mergeCells count="3">
    <mergeCell ref="F9:F12"/>
    <mergeCell ref="A25:A28"/>
    <mergeCell ref="C23:F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116C-145E-46D7-98C1-755AA30E36ED}">
  <dimension ref="A1:O51"/>
  <sheetViews>
    <sheetView topLeftCell="A35" workbookViewId="0">
      <selection activeCell="A3" sqref="A3:O51"/>
    </sheetView>
  </sheetViews>
  <sheetFormatPr defaultRowHeight="14.5" x14ac:dyDescent="0.35"/>
  <cols>
    <col min="2" max="2" width="10.81640625" bestFit="1" customWidth="1"/>
    <col min="12" max="12" width="14.6328125" customWidth="1"/>
  </cols>
  <sheetData>
    <row r="1" spans="1:15" ht="29" x14ac:dyDescent="0.35">
      <c r="A1" s="31" t="s">
        <v>33</v>
      </c>
      <c r="B1" t="s">
        <v>22</v>
      </c>
      <c r="C1" t="s">
        <v>23</v>
      </c>
      <c r="D1" t="s">
        <v>25</v>
      </c>
      <c r="E1" t="s">
        <v>24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5" ht="15" thickBot="1" x14ac:dyDescent="0.4">
      <c r="A2" s="30">
        <v>10000</v>
      </c>
      <c r="B2" s="2">
        <v>0.22</v>
      </c>
      <c r="C2" s="2">
        <v>0.34</v>
      </c>
      <c r="D2" s="2">
        <v>0.05</v>
      </c>
      <c r="E2" s="2">
        <v>0.04</v>
      </c>
      <c r="F2" s="2">
        <v>0.13</v>
      </c>
      <c r="G2" s="2">
        <v>0.05</v>
      </c>
      <c r="H2" s="2">
        <v>0.02</v>
      </c>
      <c r="I2" s="2">
        <v>0.09</v>
      </c>
      <c r="J2" s="2">
        <v>0.03</v>
      </c>
      <c r="K2" s="2">
        <v>0.02</v>
      </c>
      <c r="M2" t="s">
        <v>36</v>
      </c>
      <c r="N2" t="s">
        <v>35</v>
      </c>
    </row>
    <row r="3" spans="1:15" ht="58" x14ac:dyDescent="0.35">
      <c r="A3" s="4" t="s">
        <v>26</v>
      </c>
      <c r="L3" s="4" t="s">
        <v>34</v>
      </c>
      <c r="M3" s="4" t="s">
        <v>37</v>
      </c>
      <c r="N3" s="4" t="s">
        <v>38</v>
      </c>
      <c r="O3" s="4" t="s">
        <v>39</v>
      </c>
    </row>
    <row r="4" spans="1:15" x14ac:dyDescent="0.35">
      <c r="A4" s="32">
        <v>1</v>
      </c>
      <c r="B4" s="35">
        <f>$A$2*B$2</f>
        <v>2200</v>
      </c>
      <c r="C4" s="35">
        <f t="shared" ref="C4:K23" si="0">$A$2*C$2</f>
        <v>3400.0000000000005</v>
      </c>
      <c r="D4" s="35">
        <f t="shared" si="0"/>
        <v>500</v>
      </c>
      <c r="E4" s="35">
        <f t="shared" si="0"/>
        <v>400</v>
      </c>
      <c r="F4" s="36"/>
      <c r="G4" s="36"/>
      <c r="H4" s="36"/>
      <c r="I4" s="36"/>
      <c r="J4" s="36"/>
      <c r="K4" s="36"/>
      <c r="L4" s="45">
        <f>SUM(B4:K4)</f>
        <v>6500</v>
      </c>
      <c r="M4" s="45">
        <f>L4*9</f>
        <v>58500</v>
      </c>
      <c r="N4" s="45">
        <f>($A$2-L4)*2</f>
        <v>7000</v>
      </c>
      <c r="O4" s="45">
        <f>M4+N4</f>
        <v>65500</v>
      </c>
    </row>
    <row r="5" spans="1:15" x14ac:dyDescent="0.35">
      <c r="A5" s="33">
        <v>2</v>
      </c>
      <c r="B5" s="37">
        <f t="shared" ref="B5:B9" si="1">$A$2*B$2</f>
        <v>2200</v>
      </c>
      <c r="C5" s="37">
        <f t="shared" si="0"/>
        <v>3400.0000000000005</v>
      </c>
      <c r="D5" s="37">
        <f t="shared" si="0"/>
        <v>500</v>
      </c>
      <c r="E5" s="37">
        <f t="shared" si="0"/>
        <v>400</v>
      </c>
      <c r="F5" s="38"/>
      <c r="G5" s="38"/>
      <c r="H5" s="38"/>
      <c r="I5" s="38"/>
      <c r="J5" s="38"/>
      <c r="K5" s="38"/>
      <c r="L5" s="46">
        <f t="shared" ref="L5:L51" si="2">SUM(B5:K5)</f>
        <v>6500</v>
      </c>
      <c r="M5" s="46">
        <f t="shared" ref="M5:M51" si="3">L5*9</f>
        <v>58500</v>
      </c>
      <c r="N5" s="46">
        <f t="shared" ref="N5:N51" si="4">($A$2-L5)*2</f>
        <v>7000</v>
      </c>
      <c r="O5" s="46">
        <f t="shared" ref="O5:O51" si="5">M5+N5</f>
        <v>65500</v>
      </c>
    </row>
    <row r="6" spans="1:15" x14ac:dyDescent="0.35">
      <c r="A6" s="33">
        <v>3</v>
      </c>
      <c r="B6" s="39">
        <f t="shared" si="1"/>
        <v>2200</v>
      </c>
      <c r="C6" s="39">
        <f t="shared" si="0"/>
        <v>3400.0000000000005</v>
      </c>
      <c r="D6" s="39">
        <f t="shared" si="0"/>
        <v>500</v>
      </c>
      <c r="E6" s="39">
        <f t="shared" si="0"/>
        <v>400</v>
      </c>
      <c r="F6" s="38"/>
      <c r="G6" s="38"/>
      <c r="H6" s="38"/>
      <c r="I6" s="38"/>
      <c r="J6" s="38"/>
      <c r="K6" s="38"/>
      <c r="L6" s="46">
        <f t="shared" si="2"/>
        <v>6500</v>
      </c>
      <c r="M6" s="46">
        <f t="shared" si="3"/>
        <v>58500</v>
      </c>
      <c r="N6" s="46">
        <f t="shared" si="4"/>
        <v>7000</v>
      </c>
      <c r="O6" s="46">
        <f t="shared" si="5"/>
        <v>65500</v>
      </c>
    </row>
    <row r="7" spans="1:15" x14ac:dyDescent="0.35">
      <c r="A7" s="33">
        <v>4</v>
      </c>
      <c r="B7" s="40">
        <f t="shared" si="1"/>
        <v>2200</v>
      </c>
      <c r="C7" s="39">
        <f t="shared" si="0"/>
        <v>3400.0000000000005</v>
      </c>
      <c r="D7" s="39">
        <f t="shared" si="0"/>
        <v>500</v>
      </c>
      <c r="E7" s="39">
        <f t="shared" si="0"/>
        <v>400</v>
      </c>
      <c r="F7" s="38"/>
      <c r="G7" s="38"/>
      <c r="H7" s="38"/>
      <c r="I7" s="38"/>
      <c r="J7" s="38"/>
      <c r="K7" s="38"/>
      <c r="L7" s="46">
        <f t="shared" si="2"/>
        <v>6500</v>
      </c>
      <c r="M7" s="46">
        <f t="shared" si="3"/>
        <v>58500</v>
      </c>
      <c r="N7" s="46">
        <f t="shared" si="4"/>
        <v>7000</v>
      </c>
      <c r="O7" s="46">
        <f t="shared" si="5"/>
        <v>65500</v>
      </c>
    </row>
    <row r="8" spans="1:15" x14ac:dyDescent="0.35">
      <c r="A8" s="33">
        <v>5</v>
      </c>
      <c r="B8" s="39">
        <f t="shared" si="1"/>
        <v>2200</v>
      </c>
      <c r="C8" s="39">
        <f t="shared" si="0"/>
        <v>3400.0000000000005</v>
      </c>
      <c r="D8" s="39">
        <f t="shared" si="0"/>
        <v>500</v>
      </c>
      <c r="E8" s="39">
        <f t="shared" si="0"/>
        <v>400</v>
      </c>
      <c r="F8" s="38"/>
      <c r="G8" s="38"/>
      <c r="H8" s="38"/>
      <c r="I8" s="38"/>
      <c r="J8" s="38"/>
      <c r="K8" s="38"/>
      <c r="L8" s="46">
        <f t="shared" si="2"/>
        <v>6500</v>
      </c>
      <c r="M8" s="46">
        <f t="shared" si="3"/>
        <v>58500</v>
      </c>
      <c r="N8" s="46">
        <f t="shared" si="4"/>
        <v>7000</v>
      </c>
      <c r="O8" s="46">
        <f t="shared" si="5"/>
        <v>65500</v>
      </c>
    </row>
    <row r="9" spans="1:15" x14ac:dyDescent="0.35">
      <c r="A9" s="33">
        <v>6</v>
      </c>
      <c r="B9" s="41">
        <f t="shared" si="1"/>
        <v>2200</v>
      </c>
      <c r="C9" s="39">
        <f t="shared" si="0"/>
        <v>3400.0000000000005</v>
      </c>
      <c r="D9" s="39">
        <f t="shared" si="0"/>
        <v>500</v>
      </c>
      <c r="E9" s="39">
        <f t="shared" si="0"/>
        <v>400</v>
      </c>
      <c r="F9" s="38"/>
      <c r="G9" s="38"/>
      <c r="H9" s="38"/>
      <c r="I9" s="38"/>
      <c r="J9" s="38"/>
      <c r="K9" s="38"/>
      <c r="L9" s="46">
        <f t="shared" si="2"/>
        <v>6500</v>
      </c>
      <c r="M9" s="46">
        <f t="shared" si="3"/>
        <v>58500</v>
      </c>
      <c r="N9" s="46">
        <f t="shared" si="4"/>
        <v>7000</v>
      </c>
      <c r="O9" s="46">
        <f t="shared" si="5"/>
        <v>65500</v>
      </c>
    </row>
    <row r="10" spans="1:15" x14ac:dyDescent="0.35">
      <c r="A10" s="33">
        <v>7</v>
      </c>
      <c r="B10" s="38"/>
      <c r="C10" s="39">
        <f t="shared" si="0"/>
        <v>3400.0000000000005</v>
      </c>
      <c r="D10" s="39">
        <f t="shared" si="0"/>
        <v>500</v>
      </c>
      <c r="E10" s="39">
        <f t="shared" si="0"/>
        <v>400</v>
      </c>
      <c r="F10" s="38"/>
      <c r="G10" s="38"/>
      <c r="H10" s="38"/>
      <c r="I10" s="38"/>
      <c r="J10" s="38"/>
      <c r="K10" s="38"/>
      <c r="L10" s="46">
        <f t="shared" si="2"/>
        <v>4300</v>
      </c>
      <c r="M10" s="46">
        <f t="shared" si="3"/>
        <v>38700</v>
      </c>
      <c r="N10" s="46">
        <f t="shared" si="4"/>
        <v>11400</v>
      </c>
      <c r="O10" s="46">
        <f t="shared" si="5"/>
        <v>50100</v>
      </c>
    </row>
    <row r="11" spans="1:15" x14ac:dyDescent="0.35">
      <c r="A11" s="33">
        <v>8</v>
      </c>
      <c r="B11" s="38"/>
      <c r="C11" s="39">
        <f t="shared" si="0"/>
        <v>3400.0000000000005</v>
      </c>
      <c r="D11" s="39">
        <f t="shared" si="0"/>
        <v>500</v>
      </c>
      <c r="E11" s="39">
        <f t="shared" si="0"/>
        <v>400</v>
      </c>
      <c r="F11" s="37">
        <f t="shared" si="0"/>
        <v>1300</v>
      </c>
      <c r="G11" s="37">
        <f t="shared" si="0"/>
        <v>500</v>
      </c>
      <c r="H11" s="37">
        <f t="shared" si="0"/>
        <v>200</v>
      </c>
      <c r="I11" s="38"/>
      <c r="J11" s="38"/>
      <c r="K11" s="38"/>
      <c r="L11" s="46">
        <f t="shared" si="2"/>
        <v>6300</v>
      </c>
      <c r="M11" s="46">
        <f t="shared" si="3"/>
        <v>56700</v>
      </c>
      <c r="N11" s="46">
        <f t="shared" si="4"/>
        <v>7400</v>
      </c>
      <c r="O11" s="46">
        <f t="shared" si="5"/>
        <v>64100</v>
      </c>
    </row>
    <row r="12" spans="1:15" x14ac:dyDescent="0.35">
      <c r="A12" s="33">
        <v>9</v>
      </c>
      <c r="B12" s="38"/>
      <c r="C12" s="39">
        <f t="shared" si="0"/>
        <v>3400.0000000000005</v>
      </c>
      <c r="D12" s="39">
        <f t="shared" si="0"/>
        <v>500</v>
      </c>
      <c r="E12" s="39">
        <f t="shared" si="0"/>
        <v>400</v>
      </c>
      <c r="F12" s="37">
        <f t="shared" si="0"/>
        <v>1300</v>
      </c>
      <c r="G12" s="37">
        <f t="shared" si="0"/>
        <v>500</v>
      </c>
      <c r="H12" s="37">
        <f t="shared" si="0"/>
        <v>200</v>
      </c>
      <c r="I12" s="38"/>
      <c r="J12" s="38"/>
      <c r="K12" s="38"/>
      <c r="L12" s="46">
        <f t="shared" si="2"/>
        <v>6300</v>
      </c>
      <c r="M12" s="46">
        <f t="shared" si="3"/>
        <v>56700</v>
      </c>
      <c r="N12" s="46">
        <f t="shared" si="4"/>
        <v>7400</v>
      </c>
      <c r="O12" s="46">
        <f t="shared" si="5"/>
        <v>64100</v>
      </c>
    </row>
    <row r="13" spans="1:15" x14ac:dyDescent="0.35">
      <c r="A13" s="33">
        <v>10</v>
      </c>
      <c r="B13" s="38"/>
      <c r="C13" s="39">
        <f t="shared" si="0"/>
        <v>3400.0000000000005</v>
      </c>
      <c r="D13" s="39">
        <f t="shared" si="0"/>
        <v>500</v>
      </c>
      <c r="E13" s="39">
        <f t="shared" si="0"/>
        <v>400</v>
      </c>
      <c r="F13" s="39">
        <f t="shared" si="0"/>
        <v>1300</v>
      </c>
      <c r="G13" s="39">
        <f t="shared" si="0"/>
        <v>500</v>
      </c>
      <c r="H13" s="39">
        <f t="shared" si="0"/>
        <v>200</v>
      </c>
      <c r="I13" s="38"/>
      <c r="J13" s="38"/>
      <c r="K13" s="38"/>
      <c r="L13" s="46">
        <f t="shared" si="2"/>
        <v>6300</v>
      </c>
      <c r="M13" s="46">
        <f t="shared" si="3"/>
        <v>56700</v>
      </c>
      <c r="N13" s="46">
        <f t="shared" si="4"/>
        <v>7400</v>
      </c>
      <c r="O13" s="46">
        <f t="shared" si="5"/>
        <v>64100</v>
      </c>
    </row>
    <row r="14" spans="1:15" x14ac:dyDescent="0.35">
      <c r="A14" s="33">
        <v>11</v>
      </c>
      <c r="B14" s="38"/>
      <c r="C14" s="40">
        <f t="shared" si="0"/>
        <v>3400.0000000000005</v>
      </c>
      <c r="D14" s="39">
        <f t="shared" si="0"/>
        <v>500</v>
      </c>
      <c r="E14" s="39">
        <f t="shared" si="0"/>
        <v>400</v>
      </c>
      <c r="F14" s="40">
        <f t="shared" si="0"/>
        <v>1300</v>
      </c>
      <c r="G14" s="39">
        <f t="shared" si="0"/>
        <v>500</v>
      </c>
      <c r="H14" s="39">
        <f t="shared" si="0"/>
        <v>200</v>
      </c>
      <c r="I14" s="38"/>
      <c r="J14" s="38"/>
      <c r="K14" s="38"/>
      <c r="L14" s="46">
        <f t="shared" si="2"/>
        <v>6300</v>
      </c>
      <c r="M14" s="46">
        <f t="shared" si="3"/>
        <v>56700</v>
      </c>
      <c r="N14" s="46">
        <f t="shared" si="4"/>
        <v>7400</v>
      </c>
      <c r="O14" s="46">
        <f t="shared" si="5"/>
        <v>64100</v>
      </c>
    </row>
    <row r="15" spans="1:15" x14ac:dyDescent="0.35">
      <c r="A15" s="34">
        <v>12</v>
      </c>
      <c r="B15" s="42"/>
      <c r="C15" s="43">
        <f t="shared" si="0"/>
        <v>3400.0000000000005</v>
      </c>
      <c r="D15" s="43">
        <f t="shared" si="0"/>
        <v>500</v>
      </c>
      <c r="E15" s="43">
        <f t="shared" si="0"/>
        <v>400</v>
      </c>
      <c r="F15" s="43">
        <f t="shared" si="0"/>
        <v>1300</v>
      </c>
      <c r="G15" s="43">
        <f t="shared" si="0"/>
        <v>500</v>
      </c>
      <c r="H15" s="43">
        <f t="shared" si="0"/>
        <v>200</v>
      </c>
      <c r="I15" s="42"/>
      <c r="J15" s="42"/>
      <c r="K15" s="42"/>
      <c r="L15" s="47">
        <f t="shared" si="2"/>
        <v>6300</v>
      </c>
      <c r="M15" s="47">
        <f t="shared" si="3"/>
        <v>56700</v>
      </c>
      <c r="N15" s="47">
        <f t="shared" si="4"/>
        <v>7400</v>
      </c>
      <c r="O15" s="47">
        <f t="shared" si="5"/>
        <v>64100</v>
      </c>
    </row>
    <row r="16" spans="1:15" x14ac:dyDescent="0.35">
      <c r="A16" s="33">
        <v>13</v>
      </c>
      <c r="B16" s="38"/>
      <c r="C16" s="39">
        <f t="shared" si="0"/>
        <v>3400.0000000000005</v>
      </c>
      <c r="D16" s="39">
        <f t="shared" si="0"/>
        <v>500</v>
      </c>
      <c r="E16" s="39">
        <f t="shared" si="0"/>
        <v>400</v>
      </c>
      <c r="F16" s="41">
        <f t="shared" si="0"/>
        <v>1300</v>
      </c>
      <c r="G16" s="39">
        <f t="shared" si="0"/>
        <v>500</v>
      </c>
      <c r="H16" s="39">
        <f t="shared" si="0"/>
        <v>200</v>
      </c>
      <c r="I16" s="38"/>
      <c r="J16" s="38"/>
      <c r="K16" s="38"/>
      <c r="L16" s="46">
        <f t="shared" si="2"/>
        <v>6300</v>
      </c>
      <c r="M16" s="46">
        <f t="shared" si="3"/>
        <v>56700</v>
      </c>
      <c r="N16" s="46">
        <f t="shared" si="4"/>
        <v>7400</v>
      </c>
      <c r="O16" s="46">
        <f t="shared" si="5"/>
        <v>64100</v>
      </c>
    </row>
    <row r="17" spans="1:15" x14ac:dyDescent="0.35">
      <c r="A17" s="33">
        <v>14</v>
      </c>
      <c r="B17" s="38"/>
      <c r="C17" s="39">
        <f t="shared" si="0"/>
        <v>3400.0000000000005</v>
      </c>
      <c r="D17" s="39">
        <f t="shared" si="0"/>
        <v>500</v>
      </c>
      <c r="E17" s="39">
        <f t="shared" si="0"/>
        <v>400</v>
      </c>
      <c r="F17" s="38"/>
      <c r="G17" s="39">
        <f t="shared" si="0"/>
        <v>500</v>
      </c>
      <c r="H17" s="39">
        <f t="shared" si="0"/>
        <v>200</v>
      </c>
      <c r="I17" s="37">
        <f t="shared" si="0"/>
        <v>900</v>
      </c>
      <c r="J17" s="37">
        <f t="shared" si="0"/>
        <v>300</v>
      </c>
      <c r="K17" s="38"/>
      <c r="L17" s="46">
        <f t="shared" si="2"/>
        <v>6200</v>
      </c>
      <c r="M17" s="46">
        <f t="shared" si="3"/>
        <v>55800</v>
      </c>
      <c r="N17" s="46">
        <f t="shared" si="4"/>
        <v>7600</v>
      </c>
      <c r="O17" s="46">
        <f t="shared" si="5"/>
        <v>63400</v>
      </c>
    </row>
    <row r="18" spans="1:15" x14ac:dyDescent="0.35">
      <c r="A18" s="33">
        <v>15</v>
      </c>
      <c r="B18" s="38"/>
      <c r="C18" s="39">
        <f t="shared" si="0"/>
        <v>3400.0000000000005</v>
      </c>
      <c r="D18" s="39">
        <f t="shared" si="0"/>
        <v>500</v>
      </c>
      <c r="E18" s="39">
        <f t="shared" si="0"/>
        <v>400</v>
      </c>
      <c r="F18" s="38"/>
      <c r="G18" s="39">
        <f t="shared" si="0"/>
        <v>500</v>
      </c>
      <c r="H18" s="39">
        <f t="shared" si="0"/>
        <v>200</v>
      </c>
      <c r="I18" s="37">
        <f t="shared" si="0"/>
        <v>900</v>
      </c>
      <c r="J18" s="37">
        <f t="shared" si="0"/>
        <v>300</v>
      </c>
      <c r="K18" s="38"/>
      <c r="L18" s="46">
        <f t="shared" si="2"/>
        <v>6200</v>
      </c>
      <c r="M18" s="46">
        <f t="shared" si="3"/>
        <v>55800</v>
      </c>
      <c r="N18" s="46">
        <f t="shared" si="4"/>
        <v>7600</v>
      </c>
      <c r="O18" s="46">
        <f t="shared" si="5"/>
        <v>63400</v>
      </c>
    </row>
    <row r="19" spans="1:15" x14ac:dyDescent="0.35">
      <c r="A19" s="33">
        <v>16</v>
      </c>
      <c r="B19" s="38"/>
      <c r="C19" s="39">
        <f t="shared" si="0"/>
        <v>3400.0000000000005</v>
      </c>
      <c r="D19" s="39">
        <f t="shared" si="0"/>
        <v>500</v>
      </c>
      <c r="E19" s="39">
        <f t="shared" si="0"/>
        <v>400</v>
      </c>
      <c r="F19" s="38"/>
      <c r="G19" s="39">
        <f t="shared" si="0"/>
        <v>500</v>
      </c>
      <c r="H19" s="39">
        <f t="shared" si="0"/>
        <v>200</v>
      </c>
      <c r="I19" s="39">
        <f t="shared" si="0"/>
        <v>900</v>
      </c>
      <c r="J19" s="39">
        <f t="shared" si="0"/>
        <v>300</v>
      </c>
      <c r="K19" s="38"/>
      <c r="L19" s="46">
        <f t="shared" si="2"/>
        <v>6200</v>
      </c>
      <c r="M19" s="46">
        <f t="shared" si="3"/>
        <v>55800</v>
      </c>
      <c r="N19" s="46">
        <f t="shared" si="4"/>
        <v>7600</v>
      </c>
      <c r="O19" s="46">
        <f t="shared" si="5"/>
        <v>63400</v>
      </c>
    </row>
    <row r="20" spans="1:15" x14ac:dyDescent="0.35">
      <c r="A20" s="33">
        <v>17</v>
      </c>
      <c r="B20" s="38"/>
      <c r="C20" s="39">
        <f t="shared" si="0"/>
        <v>3400.0000000000005</v>
      </c>
      <c r="D20" s="40">
        <f t="shared" si="0"/>
        <v>500</v>
      </c>
      <c r="E20" s="39">
        <f t="shared" si="0"/>
        <v>400</v>
      </c>
      <c r="F20" s="38"/>
      <c r="G20" s="40">
        <f t="shared" si="0"/>
        <v>500</v>
      </c>
      <c r="H20" s="39">
        <f t="shared" si="0"/>
        <v>200</v>
      </c>
      <c r="I20" s="40">
        <f t="shared" si="0"/>
        <v>900</v>
      </c>
      <c r="J20" s="39">
        <f t="shared" si="0"/>
        <v>300</v>
      </c>
      <c r="K20" s="38"/>
      <c r="L20" s="46">
        <f t="shared" si="2"/>
        <v>6200</v>
      </c>
      <c r="M20" s="46">
        <f t="shared" si="3"/>
        <v>55800</v>
      </c>
      <c r="N20" s="46">
        <f t="shared" si="4"/>
        <v>7600</v>
      </c>
      <c r="O20" s="46">
        <f t="shared" si="5"/>
        <v>63400</v>
      </c>
    </row>
    <row r="21" spans="1:15" x14ac:dyDescent="0.35">
      <c r="A21" s="33">
        <v>18</v>
      </c>
      <c r="B21" s="38"/>
      <c r="C21" s="39">
        <f t="shared" si="0"/>
        <v>3400.0000000000005</v>
      </c>
      <c r="D21" s="39">
        <f t="shared" si="0"/>
        <v>500</v>
      </c>
      <c r="E21" s="39">
        <f t="shared" si="0"/>
        <v>400</v>
      </c>
      <c r="F21" s="38"/>
      <c r="G21" s="39">
        <f t="shared" si="0"/>
        <v>500</v>
      </c>
      <c r="H21" s="39">
        <f t="shared" si="0"/>
        <v>200</v>
      </c>
      <c r="I21" s="39">
        <f t="shared" si="0"/>
        <v>900</v>
      </c>
      <c r="J21" s="39">
        <f t="shared" si="0"/>
        <v>300</v>
      </c>
      <c r="K21" s="38"/>
      <c r="L21" s="46">
        <f t="shared" si="2"/>
        <v>6200</v>
      </c>
      <c r="M21" s="46">
        <f t="shared" si="3"/>
        <v>55800</v>
      </c>
      <c r="N21" s="46">
        <f t="shared" si="4"/>
        <v>7600</v>
      </c>
      <c r="O21" s="46">
        <f t="shared" si="5"/>
        <v>63400</v>
      </c>
    </row>
    <row r="22" spans="1:15" x14ac:dyDescent="0.35">
      <c r="A22" s="33">
        <v>19</v>
      </c>
      <c r="B22" s="38"/>
      <c r="C22" s="39">
        <f t="shared" si="0"/>
        <v>3400.0000000000005</v>
      </c>
      <c r="D22" s="39">
        <f t="shared" si="0"/>
        <v>500</v>
      </c>
      <c r="E22" s="39">
        <f t="shared" si="0"/>
        <v>400</v>
      </c>
      <c r="F22" s="38"/>
      <c r="G22" s="39">
        <f t="shared" si="0"/>
        <v>500</v>
      </c>
      <c r="H22" s="39">
        <f t="shared" si="0"/>
        <v>200</v>
      </c>
      <c r="I22" s="41">
        <f t="shared" si="0"/>
        <v>900</v>
      </c>
      <c r="J22" s="39">
        <f t="shared" si="0"/>
        <v>300</v>
      </c>
      <c r="K22" s="38"/>
      <c r="L22" s="46">
        <f t="shared" si="2"/>
        <v>6200</v>
      </c>
      <c r="M22" s="46">
        <f t="shared" si="3"/>
        <v>55800</v>
      </c>
      <c r="N22" s="46">
        <f t="shared" si="4"/>
        <v>7600</v>
      </c>
      <c r="O22" s="46">
        <f t="shared" si="5"/>
        <v>63400</v>
      </c>
    </row>
    <row r="23" spans="1:15" x14ac:dyDescent="0.35">
      <c r="A23" s="33">
        <v>20</v>
      </c>
      <c r="B23" s="38"/>
      <c r="C23" s="41">
        <f t="shared" si="0"/>
        <v>3400.0000000000005</v>
      </c>
      <c r="D23" s="39">
        <f t="shared" si="0"/>
        <v>500</v>
      </c>
      <c r="E23" s="39">
        <f t="shared" si="0"/>
        <v>400</v>
      </c>
      <c r="F23" s="38"/>
      <c r="G23" s="39">
        <f t="shared" si="0"/>
        <v>500</v>
      </c>
      <c r="H23" s="39">
        <f t="shared" si="0"/>
        <v>200</v>
      </c>
      <c r="I23" s="38"/>
      <c r="J23" s="39">
        <f t="shared" si="0"/>
        <v>300</v>
      </c>
      <c r="K23" s="37">
        <f t="shared" si="0"/>
        <v>200</v>
      </c>
      <c r="L23" s="46">
        <f t="shared" si="2"/>
        <v>5500</v>
      </c>
      <c r="M23" s="46">
        <f t="shared" si="3"/>
        <v>49500</v>
      </c>
      <c r="N23" s="46">
        <f t="shared" si="4"/>
        <v>9000</v>
      </c>
      <c r="O23" s="46">
        <f t="shared" si="5"/>
        <v>58500</v>
      </c>
    </row>
    <row r="24" spans="1:15" x14ac:dyDescent="0.35">
      <c r="A24" s="33">
        <v>21</v>
      </c>
      <c r="B24" s="38"/>
      <c r="C24" s="38"/>
      <c r="D24" s="39">
        <f t="shared" ref="D24:E39" si="6">$A$2*D$2</f>
        <v>500</v>
      </c>
      <c r="E24" s="39">
        <f t="shared" si="6"/>
        <v>400</v>
      </c>
      <c r="F24" s="38"/>
      <c r="G24" s="39">
        <f t="shared" ref="G24:H39" si="7">$A$2*G$2</f>
        <v>500</v>
      </c>
      <c r="H24" s="39">
        <f t="shared" si="7"/>
        <v>200</v>
      </c>
      <c r="I24" s="38"/>
      <c r="J24" s="39">
        <f t="shared" ref="J24:K34" si="8">$A$2*J$2</f>
        <v>300</v>
      </c>
      <c r="K24" s="37">
        <f t="shared" si="8"/>
        <v>200</v>
      </c>
      <c r="L24" s="46">
        <f t="shared" si="2"/>
        <v>2100</v>
      </c>
      <c r="M24" s="46">
        <f t="shared" si="3"/>
        <v>18900</v>
      </c>
      <c r="N24" s="46">
        <f t="shared" si="4"/>
        <v>15800</v>
      </c>
      <c r="O24" s="46">
        <f t="shared" si="5"/>
        <v>34700</v>
      </c>
    </row>
    <row r="25" spans="1:15" x14ac:dyDescent="0.35">
      <c r="A25" s="33">
        <v>22</v>
      </c>
      <c r="B25" s="38"/>
      <c r="C25" s="38"/>
      <c r="D25" s="39">
        <f t="shared" si="6"/>
        <v>500</v>
      </c>
      <c r="E25" s="39">
        <f t="shared" si="6"/>
        <v>400</v>
      </c>
      <c r="F25" s="38"/>
      <c r="G25" s="39">
        <f t="shared" si="7"/>
        <v>500</v>
      </c>
      <c r="H25" s="39">
        <f t="shared" si="7"/>
        <v>200</v>
      </c>
      <c r="I25" s="38"/>
      <c r="J25" s="39">
        <f t="shared" si="8"/>
        <v>300</v>
      </c>
      <c r="K25" s="39">
        <f t="shared" si="8"/>
        <v>200</v>
      </c>
      <c r="L25" s="46">
        <f t="shared" si="2"/>
        <v>2100</v>
      </c>
      <c r="M25" s="46">
        <f t="shared" si="3"/>
        <v>18900</v>
      </c>
      <c r="N25" s="46">
        <f t="shared" si="4"/>
        <v>15800</v>
      </c>
      <c r="O25" s="46">
        <f t="shared" si="5"/>
        <v>34700</v>
      </c>
    </row>
    <row r="26" spans="1:15" x14ac:dyDescent="0.35">
      <c r="A26" s="33">
        <v>23</v>
      </c>
      <c r="B26" s="38"/>
      <c r="C26" s="38"/>
      <c r="D26" s="39">
        <f t="shared" si="6"/>
        <v>500</v>
      </c>
      <c r="E26" s="40">
        <f t="shared" si="6"/>
        <v>400</v>
      </c>
      <c r="F26" s="38"/>
      <c r="G26" s="39">
        <f t="shared" si="7"/>
        <v>500</v>
      </c>
      <c r="H26" s="40">
        <f t="shared" si="7"/>
        <v>200</v>
      </c>
      <c r="I26" s="38"/>
      <c r="J26" s="40">
        <f t="shared" si="8"/>
        <v>300</v>
      </c>
      <c r="K26" s="40">
        <f t="shared" si="8"/>
        <v>200</v>
      </c>
      <c r="L26" s="46">
        <f t="shared" si="2"/>
        <v>2100</v>
      </c>
      <c r="M26" s="46">
        <f t="shared" si="3"/>
        <v>18900</v>
      </c>
      <c r="N26" s="46">
        <f t="shared" si="4"/>
        <v>15800</v>
      </c>
      <c r="O26" s="46">
        <f t="shared" si="5"/>
        <v>34700</v>
      </c>
    </row>
    <row r="27" spans="1:15" x14ac:dyDescent="0.35">
      <c r="A27" s="34">
        <v>24</v>
      </c>
      <c r="B27" s="42"/>
      <c r="C27" s="42"/>
      <c r="D27" s="43">
        <f t="shared" si="6"/>
        <v>500</v>
      </c>
      <c r="E27" s="43">
        <f t="shared" si="6"/>
        <v>400</v>
      </c>
      <c r="F27" s="42"/>
      <c r="G27" s="43">
        <f t="shared" si="7"/>
        <v>500</v>
      </c>
      <c r="H27" s="43">
        <f t="shared" si="7"/>
        <v>200</v>
      </c>
      <c r="I27" s="42"/>
      <c r="J27" s="43">
        <f t="shared" si="8"/>
        <v>300</v>
      </c>
      <c r="K27" s="43">
        <f t="shared" si="8"/>
        <v>200</v>
      </c>
      <c r="L27" s="47">
        <f t="shared" si="2"/>
        <v>2100</v>
      </c>
      <c r="M27" s="47">
        <f t="shared" si="3"/>
        <v>18900</v>
      </c>
      <c r="N27" s="47">
        <f t="shared" si="4"/>
        <v>15800</v>
      </c>
      <c r="O27" s="47">
        <f t="shared" si="5"/>
        <v>34700</v>
      </c>
    </row>
    <row r="28" spans="1:15" x14ac:dyDescent="0.35">
      <c r="A28" s="33">
        <v>25</v>
      </c>
      <c r="B28" s="38"/>
      <c r="C28" s="38"/>
      <c r="D28" s="39">
        <f t="shared" si="6"/>
        <v>500</v>
      </c>
      <c r="E28" s="39">
        <f t="shared" si="6"/>
        <v>400</v>
      </c>
      <c r="F28" s="38"/>
      <c r="G28" s="41">
        <f t="shared" si="7"/>
        <v>500</v>
      </c>
      <c r="H28" s="39">
        <f t="shared" si="7"/>
        <v>200</v>
      </c>
      <c r="I28" s="38"/>
      <c r="J28" s="39">
        <f t="shared" si="8"/>
        <v>300</v>
      </c>
      <c r="K28" s="41">
        <f t="shared" si="8"/>
        <v>200</v>
      </c>
      <c r="L28" s="46">
        <f t="shared" si="2"/>
        <v>2100</v>
      </c>
      <c r="M28" s="46">
        <f t="shared" si="3"/>
        <v>18900</v>
      </c>
      <c r="N28" s="46">
        <f t="shared" si="4"/>
        <v>15800</v>
      </c>
      <c r="O28" s="46">
        <f t="shared" si="5"/>
        <v>34700</v>
      </c>
    </row>
    <row r="29" spans="1:15" x14ac:dyDescent="0.35">
      <c r="A29" s="33">
        <v>26</v>
      </c>
      <c r="B29" s="38"/>
      <c r="C29" s="38"/>
      <c r="D29" s="39">
        <f t="shared" si="6"/>
        <v>500</v>
      </c>
      <c r="E29" s="39">
        <f t="shared" si="6"/>
        <v>400</v>
      </c>
      <c r="F29" s="38"/>
      <c r="G29" s="41">
        <f t="shared" si="7"/>
        <v>500</v>
      </c>
      <c r="H29" s="39">
        <f t="shared" si="7"/>
        <v>200</v>
      </c>
      <c r="I29" s="38"/>
      <c r="J29" s="39">
        <f t="shared" si="8"/>
        <v>300</v>
      </c>
      <c r="K29" s="38"/>
      <c r="L29" s="46">
        <f t="shared" si="2"/>
        <v>1900</v>
      </c>
      <c r="M29" s="46">
        <f t="shared" si="3"/>
        <v>17100</v>
      </c>
      <c r="N29" s="46">
        <f t="shared" si="4"/>
        <v>16200</v>
      </c>
      <c r="O29" s="46">
        <f t="shared" si="5"/>
        <v>33300</v>
      </c>
    </row>
    <row r="30" spans="1:15" x14ac:dyDescent="0.35">
      <c r="A30" s="33">
        <v>27</v>
      </c>
      <c r="B30" s="38"/>
      <c r="C30" s="38"/>
      <c r="D30" s="39">
        <f t="shared" si="6"/>
        <v>500</v>
      </c>
      <c r="E30" s="39">
        <f t="shared" si="6"/>
        <v>400</v>
      </c>
      <c r="F30" s="38"/>
      <c r="G30" s="38"/>
      <c r="H30" s="39">
        <f t="shared" si="7"/>
        <v>200</v>
      </c>
      <c r="I30" s="38"/>
      <c r="J30" s="39">
        <f t="shared" si="8"/>
        <v>300</v>
      </c>
      <c r="K30" s="38"/>
      <c r="L30" s="46">
        <f t="shared" si="2"/>
        <v>1400</v>
      </c>
      <c r="M30" s="46">
        <f t="shared" si="3"/>
        <v>12600</v>
      </c>
      <c r="N30" s="46">
        <f t="shared" si="4"/>
        <v>17200</v>
      </c>
      <c r="O30" s="46">
        <f t="shared" si="5"/>
        <v>29800</v>
      </c>
    </row>
    <row r="31" spans="1:15" x14ac:dyDescent="0.35">
      <c r="A31" s="33">
        <v>28</v>
      </c>
      <c r="B31" s="38"/>
      <c r="C31" s="38"/>
      <c r="D31" s="39">
        <f t="shared" si="6"/>
        <v>500</v>
      </c>
      <c r="E31" s="39">
        <f t="shared" si="6"/>
        <v>400</v>
      </c>
      <c r="F31" s="38"/>
      <c r="G31" s="38"/>
      <c r="H31" s="39">
        <f t="shared" si="7"/>
        <v>200</v>
      </c>
      <c r="I31" s="38"/>
      <c r="J31" s="39">
        <f t="shared" si="8"/>
        <v>300</v>
      </c>
      <c r="K31" s="38"/>
      <c r="L31" s="46">
        <f t="shared" si="2"/>
        <v>1400</v>
      </c>
      <c r="M31" s="46">
        <f t="shared" si="3"/>
        <v>12600</v>
      </c>
      <c r="N31" s="46">
        <f t="shared" si="4"/>
        <v>17200</v>
      </c>
      <c r="O31" s="46">
        <f t="shared" si="5"/>
        <v>29800</v>
      </c>
    </row>
    <row r="32" spans="1:15" x14ac:dyDescent="0.35">
      <c r="A32" s="33">
        <v>29</v>
      </c>
      <c r="B32" s="38"/>
      <c r="C32" s="38"/>
      <c r="D32" s="39">
        <f t="shared" si="6"/>
        <v>500</v>
      </c>
      <c r="E32" s="39">
        <f t="shared" si="6"/>
        <v>400</v>
      </c>
      <c r="F32" s="38"/>
      <c r="G32" s="38"/>
      <c r="H32" s="39">
        <f t="shared" si="7"/>
        <v>200</v>
      </c>
      <c r="I32" s="38"/>
      <c r="J32" s="39">
        <f t="shared" si="8"/>
        <v>300</v>
      </c>
      <c r="K32" s="38"/>
      <c r="L32" s="46">
        <f t="shared" si="2"/>
        <v>1400</v>
      </c>
      <c r="M32" s="46">
        <f t="shared" si="3"/>
        <v>12600</v>
      </c>
      <c r="N32" s="46">
        <f t="shared" si="4"/>
        <v>17200</v>
      </c>
      <c r="O32" s="46">
        <f t="shared" si="5"/>
        <v>29800</v>
      </c>
    </row>
    <row r="33" spans="1:15" x14ac:dyDescent="0.35">
      <c r="A33" s="33">
        <v>30</v>
      </c>
      <c r="B33" s="38"/>
      <c r="C33" s="38"/>
      <c r="D33" s="39">
        <f t="shared" si="6"/>
        <v>500</v>
      </c>
      <c r="E33" s="39">
        <f t="shared" si="6"/>
        <v>400</v>
      </c>
      <c r="F33" s="38"/>
      <c r="G33" s="38"/>
      <c r="H33" s="39">
        <f t="shared" si="7"/>
        <v>200</v>
      </c>
      <c r="I33" s="38"/>
      <c r="J33" s="41">
        <f t="shared" si="8"/>
        <v>300</v>
      </c>
      <c r="K33" s="38"/>
      <c r="L33" s="46">
        <f t="shared" si="2"/>
        <v>1400</v>
      </c>
      <c r="M33" s="46">
        <f t="shared" si="3"/>
        <v>12600</v>
      </c>
      <c r="N33" s="46">
        <f t="shared" si="4"/>
        <v>17200</v>
      </c>
      <c r="O33" s="46">
        <f t="shared" si="5"/>
        <v>29800</v>
      </c>
    </row>
    <row r="34" spans="1:15" x14ac:dyDescent="0.35">
      <c r="A34" s="33">
        <v>31</v>
      </c>
      <c r="B34" s="38"/>
      <c r="C34" s="38"/>
      <c r="D34" s="39">
        <f t="shared" si="6"/>
        <v>500</v>
      </c>
      <c r="E34" s="39">
        <f t="shared" si="6"/>
        <v>400</v>
      </c>
      <c r="F34" s="38"/>
      <c r="G34" s="38"/>
      <c r="H34" s="39">
        <f t="shared" si="7"/>
        <v>200</v>
      </c>
      <c r="I34" s="38"/>
      <c r="J34" s="41">
        <f t="shared" si="8"/>
        <v>300</v>
      </c>
      <c r="K34" s="38"/>
      <c r="L34" s="46">
        <f t="shared" si="2"/>
        <v>1400</v>
      </c>
      <c r="M34" s="46">
        <f t="shared" si="3"/>
        <v>12600</v>
      </c>
      <c r="N34" s="46">
        <f t="shared" si="4"/>
        <v>17200</v>
      </c>
      <c r="O34" s="46">
        <f t="shared" si="5"/>
        <v>29800</v>
      </c>
    </row>
    <row r="35" spans="1:15" x14ac:dyDescent="0.35">
      <c r="A35" s="33">
        <v>32</v>
      </c>
      <c r="B35" s="38"/>
      <c r="C35" s="38"/>
      <c r="D35" s="41">
        <f t="shared" si="6"/>
        <v>500</v>
      </c>
      <c r="E35" s="39">
        <f t="shared" si="6"/>
        <v>400</v>
      </c>
      <c r="F35" s="38"/>
      <c r="G35" s="38"/>
      <c r="H35" s="39">
        <f t="shared" si="7"/>
        <v>200</v>
      </c>
      <c r="I35" s="38"/>
      <c r="J35" s="38"/>
      <c r="K35" s="38"/>
      <c r="L35" s="46">
        <f t="shared" si="2"/>
        <v>1100</v>
      </c>
      <c r="M35" s="46">
        <f t="shared" si="3"/>
        <v>9900</v>
      </c>
      <c r="N35" s="46">
        <f t="shared" si="4"/>
        <v>17800</v>
      </c>
      <c r="O35" s="46">
        <f t="shared" si="5"/>
        <v>27700</v>
      </c>
    </row>
    <row r="36" spans="1:15" x14ac:dyDescent="0.35">
      <c r="A36" s="33">
        <v>33</v>
      </c>
      <c r="B36" s="38"/>
      <c r="C36" s="38"/>
      <c r="D36" s="38"/>
      <c r="E36" s="39">
        <f t="shared" si="6"/>
        <v>400</v>
      </c>
      <c r="F36" s="38"/>
      <c r="G36" s="38"/>
      <c r="H36" s="39">
        <f t="shared" si="7"/>
        <v>200</v>
      </c>
      <c r="I36" s="38"/>
      <c r="J36" s="38"/>
      <c r="K36" s="38"/>
      <c r="L36" s="46">
        <f t="shared" si="2"/>
        <v>600</v>
      </c>
      <c r="M36" s="46">
        <f t="shared" si="3"/>
        <v>5400</v>
      </c>
      <c r="N36" s="46">
        <f t="shared" si="4"/>
        <v>18800</v>
      </c>
      <c r="O36" s="46">
        <f t="shared" si="5"/>
        <v>24200</v>
      </c>
    </row>
    <row r="37" spans="1:15" x14ac:dyDescent="0.35">
      <c r="A37" s="33">
        <v>34</v>
      </c>
      <c r="B37" s="38"/>
      <c r="C37" s="38"/>
      <c r="D37" s="38"/>
      <c r="E37" s="39">
        <f t="shared" si="6"/>
        <v>400</v>
      </c>
      <c r="F37" s="38"/>
      <c r="G37" s="38"/>
      <c r="H37" s="41">
        <f t="shared" si="7"/>
        <v>200</v>
      </c>
      <c r="I37" s="38"/>
      <c r="J37" s="38"/>
      <c r="K37" s="38"/>
      <c r="L37" s="46">
        <f t="shared" si="2"/>
        <v>600</v>
      </c>
      <c r="M37" s="46">
        <f t="shared" si="3"/>
        <v>5400</v>
      </c>
      <c r="N37" s="46">
        <f t="shared" si="4"/>
        <v>18800</v>
      </c>
      <c r="O37" s="46">
        <f t="shared" si="5"/>
        <v>24200</v>
      </c>
    </row>
    <row r="38" spans="1:15" x14ac:dyDescent="0.35">
      <c r="A38" s="33">
        <v>35</v>
      </c>
      <c r="B38" s="38"/>
      <c r="C38" s="38"/>
      <c r="D38" s="38"/>
      <c r="E38" s="39">
        <f t="shared" si="6"/>
        <v>400</v>
      </c>
      <c r="F38" s="38"/>
      <c r="G38" s="38"/>
      <c r="H38" s="41">
        <f t="shared" si="7"/>
        <v>200</v>
      </c>
      <c r="I38" s="38"/>
      <c r="J38" s="38"/>
      <c r="K38" s="38"/>
      <c r="L38" s="46">
        <f t="shared" si="2"/>
        <v>600</v>
      </c>
      <c r="M38" s="46">
        <f t="shared" si="3"/>
        <v>5400</v>
      </c>
      <c r="N38" s="46">
        <f t="shared" si="4"/>
        <v>18800</v>
      </c>
      <c r="O38" s="46">
        <f t="shared" si="5"/>
        <v>24200</v>
      </c>
    </row>
    <row r="39" spans="1:15" x14ac:dyDescent="0.35">
      <c r="A39" s="34">
        <v>36</v>
      </c>
      <c r="B39" s="42"/>
      <c r="C39" s="42"/>
      <c r="D39" s="42"/>
      <c r="E39" s="43">
        <f t="shared" si="6"/>
        <v>400</v>
      </c>
      <c r="F39" s="42"/>
      <c r="G39" s="42"/>
      <c r="H39" s="44">
        <f t="shared" si="7"/>
        <v>200</v>
      </c>
      <c r="I39" s="42"/>
      <c r="J39" s="42"/>
      <c r="K39" s="42"/>
      <c r="L39" s="47">
        <f t="shared" si="2"/>
        <v>600</v>
      </c>
      <c r="M39" s="47">
        <f t="shared" si="3"/>
        <v>5400</v>
      </c>
      <c r="N39" s="47">
        <f t="shared" si="4"/>
        <v>18800</v>
      </c>
      <c r="O39" s="47">
        <f t="shared" si="5"/>
        <v>24200</v>
      </c>
    </row>
    <row r="40" spans="1:15" x14ac:dyDescent="0.35">
      <c r="A40" s="33">
        <v>37</v>
      </c>
      <c r="B40" s="38"/>
      <c r="C40" s="38"/>
      <c r="D40" s="38"/>
      <c r="E40" s="39">
        <f t="shared" ref="E40:E46" si="9">$A$2*E$2</f>
        <v>400</v>
      </c>
      <c r="F40" s="38"/>
      <c r="G40" s="38"/>
      <c r="H40" s="38"/>
      <c r="I40" s="38"/>
      <c r="J40" s="38"/>
      <c r="K40" s="38"/>
      <c r="L40" s="46">
        <f t="shared" si="2"/>
        <v>400</v>
      </c>
      <c r="M40" s="46">
        <f t="shared" si="3"/>
        <v>3600</v>
      </c>
      <c r="N40" s="46">
        <f t="shared" si="4"/>
        <v>19200</v>
      </c>
      <c r="O40" s="46">
        <f t="shared" si="5"/>
        <v>22800</v>
      </c>
    </row>
    <row r="41" spans="1:15" x14ac:dyDescent="0.35">
      <c r="A41" s="33">
        <v>38</v>
      </c>
      <c r="B41" s="38"/>
      <c r="C41" s="38"/>
      <c r="D41" s="38"/>
      <c r="E41" s="39">
        <f t="shared" si="9"/>
        <v>400</v>
      </c>
      <c r="F41" s="38"/>
      <c r="G41" s="38"/>
      <c r="H41" s="38"/>
      <c r="I41" s="38"/>
      <c r="J41" s="38"/>
      <c r="K41" s="38"/>
      <c r="L41" s="46">
        <f t="shared" si="2"/>
        <v>400</v>
      </c>
      <c r="M41" s="46">
        <f t="shared" si="3"/>
        <v>3600</v>
      </c>
      <c r="N41" s="46">
        <f t="shared" si="4"/>
        <v>19200</v>
      </c>
      <c r="O41" s="46">
        <f t="shared" si="5"/>
        <v>22800</v>
      </c>
    </row>
    <row r="42" spans="1:15" x14ac:dyDescent="0.35">
      <c r="A42" s="33">
        <v>39</v>
      </c>
      <c r="B42" s="38"/>
      <c r="C42" s="38"/>
      <c r="D42" s="38"/>
      <c r="E42" s="39">
        <f t="shared" si="9"/>
        <v>400</v>
      </c>
      <c r="F42" s="38"/>
      <c r="G42" s="38"/>
      <c r="H42" s="38"/>
      <c r="I42" s="38"/>
      <c r="J42" s="38"/>
      <c r="K42" s="38"/>
      <c r="L42" s="46">
        <f t="shared" si="2"/>
        <v>400</v>
      </c>
      <c r="M42" s="46">
        <f t="shared" si="3"/>
        <v>3600</v>
      </c>
      <c r="N42" s="46">
        <f t="shared" si="4"/>
        <v>19200</v>
      </c>
      <c r="O42" s="46">
        <f t="shared" si="5"/>
        <v>22800</v>
      </c>
    </row>
    <row r="43" spans="1:15" x14ac:dyDescent="0.35">
      <c r="A43" s="33">
        <v>40</v>
      </c>
      <c r="B43" s="38"/>
      <c r="C43" s="38"/>
      <c r="D43" s="38"/>
      <c r="E43" s="39">
        <f t="shared" si="9"/>
        <v>400</v>
      </c>
      <c r="F43" s="38"/>
      <c r="G43" s="38"/>
      <c r="H43" s="38"/>
      <c r="I43" s="38"/>
      <c r="J43" s="38"/>
      <c r="K43" s="38"/>
      <c r="L43" s="46">
        <f t="shared" si="2"/>
        <v>400</v>
      </c>
      <c r="M43" s="46">
        <f t="shared" si="3"/>
        <v>3600</v>
      </c>
      <c r="N43" s="46">
        <f t="shared" si="4"/>
        <v>19200</v>
      </c>
      <c r="O43" s="46">
        <f t="shared" si="5"/>
        <v>22800</v>
      </c>
    </row>
    <row r="44" spans="1:15" x14ac:dyDescent="0.35">
      <c r="A44" s="33">
        <v>41</v>
      </c>
      <c r="B44" s="38"/>
      <c r="C44" s="38"/>
      <c r="D44" s="38"/>
      <c r="E44" s="41">
        <f t="shared" si="9"/>
        <v>400</v>
      </c>
      <c r="F44" s="38"/>
      <c r="G44" s="38"/>
      <c r="H44" s="38"/>
      <c r="I44" s="38"/>
      <c r="J44" s="38"/>
      <c r="K44" s="38"/>
      <c r="L44" s="46">
        <f t="shared" si="2"/>
        <v>400</v>
      </c>
      <c r="M44" s="46">
        <f t="shared" si="3"/>
        <v>3600</v>
      </c>
      <c r="N44" s="46">
        <f t="shared" si="4"/>
        <v>19200</v>
      </c>
      <c r="O44" s="46">
        <f t="shared" si="5"/>
        <v>22800</v>
      </c>
    </row>
    <row r="45" spans="1:15" x14ac:dyDescent="0.35">
      <c r="A45" s="33">
        <v>42</v>
      </c>
      <c r="B45" s="38"/>
      <c r="C45" s="38"/>
      <c r="D45" s="38"/>
      <c r="E45" s="41">
        <f t="shared" si="9"/>
        <v>400</v>
      </c>
      <c r="F45" s="38"/>
      <c r="G45" s="38"/>
      <c r="H45" s="38"/>
      <c r="I45" s="38"/>
      <c r="J45" s="38"/>
      <c r="K45" s="38"/>
      <c r="L45" s="46">
        <f t="shared" si="2"/>
        <v>400</v>
      </c>
      <c r="M45" s="46">
        <f t="shared" si="3"/>
        <v>3600</v>
      </c>
      <c r="N45" s="46">
        <f t="shared" si="4"/>
        <v>19200</v>
      </c>
      <c r="O45" s="46">
        <f t="shared" si="5"/>
        <v>22800</v>
      </c>
    </row>
    <row r="46" spans="1:15" x14ac:dyDescent="0.35">
      <c r="A46" s="33">
        <v>43</v>
      </c>
      <c r="B46" s="38"/>
      <c r="C46" s="38"/>
      <c r="D46" s="38"/>
      <c r="E46" s="41">
        <f t="shared" si="9"/>
        <v>400</v>
      </c>
      <c r="F46" s="38"/>
      <c r="G46" s="38"/>
      <c r="H46" s="38"/>
      <c r="I46" s="38"/>
      <c r="J46" s="38"/>
      <c r="K46" s="38"/>
      <c r="L46" s="46">
        <f t="shared" si="2"/>
        <v>400</v>
      </c>
      <c r="M46" s="46">
        <f t="shared" si="3"/>
        <v>3600</v>
      </c>
      <c r="N46" s="46">
        <f t="shared" si="4"/>
        <v>19200</v>
      </c>
      <c r="O46" s="46">
        <f t="shared" si="5"/>
        <v>22800</v>
      </c>
    </row>
    <row r="47" spans="1:15" x14ac:dyDescent="0.35">
      <c r="A47" s="33">
        <v>44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46">
        <f t="shared" si="2"/>
        <v>0</v>
      </c>
      <c r="M47" s="46">
        <f t="shared" si="3"/>
        <v>0</v>
      </c>
      <c r="N47" s="46">
        <f t="shared" si="4"/>
        <v>20000</v>
      </c>
      <c r="O47" s="46">
        <f t="shared" si="5"/>
        <v>20000</v>
      </c>
    </row>
    <row r="48" spans="1:15" x14ac:dyDescent="0.35">
      <c r="A48" s="33">
        <v>45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46">
        <f t="shared" si="2"/>
        <v>0</v>
      </c>
      <c r="M48" s="46">
        <f t="shared" si="3"/>
        <v>0</v>
      </c>
      <c r="N48" s="46">
        <f t="shared" si="4"/>
        <v>20000</v>
      </c>
      <c r="O48" s="46">
        <f t="shared" si="5"/>
        <v>20000</v>
      </c>
    </row>
    <row r="49" spans="1:15" x14ac:dyDescent="0.35">
      <c r="A49" s="33">
        <v>46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46">
        <f t="shared" si="2"/>
        <v>0</v>
      </c>
      <c r="M49" s="46">
        <f t="shared" si="3"/>
        <v>0</v>
      </c>
      <c r="N49" s="46">
        <f t="shared" si="4"/>
        <v>20000</v>
      </c>
      <c r="O49" s="46">
        <f t="shared" si="5"/>
        <v>20000</v>
      </c>
    </row>
    <row r="50" spans="1:15" x14ac:dyDescent="0.35">
      <c r="A50" s="33">
        <v>47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46">
        <f t="shared" si="2"/>
        <v>0</v>
      </c>
      <c r="M50" s="46">
        <f t="shared" si="3"/>
        <v>0</v>
      </c>
      <c r="N50" s="46">
        <f t="shared" si="4"/>
        <v>20000</v>
      </c>
      <c r="O50" s="46">
        <f t="shared" si="5"/>
        <v>20000</v>
      </c>
    </row>
    <row r="51" spans="1:15" x14ac:dyDescent="0.35">
      <c r="A51" s="34">
        <v>48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7">
        <f t="shared" si="2"/>
        <v>0</v>
      </c>
      <c r="M51" s="47">
        <f t="shared" si="3"/>
        <v>0</v>
      </c>
      <c r="N51" s="47">
        <f t="shared" si="4"/>
        <v>20000</v>
      </c>
      <c r="O51" s="47">
        <f t="shared" si="5"/>
        <v>20000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38F6-C656-4E88-95CF-36B7B3519855}">
  <dimension ref="A1:Z17"/>
  <sheetViews>
    <sheetView workbookViewId="0">
      <selection activeCell="C14" sqref="C14:N17"/>
    </sheetView>
  </sheetViews>
  <sheetFormatPr defaultRowHeight="14.5" x14ac:dyDescent="0.35"/>
  <cols>
    <col min="1" max="1" width="31.36328125" customWidth="1"/>
    <col min="2" max="2" width="7.6328125" customWidth="1"/>
    <col min="3" max="3" width="3" customWidth="1"/>
    <col min="4" max="4" width="3.36328125" customWidth="1"/>
    <col min="5" max="5" width="3.54296875" customWidth="1"/>
    <col min="6" max="6" width="3.1796875" customWidth="1"/>
    <col min="7" max="8" width="3.08984375" customWidth="1"/>
    <col min="9" max="9" width="3.453125" customWidth="1"/>
    <col min="10" max="10" width="3.90625" customWidth="1"/>
    <col min="11" max="11" width="3.7265625" customWidth="1"/>
    <col min="12" max="12" width="4.08984375" customWidth="1"/>
    <col min="13" max="13" width="3.6328125" customWidth="1"/>
    <col min="14" max="14" width="3.54296875" customWidth="1"/>
    <col min="15" max="15" width="3.36328125" customWidth="1"/>
    <col min="16" max="16" width="3.453125" customWidth="1"/>
    <col min="17" max="17" width="3.08984375" customWidth="1"/>
    <col min="18" max="18" width="3.1796875" customWidth="1"/>
    <col min="19" max="19" width="3.7265625" customWidth="1"/>
    <col min="20" max="21" width="3.36328125" customWidth="1"/>
    <col min="22" max="22" width="3.81640625" customWidth="1"/>
    <col min="23" max="23" width="3.54296875" customWidth="1"/>
    <col min="24" max="24" width="3.26953125" customWidth="1"/>
    <col min="25" max="25" width="3.7265625" customWidth="1"/>
    <col min="26" max="26" width="4" customWidth="1"/>
  </cols>
  <sheetData>
    <row r="1" spans="1:26" ht="15" thickBot="1" x14ac:dyDescent="0.4"/>
    <row r="2" spans="1:26" x14ac:dyDescent="0.35">
      <c r="A2" s="89" t="s">
        <v>62</v>
      </c>
      <c r="B2" s="88" t="s">
        <v>55</v>
      </c>
      <c r="C2" s="52" t="s">
        <v>41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 t="s">
        <v>54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5"/>
    </row>
    <row r="3" spans="1:26" x14ac:dyDescent="0.35">
      <c r="A3" s="90"/>
      <c r="B3" s="88"/>
      <c r="C3" s="85">
        <v>1</v>
      </c>
      <c r="D3" s="57">
        <v>2</v>
      </c>
      <c r="E3" s="57">
        <v>3</v>
      </c>
      <c r="F3" s="57">
        <v>4</v>
      </c>
      <c r="G3" s="57">
        <v>5</v>
      </c>
      <c r="H3" s="57">
        <v>6</v>
      </c>
      <c r="I3" s="57">
        <v>7</v>
      </c>
      <c r="J3" s="57">
        <v>8</v>
      </c>
      <c r="K3" s="57">
        <v>9</v>
      </c>
      <c r="L3" s="57">
        <v>10</v>
      </c>
      <c r="M3" s="57">
        <v>11</v>
      </c>
      <c r="N3" s="58">
        <v>12</v>
      </c>
      <c r="O3" s="56">
        <v>13</v>
      </c>
      <c r="P3" s="57">
        <v>14</v>
      </c>
      <c r="Q3" s="57">
        <v>15</v>
      </c>
      <c r="R3" s="57">
        <v>16</v>
      </c>
      <c r="S3" s="57">
        <v>17</v>
      </c>
      <c r="T3" s="57">
        <v>18</v>
      </c>
      <c r="U3" s="57">
        <v>19</v>
      </c>
      <c r="V3" s="57">
        <v>20</v>
      </c>
      <c r="W3" s="57">
        <v>21</v>
      </c>
      <c r="X3" s="57">
        <v>22</v>
      </c>
      <c r="Y3" s="57">
        <v>23</v>
      </c>
      <c r="Z3" s="59">
        <v>24</v>
      </c>
    </row>
    <row r="4" spans="1:26" x14ac:dyDescent="0.35">
      <c r="A4" s="86" t="s">
        <v>48</v>
      </c>
      <c r="B4" s="87">
        <v>2200</v>
      </c>
      <c r="C4" s="60"/>
      <c r="D4" s="61"/>
      <c r="E4" s="62" t="s">
        <v>52</v>
      </c>
      <c r="F4" s="63" t="s">
        <v>53</v>
      </c>
      <c r="G4" s="62"/>
      <c r="H4" s="64"/>
      <c r="I4" s="65"/>
      <c r="J4" s="65"/>
      <c r="K4" s="65"/>
      <c r="L4" s="65"/>
      <c r="M4" s="65"/>
      <c r="N4" s="66"/>
      <c r="O4" s="77"/>
      <c r="P4" s="65"/>
      <c r="Q4" s="65"/>
      <c r="R4" s="65"/>
      <c r="S4" s="65"/>
      <c r="T4" s="65"/>
      <c r="U4" s="65"/>
      <c r="V4" s="65"/>
      <c r="W4" s="65"/>
      <c r="X4" s="65"/>
      <c r="Y4" s="65"/>
      <c r="Z4" s="66"/>
    </row>
    <row r="5" spans="1:26" x14ac:dyDescent="0.35">
      <c r="A5" s="86" t="s">
        <v>42</v>
      </c>
      <c r="B5" s="87">
        <v>3400</v>
      </c>
      <c r="C5" s="67"/>
      <c r="D5" s="68"/>
      <c r="E5" s="69" t="s">
        <v>52</v>
      </c>
      <c r="F5" s="69"/>
      <c r="G5" s="69"/>
      <c r="H5" s="69"/>
      <c r="I5" s="69"/>
      <c r="J5" s="69"/>
      <c r="K5" s="69"/>
      <c r="L5" s="69"/>
      <c r="M5" s="70" t="s">
        <v>53</v>
      </c>
      <c r="N5" s="71"/>
      <c r="O5" s="78"/>
      <c r="P5" s="69"/>
      <c r="Q5" s="69"/>
      <c r="R5" s="69"/>
      <c r="S5" s="69"/>
      <c r="T5" s="69"/>
      <c r="U5" s="69"/>
      <c r="V5" s="79"/>
      <c r="W5" s="73"/>
      <c r="X5" s="73"/>
      <c r="Y5" s="73"/>
      <c r="Z5" s="74"/>
    </row>
    <row r="6" spans="1:26" x14ac:dyDescent="0.35">
      <c r="A6" s="86" t="s">
        <v>43</v>
      </c>
      <c r="B6" s="87">
        <v>500</v>
      </c>
      <c r="C6" s="67"/>
      <c r="D6" s="68"/>
      <c r="E6" s="69" t="s">
        <v>52</v>
      </c>
      <c r="F6" s="69"/>
      <c r="G6" s="69"/>
      <c r="H6" s="69"/>
      <c r="I6" s="69"/>
      <c r="J6" s="69"/>
      <c r="K6" s="69"/>
      <c r="L6" s="69"/>
      <c r="M6" s="69"/>
      <c r="N6" s="71"/>
      <c r="O6" s="78"/>
      <c r="P6" s="69"/>
      <c r="Q6" s="69"/>
      <c r="R6" s="69"/>
      <c r="S6" s="70" t="s">
        <v>53</v>
      </c>
      <c r="T6" s="69"/>
      <c r="U6" s="69"/>
      <c r="V6" s="69"/>
      <c r="W6" s="69"/>
      <c r="X6" s="69"/>
      <c r="Y6" s="69"/>
      <c r="Z6" s="71"/>
    </row>
    <row r="7" spans="1:26" x14ac:dyDescent="0.35">
      <c r="A7" s="86" t="s">
        <v>44</v>
      </c>
      <c r="B7" s="87">
        <v>400</v>
      </c>
      <c r="C7" s="67"/>
      <c r="D7" s="68"/>
      <c r="E7" s="69" t="s">
        <v>52</v>
      </c>
      <c r="F7" s="69"/>
      <c r="G7" s="69"/>
      <c r="H7" s="69"/>
      <c r="I7" s="69"/>
      <c r="J7" s="69"/>
      <c r="K7" s="69"/>
      <c r="L7" s="69"/>
      <c r="M7" s="69"/>
      <c r="N7" s="71"/>
      <c r="O7" s="78"/>
      <c r="P7" s="69"/>
      <c r="Q7" s="69"/>
      <c r="R7" s="69"/>
      <c r="S7" s="69"/>
      <c r="T7" s="69"/>
      <c r="U7" s="69"/>
      <c r="V7" s="69"/>
      <c r="W7" s="69"/>
      <c r="X7" s="69"/>
      <c r="Y7" s="70" t="s">
        <v>53</v>
      </c>
      <c r="Z7" s="71"/>
    </row>
    <row r="8" spans="1:26" x14ac:dyDescent="0.35">
      <c r="A8" s="86" t="s">
        <v>49</v>
      </c>
      <c r="B8" s="87">
        <v>1300</v>
      </c>
      <c r="C8" s="72"/>
      <c r="D8" s="73"/>
      <c r="E8" s="73"/>
      <c r="F8" s="73"/>
      <c r="G8" s="73"/>
      <c r="H8" s="73"/>
      <c r="I8" s="73"/>
      <c r="J8" s="68"/>
      <c r="K8" s="68"/>
      <c r="L8" s="69" t="s">
        <v>52</v>
      </c>
      <c r="M8" s="70" t="s">
        <v>53</v>
      </c>
      <c r="N8" s="71"/>
      <c r="O8" s="80"/>
      <c r="P8" s="73"/>
      <c r="Q8" s="73"/>
      <c r="R8" s="73"/>
      <c r="S8" s="73"/>
      <c r="T8" s="73"/>
      <c r="U8" s="73"/>
      <c r="V8" s="73"/>
      <c r="W8" s="73"/>
      <c r="X8" s="73"/>
      <c r="Y8" s="73"/>
      <c r="Z8" s="74"/>
    </row>
    <row r="9" spans="1:26" x14ac:dyDescent="0.35">
      <c r="A9" s="86" t="s">
        <v>45</v>
      </c>
      <c r="B9" s="87">
        <v>500</v>
      </c>
      <c r="C9" s="72"/>
      <c r="D9" s="73"/>
      <c r="E9" s="73"/>
      <c r="F9" s="73"/>
      <c r="G9" s="73"/>
      <c r="H9" s="73"/>
      <c r="I9" s="73"/>
      <c r="J9" s="68"/>
      <c r="K9" s="68"/>
      <c r="L9" s="69" t="s">
        <v>52</v>
      </c>
      <c r="M9" s="69"/>
      <c r="N9" s="71"/>
      <c r="O9" s="78"/>
      <c r="P9" s="69"/>
      <c r="Q9" s="69"/>
      <c r="R9" s="69"/>
      <c r="S9" s="70" t="s">
        <v>53</v>
      </c>
      <c r="T9" s="69"/>
      <c r="U9" s="69"/>
      <c r="V9" s="69"/>
      <c r="W9" s="69"/>
      <c r="X9" s="69"/>
      <c r="Y9" s="69"/>
      <c r="Z9" s="71"/>
    </row>
    <row r="10" spans="1:26" x14ac:dyDescent="0.35">
      <c r="A10" s="86" t="s">
        <v>46</v>
      </c>
      <c r="B10" s="87">
        <v>200</v>
      </c>
      <c r="C10" s="72"/>
      <c r="D10" s="73"/>
      <c r="E10" s="73"/>
      <c r="F10" s="73"/>
      <c r="G10" s="73"/>
      <c r="H10" s="73"/>
      <c r="I10" s="73"/>
      <c r="J10" s="68"/>
      <c r="K10" s="68"/>
      <c r="L10" s="69" t="s">
        <v>52</v>
      </c>
      <c r="M10" s="69"/>
      <c r="N10" s="71"/>
      <c r="O10" s="78"/>
      <c r="P10" s="69"/>
      <c r="Q10" s="69"/>
      <c r="R10" s="69"/>
      <c r="S10" s="69"/>
      <c r="T10" s="69"/>
      <c r="U10" s="69"/>
      <c r="V10" s="69"/>
      <c r="W10" s="69"/>
      <c r="X10" s="69"/>
      <c r="Y10" s="70" t="s">
        <v>53</v>
      </c>
      <c r="Z10" s="71"/>
    </row>
    <row r="11" spans="1:26" x14ac:dyDescent="0.35">
      <c r="A11" s="86" t="s">
        <v>50</v>
      </c>
      <c r="B11" s="87">
        <v>900</v>
      </c>
      <c r="C11" s="72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4"/>
      <c r="O11" s="72"/>
      <c r="P11" s="68"/>
      <c r="Q11" s="68"/>
      <c r="R11" s="69" t="s">
        <v>52</v>
      </c>
      <c r="S11" s="70" t="s">
        <v>53</v>
      </c>
      <c r="T11" s="69"/>
      <c r="U11" s="79"/>
      <c r="V11" s="73"/>
      <c r="W11" s="73"/>
      <c r="X11" s="73"/>
      <c r="Y11" s="73"/>
      <c r="Z11" s="74"/>
    </row>
    <row r="12" spans="1:26" x14ac:dyDescent="0.35">
      <c r="A12" s="86" t="s">
        <v>47</v>
      </c>
      <c r="B12" s="87">
        <v>300</v>
      </c>
      <c r="C12" s="72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4"/>
      <c r="O12" s="72"/>
      <c r="P12" s="68"/>
      <c r="Q12" s="68"/>
      <c r="R12" s="69" t="s">
        <v>52</v>
      </c>
      <c r="S12" s="69"/>
      <c r="T12" s="69"/>
      <c r="U12" s="69"/>
      <c r="V12" s="69"/>
      <c r="W12" s="69"/>
      <c r="X12" s="69"/>
      <c r="Y12" s="70" t="s">
        <v>53</v>
      </c>
      <c r="Z12" s="71"/>
    </row>
    <row r="13" spans="1:26" ht="15" thickBot="1" x14ac:dyDescent="0.4">
      <c r="A13" s="86" t="s">
        <v>51</v>
      </c>
      <c r="B13" s="87">
        <v>200</v>
      </c>
      <c r="C13" s="91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7"/>
      <c r="O13" s="75"/>
      <c r="P13" s="76"/>
      <c r="Q13" s="76"/>
      <c r="R13" s="76"/>
      <c r="S13" s="76"/>
      <c r="T13" s="76"/>
      <c r="U13" s="76"/>
      <c r="V13" s="81"/>
      <c r="W13" s="81"/>
      <c r="X13" s="82" t="s">
        <v>52</v>
      </c>
      <c r="Y13" s="83" t="s">
        <v>53</v>
      </c>
      <c r="Z13" s="84"/>
    </row>
    <row r="14" spans="1:26" x14ac:dyDescent="0.35">
      <c r="C14" s="98"/>
      <c r="D14" s="99" t="s">
        <v>56</v>
      </c>
      <c r="E14" s="99"/>
      <c r="F14" s="99"/>
      <c r="G14" s="99"/>
      <c r="H14" s="99"/>
      <c r="I14" s="100" t="s">
        <v>52</v>
      </c>
      <c r="J14" s="99" t="s">
        <v>59</v>
      </c>
      <c r="K14" s="99"/>
      <c r="L14" s="99"/>
      <c r="M14" s="99"/>
      <c r="N14" s="101"/>
    </row>
    <row r="15" spans="1:26" x14ac:dyDescent="0.35">
      <c r="C15" s="102"/>
      <c r="D15" s="93" t="s">
        <v>57</v>
      </c>
      <c r="E15" s="93"/>
      <c r="F15" s="93"/>
      <c r="G15" s="93"/>
      <c r="H15" s="93"/>
      <c r="I15" s="94" t="s">
        <v>53</v>
      </c>
      <c r="J15" s="93" t="s">
        <v>60</v>
      </c>
      <c r="K15" s="93"/>
      <c r="L15" s="93"/>
      <c r="M15" s="93"/>
      <c r="N15" s="103"/>
    </row>
    <row r="16" spans="1:26" x14ac:dyDescent="0.35">
      <c r="C16" s="104"/>
      <c r="D16" s="95" t="s">
        <v>58</v>
      </c>
      <c r="E16" s="96"/>
      <c r="F16" s="96"/>
      <c r="G16" s="96"/>
      <c r="H16" s="96"/>
      <c r="I16" s="96"/>
      <c r="J16" s="96"/>
      <c r="K16" s="96"/>
      <c r="L16" s="96"/>
      <c r="M16" s="96"/>
      <c r="N16" s="105"/>
    </row>
    <row r="17" spans="3:14" ht="15" thickBot="1" x14ac:dyDescent="0.4">
      <c r="C17" s="106"/>
      <c r="D17" s="107" t="s">
        <v>61</v>
      </c>
      <c r="E17" s="108"/>
      <c r="F17" s="108"/>
      <c r="G17" s="108"/>
      <c r="H17" s="108"/>
      <c r="I17" s="108"/>
      <c r="J17" s="108"/>
      <c r="K17" s="108"/>
      <c r="L17" s="108"/>
      <c r="M17" s="108"/>
      <c r="N17" s="109"/>
    </row>
  </sheetData>
  <mergeCells count="10">
    <mergeCell ref="J14:N14"/>
    <mergeCell ref="J15:N15"/>
    <mergeCell ref="D16:N16"/>
    <mergeCell ref="D17:N17"/>
    <mergeCell ref="C2:N2"/>
    <mergeCell ref="O2:Z2"/>
    <mergeCell ref="B2:B3"/>
    <mergeCell ref="A2:A3"/>
    <mergeCell ref="D14:H14"/>
    <mergeCell ref="D15:H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2F091-E878-4B96-841B-20243B11CC61}">
  <dimension ref="A3:O51"/>
  <sheetViews>
    <sheetView tabSelected="1" topLeftCell="J1" workbookViewId="0">
      <selection activeCell="J13" sqref="J13"/>
    </sheetView>
  </sheetViews>
  <sheetFormatPr defaultRowHeight="14.5" x14ac:dyDescent="0.35"/>
  <cols>
    <col min="8" max="8" width="12.08984375" customWidth="1"/>
    <col min="10" max="10" width="9.453125" customWidth="1"/>
  </cols>
  <sheetData>
    <row r="3" spans="1:15" ht="58" x14ac:dyDescent="0.35">
      <c r="A3" s="110" t="s">
        <v>26</v>
      </c>
      <c r="B3" s="110" t="s">
        <v>34</v>
      </c>
      <c r="C3" s="110" t="s">
        <v>37</v>
      </c>
      <c r="D3" s="110" t="s">
        <v>38</v>
      </c>
      <c r="E3" s="110" t="s">
        <v>39</v>
      </c>
      <c r="G3" s="51"/>
      <c r="H3" s="120" t="s">
        <v>68</v>
      </c>
      <c r="I3" s="120"/>
      <c r="J3" s="120" t="s">
        <v>69</v>
      </c>
      <c r="K3" s="120"/>
      <c r="N3" s="117"/>
      <c r="O3" s="117"/>
    </row>
    <row r="4" spans="1:15" x14ac:dyDescent="0.35">
      <c r="A4" s="32">
        <v>1</v>
      </c>
      <c r="B4" s="45">
        <v>6500</v>
      </c>
      <c r="C4" s="45">
        <v>58500</v>
      </c>
      <c r="D4" s="45">
        <v>7000</v>
      </c>
      <c r="E4" s="45">
        <v>65500</v>
      </c>
      <c r="G4" s="51"/>
      <c r="H4" s="118" t="s">
        <v>63</v>
      </c>
      <c r="I4" s="118" t="s">
        <v>64</v>
      </c>
      <c r="J4" s="118" t="s">
        <v>63</v>
      </c>
      <c r="K4" s="119" t="s">
        <v>64</v>
      </c>
    </row>
    <row r="5" spans="1:15" x14ac:dyDescent="0.35">
      <c r="A5" s="33">
        <v>2</v>
      </c>
      <c r="B5" s="46">
        <v>6500</v>
      </c>
      <c r="C5" s="46">
        <v>58500</v>
      </c>
      <c r="D5" s="46">
        <v>7000</v>
      </c>
      <c r="E5" s="46">
        <v>65500</v>
      </c>
      <c r="G5" s="113" t="s">
        <v>40</v>
      </c>
      <c r="H5" s="112">
        <f>F15</f>
        <v>6233.333333333333</v>
      </c>
      <c r="I5" s="112">
        <f>10000-H5</f>
        <v>3766.666666666667</v>
      </c>
      <c r="J5" s="121">
        <f>G15</f>
        <v>673200</v>
      </c>
      <c r="K5" s="121">
        <f>H15</f>
        <v>90400</v>
      </c>
    </row>
    <row r="6" spans="1:15" x14ac:dyDescent="0.35">
      <c r="A6" s="33">
        <v>3</v>
      </c>
      <c r="B6" s="46">
        <v>6500</v>
      </c>
      <c r="C6" s="46">
        <v>58500</v>
      </c>
      <c r="D6" s="46">
        <v>7000</v>
      </c>
      <c r="E6" s="46">
        <v>65500</v>
      </c>
      <c r="G6" s="113" t="s">
        <v>65</v>
      </c>
      <c r="H6" s="112">
        <f>F27</f>
        <v>4783.333333333333</v>
      </c>
      <c r="I6" s="112">
        <f>10000-H6</f>
        <v>5216.666666666667</v>
      </c>
      <c r="J6" s="121">
        <f>G27</f>
        <v>516600</v>
      </c>
      <c r="K6" s="121">
        <f>H27</f>
        <v>125200</v>
      </c>
    </row>
    <row r="7" spans="1:15" x14ac:dyDescent="0.35">
      <c r="A7" s="33">
        <v>4</v>
      </c>
      <c r="B7" s="46">
        <v>6500</v>
      </c>
      <c r="C7" s="46">
        <v>58500</v>
      </c>
      <c r="D7" s="46">
        <v>7000</v>
      </c>
      <c r="E7" s="46">
        <v>65500</v>
      </c>
      <c r="G7" s="113" t="s">
        <v>66</v>
      </c>
      <c r="H7" s="112">
        <f>F39</f>
        <v>1208.3333333333333</v>
      </c>
      <c r="I7" s="112">
        <f>10000-H7</f>
        <v>8791.6666666666661</v>
      </c>
      <c r="J7" s="121">
        <f>G39</f>
        <v>130500</v>
      </c>
      <c r="K7" s="121">
        <f>H39</f>
        <v>211000</v>
      </c>
    </row>
    <row r="8" spans="1:15" x14ac:dyDescent="0.35">
      <c r="A8" s="33">
        <v>5</v>
      </c>
      <c r="B8" s="46">
        <v>6500</v>
      </c>
      <c r="C8" s="46">
        <v>58500</v>
      </c>
      <c r="D8" s="46">
        <v>7000</v>
      </c>
      <c r="E8" s="46">
        <v>65500</v>
      </c>
      <c r="G8" s="113" t="s">
        <v>67</v>
      </c>
      <c r="H8" s="112">
        <f>F51</f>
        <v>233.33333333333334</v>
      </c>
      <c r="I8" s="112">
        <f>10000-H8</f>
        <v>9766.6666666666661</v>
      </c>
      <c r="J8" s="121">
        <f>G51</f>
        <v>25200</v>
      </c>
      <c r="K8" s="121">
        <f>H51</f>
        <v>234400</v>
      </c>
    </row>
    <row r="9" spans="1:15" x14ac:dyDescent="0.35">
      <c r="A9" s="33">
        <v>6</v>
      </c>
      <c r="B9" s="46">
        <v>6500</v>
      </c>
      <c r="C9" s="46">
        <v>58500</v>
      </c>
      <c r="D9" s="46">
        <v>7000</v>
      </c>
      <c r="E9" s="46">
        <v>65500</v>
      </c>
      <c r="G9" s="114"/>
      <c r="H9" s="114"/>
      <c r="I9" s="114"/>
      <c r="J9" s="114"/>
      <c r="K9" s="114"/>
      <c r="L9" s="114"/>
    </row>
    <row r="10" spans="1:15" x14ac:dyDescent="0.35">
      <c r="A10" s="33">
        <v>7</v>
      </c>
      <c r="B10" s="46">
        <v>4300</v>
      </c>
      <c r="C10" s="46">
        <v>38700</v>
      </c>
      <c r="D10" s="46">
        <v>11400</v>
      </c>
      <c r="E10" s="46">
        <v>50100</v>
      </c>
      <c r="G10" s="115"/>
      <c r="H10" s="114"/>
      <c r="I10" s="114"/>
      <c r="J10" s="114"/>
      <c r="K10" s="116"/>
      <c r="L10" s="116"/>
    </row>
    <row r="11" spans="1:15" x14ac:dyDescent="0.35">
      <c r="A11" s="33">
        <v>8</v>
      </c>
      <c r="B11" s="46">
        <v>6300</v>
      </c>
      <c r="C11" s="46">
        <v>56700</v>
      </c>
      <c r="D11" s="46">
        <v>7400</v>
      </c>
      <c r="E11" s="46">
        <v>64100</v>
      </c>
      <c r="G11" s="114"/>
      <c r="H11" s="114"/>
      <c r="I11" s="114"/>
      <c r="J11" s="114"/>
      <c r="K11" s="114"/>
      <c r="L11" s="114"/>
    </row>
    <row r="12" spans="1:15" x14ac:dyDescent="0.35">
      <c r="A12" s="33">
        <v>9</v>
      </c>
      <c r="B12" s="46">
        <v>6300</v>
      </c>
      <c r="C12" s="46">
        <v>56700</v>
      </c>
      <c r="D12" s="46">
        <v>7400</v>
      </c>
      <c r="E12" s="46">
        <v>64100</v>
      </c>
      <c r="G12" s="115"/>
      <c r="H12" s="114"/>
      <c r="I12" s="114"/>
      <c r="J12" s="114"/>
      <c r="K12" s="116"/>
      <c r="L12" s="116"/>
    </row>
    <row r="13" spans="1:15" x14ac:dyDescent="0.35">
      <c r="A13" s="33">
        <v>10</v>
      </c>
      <c r="B13" s="46">
        <v>6300</v>
      </c>
      <c r="C13" s="46">
        <v>56700</v>
      </c>
      <c r="D13" s="46">
        <v>7400</v>
      </c>
      <c r="E13" s="46">
        <v>64100</v>
      </c>
    </row>
    <row r="14" spans="1:15" x14ac:dyDescent="0.35">
      <c r="A14" s="33">
        <v>11</v>
      </c>
      <c r="B14" s="46">
        <v>6300</v>
      </c>
      <c r="C14" s="46">
        <v>56700</v>
      </c>
      <c r="D14" s="46">
        <v>7400</v>
      </c>
      <c r="E14" s="46">
        <v>64100</v>
      </c>
    </row>
    <row r="15" spans="1:15" x14ac:dyDescent="0.35">
      <c r="A15" s="34">
        <v>12</v>
      </c>
      <c r="B15" s="47">
        <v>6300</v>
      </c>
      <c r="C15" s="47">
        <v>56700</v>
      </c>
      <c r="D15" s="47">
        <v>7400</v>
      </c>
      <c r="E15" s="47">
        <v>64100</v>
      </c>
      <c r="F15" s="111">
        <f>AVERAGE(B4:B15)</f>
        <v>6233.333333333333</v>
      </c>
      <c r="G15" s="111">
        <f>SUM(C4:C15)</f>
        <v>673200</v>
      </c>
      <c r="H15" s="111">
        <f t="shared" ref="H15:I15" si="0">SUM(D4:D15)</f>
        <v>90400</v>
      </c>
      <c r="I15" s="111">
        <f t="shared" si="0"/>
        <v>763600</v>
      </c>
    </row>
    <row r="16" spans="1:15" x14ac:dyDescent="0.35">
      <c r="A16" s="33">
        <v>13</v>
      </c>
      <c r="B16" s="46">
        <v>6300</v>
      </c>
      <c r="C16" s="46">
        <v>56700</v>
      </c>
      <c r="D16" s="46">
        <v>7400</v>
      </c>
      <c r="E16" s="46">
        <v>64100</v>
      </c>
    </row>
    <row r="17" spans="1:9" x14ac:dyDescent="0.35">
      <c r="A17" s="33">
        <v>14</v>
      </c>
      <c r="B17" s="46">
        <v>6200</v>
      </c>
      <c r="C17" s="46">
        <v>55800</v>
      </c>
      <c r="D17" s="46">
        <v>7600</v>
      </c>
      <c r="E17" s="46">
        <v>63400</v>
      </c>
    </row>
    <row r="18" spans="1:9" x14ac:dyDescent="0.35">
      <c r="A18" s="33">
        <v>15</v>
      </c>
      <c r="B18" s="46">
        <v>6200</v>
      </c>
      <c r="C18" s="46">
        <v>55800</v>
      </c>
      <c r="D18" s="46">
        <v>7600</v>
      </c>
      <c r="E18" s="46">
        <v>63400</v>
      </c>
    </row>
    <row r="19" spans="1:9" x14ac:dyDescent="0.35">
      <c r="A19" s="33">
        <v>16</v>
      </c>
      <c r="B19" s="46">
        <v>6200</v>
      </c>
      <c r="C19" s="46">
        <v>55800</v>
      </c>
      <c r="D19" s="46">
        <v>7600</v>
      </c>
      <c r="E19" s="46">
        <v>63400</v>
      </c>
    </row>
    <row r="20" spans="1:9" x14ac:dyDescent="0.35">
      <c r="A20" s="33">
        <v>17</v>
      </c>
      <c r="B20" s="46">
        <v>6200</v>
      </c>
      <c r="C20" s="46">
        <v>55800</v>
      </c>
      <c r="D20" s="46">
        <v>7600</v>
      </c>
      <c r="E20" s="46">
        <v>63400</v>
      </c>
    </row>
    <row r="21" spans="1:9" x14ac:dyDescent="0.35">
      <c r="A21" s="33">
        <v>18</v>
      </c>
      <c r="B21" s="46">
        <v>6200</v>
      </c>
      <c r="C21" s="46">
        <v>55800</v>
      </c>
      <c r="D21" s="46">
        <v>7600</v>
      </c>
      <c r="E21" s="46">
        <v>63400</v>
      </c>
    </row>
    <row r="22" spans="1:9" x14ac:dyDescent="0.35">
      <c r="A22" s="33">
        <v>19</v>
      </c>
      <c r="B22" s="46">
        <v>6200</v>
      </c>
      <c r="C22" s="46">
        <v>55800</v>
      </c>
      <c r="D22" s="46">
        <v>7600</v>
      </c>
      <c r="E22" s="46">
        <v>63400</v>
      </c>
    </row>
    <row r="23" spans="1:9" x14ac:dyDescent="0.35">
      <c r="A23" s="33">
        <v>20</v>
      </c>
      <c r="B23" s="46">
        <v>5500</v>
      </c>
      <c r="C23" s="46">
        <v>49500</v>
      </c>
      <c r="D23" s="46">
        <v>9000</v>
      </c>
      <c r="E23" s="46">
        <v>58500</v>
      </c>
    </row>
    <row r="24" spans="1:9" x14ac:dyDescent="0.35">
      <c r="A24" s="33">
        <v>21</v>
      </c>
      <c r="B24" s="46">
        <v>2100</v>
      </c>
      <c r="C24" s="46">
        <v>18900</v>
      </c>
      <c r="D24" s="46">
        <v>15800</v>
      </c>
      <c r="E24" s="46">
        <v>34700</v>
      </c>
    </row>
    <row r="25" spans="1:9" x14ac:dyDescent="0.35">
      <c r="A25" s="33">
        <v>22</v>
      </c>
      <c r="B25" s="46">
        <v>2100</v>
      </c>
      <c r="C25" s="46">
        <v>18900</v>
      </c>
      <c r="D25" s="46">
        <v>15800</v>
      </c>
      <c r="E25" s="46">
        <v>34700</v>
      </c>
    </row>
    <row r="26" spans="1:9" x14ac:dyDescent="0.35">
      <c r="A26" s="33">
        <v>23</v>
      </c>
      <c r="B26" s="46">
        <v>2100</v>
      </c>
      <c r="C26" s="46">
        <v>18900</v>
      </c>
      <c r="D26" s="46">
        <v>15800</v>
      </c>
      <c r="E26" s="46">
        <v>34700</v>
      </c>
    </row>
    <row r="27" spans="1:9" x14ac:dyDescent="0.35">
      <c r="A27" s="34">
        <v>24</v>
      </c>
      <c r="B27" s="47">
        <v>2100</v>
      </c>
      <c r="C27" s="47">
        <v>18900</v>
      </c>
      <c r="D27" s="47">
        <v>15800</v>
      </c>
      <c r="E27" s="47">
        <v>34700</v>
      </c>
      <c r="F27" s="111">
        <f>AVERAGE(B16:B27)</f>
        <v>4783.333333333333</v>
      </c>
      <c r="G27" s="111">
        <f>SUM(C16:C27)</f>
        <v>516600</v>
      </c>
      <c r="H27" s="111">
        <f t="shared" ref="H27" si="1">SUM(D16:D27)</f>
        <v>125200</v>
      </c>
      <c r="I27" s="111">
        <f t="shared" ref="I27" si="2">SUM(E16:E27)</f>
        <v>641800</v>
      </c>
    </row>
    <row r="28" spans="1:9" x14ac:dyDescent="0.35">
      <c r="A28" s="33">
        <v>25</v>
      </c>
      <c r="B28" s="46">
        <v>2100</v>
      </c>
      <c r="C28" s="46">
        <v>18900</v>
      </c>
      <c r="D28" s="46">
        <v>15800</v>
      </c>
      <c r="E28" s="46">
        <v>34700</v>
      </c>
    </row>
    <row r="29" spans="1:9" x14ac:dyDescent="0.35">
      <c r="A29" s="33">
        <v>26</v>
      </c>
      <c r="B29" s="46">
        <v>1900</v>
      </c>
      <c r="C29" s="46">
        <v>17100</v>
      </c>
      <c r="D29" s="46">
        <v>16200</v>
      </c>
      <c r="E29" s="46">
        <v>33300</v>
      </c>
    </row>
    <row r="30" spans="1:9" x14ac:dyDescent="0.35">
      <c r="A30" s="33">
        <v>27</v>
      </c>
      <c r="B30" s="46">
        <v>1400</v>
      </c>
      <c r="C30" s="46">
        <v>12600</v>
      </c>
      <c r="D30" s="46">
        <v>17200</v>
      </c>
      <c r="E30" s="46">
        <v>29800</v>
      </c>
    </row>
    <row r="31" spans="1:9" x14ac:dyDescent="0.35">
      <c r="A31" s="33">
        <v>28</v>
      </c>
      <c r="B31" s="46">
        <v>1400</v>
      </c>
      <c r="C31" s="46">
        <v>12600</v>
      </c>
      <c r="D31" s="46">
        <v>17200</v>
      </c>
      <c r="E31" s="46">
        <v>29800</v>
      </c>
    </row>
    <row r="32" spans="1:9" x14ac:dyDescent="0.35">
      <c r="A32" s="33">
        <v>29</v>
      </c>
      <c r="B32" s="46">
        <v>1400</v>
      </c>
      <c r="C32" s="46">
        <v>12600</v>
      </c>
      <c r="D32" s="46">
        <v>17200</v>
      </c>
      <c r="E32" s="46">
        <v>29800</v>
      </c>
    </row>
    <row r="33" spans="1:9" x14ac:dyDescent="0.35">
      <c r="A33" s="33">
        <v>30</v>
      </c>
      <c r="B33" s="46">
        <v>1400</v>
      </c>
      <c r="C33" s="46">
        <v>12600</v>
      </c>
      <c r="D33" s="46">
        <v>17200</v>
      </c>
      <c r="E33" s="46">
        <v>29800</v>
      </c>
    </row>
    <row r="34" spans="1:9" x14ac:dyDescent="0.35">
      <c r="A34" s="33">
        <v>31</v>
      </c>
      <c r="B34" s="46">
        <v>1400</v>
      </c>
      <c r="C34" s="46">
        <v>12600</v>
      </c>
      <c r="D34" s="46">
        <v>17200</v>
      </c>
      <c r="E34" s="46">
        <v>29800</v>
      </c>
    </row>
    <row r="35" spans="1:9" x14ac:dyDescent="0.35">
      <c r="A35" s="33">
        <v>32</v>
      </c>
      <c r="B35" s="46">
        <v>1100</v>
      </c>
      <c r="C35" s="46">
        <v>9900</v>
      </c>
      <c r="D35" s="46">
        <v>17800</v>
      </c>
      <c r="E35" s="46">
        <v>27700</v>
      </c>
    </row>
    <row r="36" spans="1:9" x14ac:dyDescent="0.35">
      <c r="A36" s="33">
        <v>33</v>
      </c>
      <c r="B36" s="46">
        <v>600</v>
      </c>
      <c r="C36" s="46">
        <v>5400</v>
      </c>
      <c r="D36" s="46">
        <v>18800</v>
      </c>
      <c r="E36" s="46">
        <v>24200</v>
      </c>
    </row>
    <row r="37" spans="1:9" x14ac:dyDescent="0.35">
      <c r="A37" s="33">
        <v>34</v>
      </c>
      <c r="B37" s="46">
        <v>600</v>
      </c>
      <c r="C37" s="46">
        <v>5400</v>
      </c>
      <c r="D37" s="46">
        <v>18800</v>
      </c>
      <c r="E37" s="46">
        <v>24200</v>
      </c>
    </row>
    <row r="38" spans="1:9" x14ac:dyDescent="0.35">
      <c r="A38" s="33">
        <v>35</v>
      </c>
      <c r="B38" s="46">
        <v>600</v>
      </c>
      <c r="C38" s="46">
        <v>5400</v>
      </c>
      <c r="D38" s="46">
        <v>18800</v>
      </c>
      <c r="E38" s="46">
        <v>24200</v>
      </c>
    </row>
    <row r="39" spans="1:9" x14ac:dyDescent="0.35">
      <c r="A39" s="34">
        <v>36</v>
      </c>
      <c r="B39" s="47">
        <v>600</v>
      </c>
      <c r="C39" s="47">
        <v>5400</v>
      </c>
      <c r="D39" s="47">
        <v>18800</v>
      </c>
      <c r="E39" s="47">
        <v>24200</v>
      </c>
      <c r="F39" s="111">
        <f>AVERAGE(B28:B39)</f>
        <v>1208.3333333333333</v>
      </c>
      <c r="G39" s="111">
        <f>SUM(C28:C39)</f>
        <v>130500</v>
      </c>
      <c r="H39" s="111">
        <f t="shared" ref="H39" si="3">SUM(D28:D39)</f>
        <v>211000</v>
      </c>
      <c r="I39" s="111">
        <f t="shared" ref="I39" si="4">SUM(E28:E39)</f>
        <v>341500</v>
      </c>
    </row>
    <row r="40" spans="1:9" x14ac:dyDescent="0.35">
      <c r="A40" s="33">
        <v>37</v>
      </c>
      <c r="B40" s="46">
        <v>400</v>
      </c>
      <c r="C40" s="46">
        <v>3600</v>
      </c>
      <c r="D40" s="46">
        <v>19200</v>
      </c>
      <c r="E40" s="46">
        <v>22800</v>
      </c>
    </row>
    <row r="41" spans="1:9" x14ac:dyDescent="0.35">
      <c r="A41" s="33">
        <v>38</v>
      </c>
      <c r="B41" s="46">
        <v>400</v>
      </c>
      <c r="C41" s="46">
        <v>3600</v>
      </c>
      <c r="D41" s="46">
        <v>19200</v>
      </c>
      <c r="E41" s="46">
        <v>22800</v>
      </c>
    </row>
    <row r="42" spans="1:9" x14ac:dyDescent="0.35">
      <c r="A42" s="33">
        <v>39</v>
      </c>
      <c r="B42" s="46">
        <v>400</v>
      </c>
      <c r="C42" s="46">
        <v>3600</v>
      </c>
      <c r="D42" s="46">
        <v>19200</v>
      </c>
      <c r="E42" s="46">
        <v>22800</v>
      </c>
    </row>
    <row r="43" spans="1:9" x14ac:dyDescent="0.35">
      <c r="A43" s="33">
        <v>40</v>
      </c>
      <c r="B43" s="46">
        <v>400</v>
      </c>
      <c r="C43" s="46">
        <v>3600</v>
      </c>
      <c r="D43" s="46">
        <v>19200</v>
      </c>
      <c r="E43" s="46">
        <v>22800</v>
      </c>
    </row>
    <row r="44" spans="1:9" x14ac:dyDescent="0.35">
      <c r="A44" s="33">
        <v>41</v>
      </c>
      <c r="B44" s="46">
        <v>400</v>
      </c>
      <c r="C44" s="46">
        <v>3600</v>
      </c>
      <c r="D44" s="46">
        <v>19200</v>
      </c>
      <c r="E44" s="46">
        <v>22800</v>
      </c>
    </row>
    <row r="45" spans="1:9" x14ac:dyDescent="0.35">
      <c r="A45" s="33">
        <v>42</v>
      </c>
      <c r="B45" s="46">
        <v>400</v>
      </c>
      <c r="C45" s="46">
        <v>3600</v>
      </c>
      <c r="D45" s="46">
        <v>19200</v>
      </c>
      <c r="E45" s="46">
        <v>22800</v>
      </c>
    </row>
    <row r="46" spans="1:9" x14ac:dyDescent="0.35">
      <c r="A46" s="33">
        <v>43</v>
      </c>
      <c r="B46" s="46">
        <v>400</v>
      </c>
      <c r="C46" s="46">
        <v>3600</v>
      </c>
      <c r="D46" s="46">
        <v>19200</v>
      </c>
      <c r="E46" s="46">
        <v>22800</v>
      </c>
    </row>
    <row r="47" spans="1:9" x14ac:dyDescent="0.35">
      <c r="A47" s="33">
        <v>44</v>
      </c>
      <c r="B47" s="46">
        <v>0</v>
      </c>
      <c r="C47" s="46">
        <v>0</v>
      </c>
      <c r="D47" s="46">
        <v>20000</v>
      </c>
      <c r="E47" s="46">
        <v>20000</v>
      </c>
    </row>
    <row r="48" spans="1:9" x14ac:dyDescent="0.35">
      <c r="A48" s="33">
        <v>45</v>
      </c>
      <c r="B48" s="46">
        <v>0</v>
      </c>
      <c r="C48" s="46">
        <v>0</v>
      </c>
      <c r="D48" s="46">
        <v>20000</v>
      </c>
      <c r="E48" s="46">
        <v>20000</v>
      </c>
    </row>
    <row r="49" spans="1:9" x14ac:dyDescent="0.35">
      <c r="A49" s="33">
        <v>46</v>
      </c>
      <c r="B49" s="46">
        <v>0</v>
      </c>
      <c r="C49" s="46">
        <v>0</v>
      </c>
      <c r="D49" s="46">
        <v>20000</v>
      </c>
      <c r="E49" s="46">
        <v>20000</v>
      </c>
    </row>
    <row r="50" spans="1:9" x14ac:dyDescent="0.35">
      <c r="A50" s="33">
        <v>47</v>
      </c>
      <c r="B50" s="46">
        <v>0</v>
      </c>
      <c r="C50" s="46">
        <v>0</v>
      </c>
      <c r="D50" s="46">
        <v>20000</v>
      </c>
      <c r="E50" s="46">
        <v>20000</v>
      </c>
    </row>
    <row r="51" spans="1:9" x14ac:dyDescent="0.35">
      <c r="A51" s="34">
        <v>48</v>
      </c>
      <c r="B51" s="47">
        <v>0</v>
      </c>
      <c r="C51" s="47">
        <v>0</v>
      </c>
      <c r="D51" s="47">
        <v>20000</v>
      </c>
      <c r="E51" s="47">
        <v>20000</v>
      </c>
      <c r="F51" s="111">
        <f>AVERAGE(B40:B51)</f>
        <v>233.33333333333334</v>
      </c>
      <c r="G51" s="111">
        <f>SUM(C40:C51)</f>
        <v>25200</v>
      </c>
      <c r="H51" s="111">
        <f t="shared" ref="H51" si="5">SUM(D40:D51)</f>
        <v>234400</v>
      </c>
      <c r="I51" s="111">
        <f t="shared" ref="I51" si="6">SUM(E40:E51)</f>
        <v>259600</v>
      </c>
    </row>
  </sheetData>
  <mergeCells count="2">
    <mergeCell ref="H3:I3"/>
    <mergeCell ref="J3:K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Adopt_Patterns</vt:lpstr>
      <vt:lpstr>Adopt_Data</vt:lpstr>
      <vt:lpstr>Promo Plan</vt:lpstr>
      <vt:lpstr>Charts 1</vt:lpstr>
      <vt:lpstr>Charts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Murugan, Senthil</dc:creator>
  <cp:lastModifiedBy>Murugan, Senthil</cp:lastModifiedBy>
  <dcterms:created xsi:type="dcterms:W3CDTF">2015-06-05T18:17:20Z</dcterms:created>
  <dcterms:modified xsi:type="dcterms:W3CDTF">2022-08-13T18:39:13Z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1acc0d-dcc4-4dc9-a2c5-be70b05a2fe6_Enabled">
    <vt:lpwstr>true</vt:lpwstr>
  </property>
  <property fmtid="{D5CDD505-2E9C-101B-9397-08002B2CF9AE}" pid="3" name="MSIP_Label_e81acc0d-dcc4-4dc9-a2c5-be70b05a2fe6_SetDate">
    <vt:lpwstr>2022-08-09T23:53:18Z</vt:lpwstr>
  </property>
  <property fmtid="{D5CDD505-2E9C-101B-9397-08002B2CF9AE}" pid="4" name="MSIP_Label_e81acc0d-dcc4-4dc9-a2c5-be70b05a2fe6_Method">
    <vt:lpwstr>Privileged</vt:lpwstr>
  </property>
  <property fmtid="{D5CDD505-2E9C-101B-9397-08002B2CF9AE}" pid="5" name="MSIP_Label_e81acc0d-dcc4-4dc9-a2c5-be70b05a2fe6_Name">
    <vt:lpwstr>e81acc0d-dcc4-4dc9-a2c5-be70b05a2fe6</vt:lpwstr>
  </property>
  <property fmtid="{D5CDD505-2E9C-101B-9397-08002B2CF9AE}" pid="6" name="MSIP_Label_e81acc0d-dcc4-4dc9-a2c5-be70b05a2fe6_SiteId">
    <vt:lpwstr>a00de4ec-48a8-43a6-be74-e31274e2060d</vt:lpwstr>
  </property>
  <property fmtid="{D5CDD505-2E9C-101B-9397-08002B2CF9AE}" pid="7" name="MSIP_Label_e81acc0d-dcc4-4dc9-a2c5-be70b05a2fe6_ActionId">
    <vt:lpwstr>be9aed04-438f-4aad-bc60-1ab7a8f06136</vt:lpwstr>
  </property>
  <property fmtid="{D5CDD505-2E9C-101B-9397-08002B2CF9AE}" pid="8" name="MSIP_Label_e81acc0d-dcc4-4dc9-a2c5-be70b05a2fe6_ContentBits">
    <vt:lpwstr>0</vt:lpwstr>
  </property>
  <property fmtid="{D5CDD505-2E9C-101B-9397-08002B2CF9AE}" pid="9" name="MerckAIPLabel">
    <vt:lpwstr>NotClassified</vt:lpwstr>
  </property>
  <property fmtid="{D5CDD505-2E9C-101B-9397-08002B2CF9AE}" pid="10" name="MerckAIPDataExchange">
    <vt:lpwstr>!MRKMIP@NotClassified</vt:lpwstr>
  </property>
</Properties>
</file>