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5" yWindow="-30" windowWidth="10110" windowHeight="7815"/>
  </bookViews>
  <sheets>
    <sheet name="Data" sheetId="1" r:id="rId1"/>
    <sheet name="Desktop Paid Search" sheetId="2" r:id="rId2"/>
  </sheets>
  <externalReferences>
    <externalReference r:id="rId3"/>
    <externalReference r:id="rId4"/>
  </externalReferences>
  <calcPr calcId="145621"/>
</workbook>
</file>

<file path=xl/calcChain.xml><?xml version="1.0" encoding="utf-8"?>
<calcChain xmlns="http://schemas.openxmlformats.org/spreadsheetml/2006/main">
  <c r="F14" i="1" l="1"/>
  <c r="G14" i="1" s="1"/>
  <c r="H14" i="1" s="1"/>
  <c r="F13" i="1"/>
  <c r="G13" i="1" s="1"/>
  <c r="H13" i="1" s="1"/>
  <c r="F12" i="1"/>
  <c r="G12" i="1" s="1"/>
  <c r="H12" i="1" s="1"/>
  <c r="B14" i="1"/>
  <c r="B13" i="1"/>
  <c r="B12" i="1"/>
  <c r="F11" i="1"/>
  <c r="G11" i="1" s="1"/>
  <c r="H11" i="1" s="1"/>
  <c r="B11" i="1"/>
  <c r="F10" i="1"/>
  <c r="G10" i="1" s="1"/>
  <c r="H10" i="1" s="1"/>
  <c r="B10" i="1"/>
  <c r="F9" i="1"/>
  <c r="G9" i="1" s="1"/>
  <c r="H9" i="1" s="1"/>
  <c r="B9" i="1"/>
  <c r="E5" i="1" l="1"/>
  <c r="I11" i="1" s="1"/>
  <c r="I14" i="1" l="1"/>
  <c r="I13" i="1"/>
  <c r="I12" i="1"/>
  <c r="I10" i="1"/>
  <c r="I9" i="1"/>
  <c r="E14" i="2"/>
  <c r="E4" i="2"/>
  <c r="D11" i="2"/>
  <c r="D13" i="2"/>
  <c r="D10" i="2"/>
  <c r="D9" i="2"/>
  <c r="D6" i="2"/>
  <c r="D4" i="2"/>
  <c r="D5" i="2"/>
  <c r="D7" i="2"/>
  <c r="D8" i="2"/>
  <c r="D14" i="2"/>
  <c r="D12" i="2"/>
</calcChain>
</file>

<file path=xl/comments1.xml><?xml version="1.0" encoding="utf-8"?>
<comments xmlns="http://schemas.openxmlformats.org/spreadsheetml/2006/main">
  <authors>
    <author>Merck &amp; Co., Inc.</author>
    <author>Jane Folske</author>
  </authors>
  <commentList>
    <comment ref="H8" authorId="0">
      <text>
        <r>
          <rPr>
            <b/>
            <sz val="9"/>
            <color indexed="81"/>
            <rFont val="Tahoma"/>
            <family val="2"/>
          </rPr>
          <t xml:space="preserve">Jane: </t>
        </r>
        <r>
          <rPr>
            <sz val="9"/>
            <color indexed="81"/>
            <rFont val="Tahoma"/>
            <family val="2"/>
          </rPr>
          <t>Back-calculated from pre-tax revenue</t>
        </r>
      </text>
    </comment>
    <comment ref="I8" authorId="0">
      <text>
        <r>
          <rPr>
            <b/>
            <sz val="9"/>
            <color indexed="81"/>
            <rFont val="Tahoma"/>
            <family val="2"/>
          </rPr>
          <t xml:space="preserve">Jane: </t>
        </r>
        <r>
          <rPr>
            <sz val="9"/>
            <color indexed="81"/>
            <rFont val="Tahoma"/>
            <family val="2"/>
          </rPr>
          <t>Back-calculated from pre-tax revenue</t>
        </r>
      </text>
    </comment>
    <comment ref="F9" authorId="1">
      <text>
        <r>
          <rPr>
            <b/>
            <sz val="9"/>
            <color indexed="81"/>
            <rFont val="Tahoma"/>
            <family val="2"/>
          </rPr>
          <t>Jane Folske:</t>
        </r>
        <r>
          <rPr>
            <sz val="9"/>
            <color indexed="81"/>
            <rFont val="Tahoma"/>
            <family val="2"/>
          </rPr>
          <t xml:space="preserve">
David Ennis's sheet shows a total of $1.3MM for the first two line items shown here.</t>
        </r>
      </text>
    </comment>
    <comment ref="F11" authorId="1">
      <text>
        <r>
          <rPr>
            <b/>
            <sz val="9"/>
            <color indexed="81"/>
            <rFont val="Tahoma"/>
            <family val="2"/>
          </rPr>
          <t>Jane Folske:</t>
        </r>
        <r>
          <rPr>
            <sz val="9"/>
            <color indexed="81"/>
            <rFont val="Tahoma"/>
            <family val="2"/>
          </rPr>
          <t xml:space="preserve">
David Ennis's sheet shows $680k for RxEdge</t>
        </r>
      </text>
    </comment>
    <comment ref="F12" authorId="1">
      <text>
        <r>
          <rPr>
            <b/>
            <sz val="9"/>
            <color indexed="81"/>
            <rFont val="Tahoma"/>
            <family val="2"/>
          </rPr>
          <t>Jane Folske:</t>
        </r>
        <r>
          <rPr>
            <sz val="9"/>
            <color indexed="81"/>
            <rFont val="Tahoma"/>
            <family val="2"/>
          </rPr>
          <t xml:space="preserve">
These three line items are taken right from David Ennis's sheet.</t>
        </r>
      </text>
    </comment>
  </commentList>
</comments>
</file>

<file path=xl/sharedStrings.xml><?xml version="1.0" encoding="utf-8"?>
<sst xmlns="http://schemas.openxmlformats.org/spreadsheetml/2006/main" count="56" uniqueCount="48">
  <si>
    <t>YEAR</t>
  </si>
  <si>
    <t>MEDIA TYPE</t>
  </si>
  <si>
    <t>PRE-TAX SPEND</t>
  </si>
  <si>
    <t>AFTER-TAX REVENUE</t>
  </si>
  <si>
    <t>INCREMENTAL NRX</t>
  </si>
  <si>
    <t>CURVE TYPE</t>
  </si>
  <si>
    <t>assumed</t>
  </si>
  <si>
    <t>SOURCE</t>
  </si>
  <si>
    <t>ROI</t>
  </si>
  <si>
    <t>VERSION</t>
  </si>
  <si>
    <t>PRE-TAX REVENUE</t>
  </si>
  <si>
    <t>MIN PT SPEND</t>
  </si>
  <si>
    <t>MAX PT SPEND</t>
  </si>
  <si>
    <t>MAX Y</t>
  </si>
  <si>
    <t>tax rate on revenue</t>
  </si>
  <si>
    <t>Parameters for back-calculation of Incremental NRx</t>
  </si>
  <si>
    <t>after-tax 3-year NPV/new patient</t>
  </si>
  <si>
    <t>2012 Month</t>
  </si>
  <si>
    <t>Spend</t>
  </si>
  <si>
    <t>Revenue</t>
  </si>
  <si>
    <t>JAN</t>
  </si>
  <si>
    <t>FEB</t>
  </si>
  <si>
    <t>MAR</t>
  </si>
  <si>
    <t>APR</t>
  </si>
  <si>
    <t>MAY</t>
  </si>
  <si>
    <t>JUN</t>
  </si>
  <si>
    <t>JUL</t>
  </si>
  <si>
    <t>AUG</t>
  </si>
  <si>
    <t>SEP</t>
  </si>
  <si>
    <t>OCT</t>
  </si>
  <si>
    <t>NOV</t>
  </si>
  <si>
    <t>Desktop paid search month-over-month spend and revenue may suggest a curve. This approach has pitfalls related to lack of control for seasonality and market events.</t>
  </si>
  <si>
    <t>Annualized</t>
  </si>
  <si>
    <t>min</t>
  </si>
  <si>
    <t>max</t>
  </si>
  <si>
    <t>NOTES</t>
  </si>
  <si>
    <t>Total planned 2013 spend (Ennis):</t>
  </si>
  <si>
    <t>Merck Diabetes Franchise Pharmacy Acquisition Programs: Incremental NRx per Tactic with ROI, Spend and Incremental Revenue</t>
  </si>
  <si>
    <t>FE&amp;A</t>
  </si>
  <si>
    <t xml:space="preserve">see "Chris1 2013 SAP Numbers (2)" Excel workbook in Diabetes Deep Dive folder on IPF team space for ROI estimates for first three entries </t>
  </si>
  <si>
    <t>Analogy</t>
  </si>
  <si>
    <t>based on multi-cultural pilot 2nd report out</t>
  </si>
  <si>
    <t>XXX</t>
  </si>
  <si>
    <t>this line item is from David Ennis's planned 2013 expense sheet...this is for development of creative materials used for pharmacy programs...no direct ROI (indirect ROI through programs that use this creative material)</t>
  </si>
  <si>
    <t>this line item is from David Ennis's planned 2013 expense sheet...this is for future pharmacy acquisition programs for which funds have not yet been committed</t>
  </si>
  <si>
    <t>assumed like Catalina</t>
  </si>
  <si>
    <t>2/21/2013 from Chris Yothers</t>
  </si>
  <si>
    <t>note: the numbers that Chris Yothers provided (HCC media planned investments) do not match the planned 2013 spend numbers on David Ennis' spreadsheet. This is likely a timing issue.</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</si>
</sst>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5" formatCode="&quot;$&quot;#,##0_);\(&quot;$&quot;#,##0\)"/>
    <numFmt numFmtId="44" formatCode="_(&quot;$&quot;* #,##0.00_);_(&quot;$&quot;* \(#,##0.00\);_(&quot;$&quot;* &quot;-&quot;??_);_(@_)"/>
    <numFmt numFmtId="164" formatCode="_(&quot;$&quot;* #,##0_);_(&quot;$&quot;* \(#,##0\);_(&quot;$&quot;* &quot;-&quot;??_);_(@_)"/>
    <numFmt numFmtId="165" formatCode="_(* #,##0_);_(* \(#,##0\);_(* &quot;-&quot;??_);_(@_)"/>
    <numFmt numFmtId="166" formatCode="0.0"/>
  </numFmts>
  <fonts count="7" x14ac:knownFonts="1">
    <font>
      <sz val="11"/>
      <color theme="1"/>
      <name val="Calibri"/>
      <family val="2"/>
      <scheme val="minor"/>
    </font>
    <font>
      <sz val="11"/>
      <color theme="1"/>
      <name val="Calibri"/>
      <family val="2"/>
      <scheme val="minor"/>
    </font>
    <font>
      <b/>
      <sz val="11"/>
      <color theme="0"/>
      <name val="Calibri"/>
      <family val="2"/>
      <scheme val="minor"/>
    </font>
    <font>
      <sz val="11"/>
      <color theme="0"/>
      <name val="Calibri"/>
      <family val="2"/>
      <scheme val="minor"/>
    </font>
    <font>
      <sz val="9"/>
      <color indexed="81"/>
      <name val="Tahoma"/>
      <family val="2"/>
    </font>
    <font>
      <b/>
      <sz val="9"/>
      <color indexed="81"/>
      <name val="Tahoma"/>
      <family val="2"/>
    </font>
    <font>
      <sz val="11"/>
      <name val="Calibri"/>
      <family val="2"/>
      <scheme val="minor"/>
    </font>
  </fonts>
  <fills count="7">
    <fill>
      <patternFill patternType="none"/>
    </fill>
    <fill>
      <patternFill patternType="gray125"/>
    </fill>
    <fill>
      <patternFill patternType="solid">
        <fgColor theme="4" tint="0.39997558519241921"/>
        <bgColor indexed="65"/>
      </patternFill>
    </fill>
    <fill>
      <patternFill patternType="solid">
        <fgColor theme="7" tint="0.39997558519241921"/>
        <bgColor indexed="65"/>
      </patternFill>
    </fill>
    <fill>
      <patternFill patternType="solid">
        <fgColor theme="9" tint="0.39997558519241921"/>
        <bgColor indexed="65"/>
      </patternFill>
    </fill>
    <fill>
      <patternFill patternType="solid">
        <fgColor theme="7" tint="0.59999389629810485"/>
        <bgColor indexed="65"/>
      </patternFill>
    </fill>
    <fill>
      <patternFill patternType="solid">
        <fgColor theme="8" tint="0.59999389629810485"/>
        <bgColor indexed="65"/>
      </patternFill>
    </fill>
  </fills>
  <borders count="1">
    <border>
      <left/>
      <right/>
      <top/>
      <bottom/>
      <diagonal/>
    </border>
  </borders>
  <cellStyleXfs count="7">
    <xf numFmtId="0" fontId="0" fillId="0" borderId="0"/>
    <xf numFmtId="44" fontId="1" fillId="0" borderId="0" applyFont="0" applyFill="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cellStyleXfs>
  <cellXfs count="19">
    <xf numFmtId="0" fontId="0" fillId="0" borderId="0" xfId="0"/>
    <xf numFmtId="164" fontId="0" fillId="0" borderId="0" xfId="1" applyNumberFormat="1" applyFont="1"/>
    <xf numFmtId="0" fontId="3" fillId="2" borderId="0" xfId="2"/>
    <xf numFmtId="5" fontId="3" fillId="2" borderId="0" xfId="2" applyNumberFormat="1"/>
    <xf numFmtId="0" fontId="0" fillId="0" borderId="0" xfId="0" applyFill="1"/>
    <xf numFmtId="0" fontId="3" fillId="0" borderId="0" xfId="2" applyFill="1"/>
    <xf numFmtId="5" fontId="3" fillId="0" borderId="0" xfId="2" applyNumberFormat="1" applyFill="1"/>
    <xf numFmtId="0" fontId="6" fillId="4" borderId="0" xfId="4" applyFont="1"/>
    <xf numFmtId="0" fontId="6" fillId="0" borderId="0" xfId="0" applyFont="1"/>
    <xf numFmtId="0" fontId="1" fillId="5" borderId="0" xfId="5"/>
    <xf numFmtId="166" fontId="1" fillId="5" borderId="0" xfId="5" applyNumberFormat="1"/>
    <xf numFmtId="164" fontId="1" fillId="5" borderId="0" xfId="5" applyNumberFormat="1"/>
    <xf numFmtId="165" fontId="1" fillId="5" borderId="0" xfId="5" applyNumberFormat="1"/>
    <xf numFmtId="0" fontId="0" fillId="5" borderId="0" xfId="5" applyFont="1"/>
    <xf numFmtId="0" fontId="0" fillId="5" borderId="0" xfId="5" applyFont="1" applyAlignment="1">
      <alignment horizontal="left" indent="2"/>
    </xf>
    <xf numFmtId="0" fontId="1" fillId="6" borderId="0" xfId="6"/>
    <xf numFmtId="0" fontId="0" fillId="6" borderId="0" xfId="6" applyFont="1"/>
    <xf numFmtId="14" fontId="0" fillId="5" borderId="0" xfId="5" applyNumberFormat="1" applyFont="1"/>
    <xf numFmtId="0" fontId="2" fillId="3" borderId="0" xfId="3" applyFont="1" applyAlignment="1">
      <alignment horizontal="center"/>
    </xf>
  </cellXfs>
  <cellStyles count="7">
    <cellStyle name="40% - Accent4" xfId="5" builtinId="43"/>
    <cellStyle name="40% - Accent5" xfId="6" builtinId="47"/>
    <cellStyle name="60% - Accent1" xfId="2" builtinId="32"/>
    <cellStyle name="60% - Accent4" xfId="3" builtinId="44"/>
    <cellStyle name="60% - Accent6" xfId="4" builtinId="52"/>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externalLink" Target="externalLinks/externalLink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smoothMarker"/>
        <c:varyColors val="0"/>
        <c:ser>
          <c:idx val="0"/>
          <c:order val="0"/>
          <c:dLbls>
            <c:dLbl>
              <c:idx val="0"/>
              <c:layout>
                <c:manualLayout>
                  <c:x val="-4.5351473922902494E-2"/>
                  <c:y val="-2.0603384841795438E-2"/>
                </c:manualLayout>
              </c:layout>
              <c:tx>
                <c:rich>
                  <a:bodyPr/>
                  <a:lstStyle/>
                  <a:p>
                    <a:r>
                      <a:rPr lang="en-US"/>
                      <a:t>JUL</a:t>
                    </a:r>
                  </a:p>
                </c:rich>
              </c:tx>
              <c:showLegendKey val="0"/>
              <c:showVal val="1"/>
              <c:showCatName val="0"/>
              <c:showSerName val="0"/>
              <c:showPercent val="0"/>
              <c:showBubbleSize val="0"/>
            </c:dLbl>
            <c:dLbl>
              <c:idx val="1"/>
              <c:tx>
                <c:rich>
                  <a:bodyPr/>
                  <a:lstStyle/>
                  <a:p>
                    <a:r>
                      <a:rPr lang="en-US"/>
                      <a:t>AUG</a:t>
                    </a:r>
                  </a:p>
                </c:rich>
              </c:tx>
              <c:showLegendKey val="0"/>
              <c:showVal val="1"/>
              <c:showCatName val="0"/>
              <c:showSerName val="0"/>
              <c:showPercent val="0"/>
              <c:showBubbleSize val="0"/>
            </c:dLbl>
            <c:dLbl>
              <c:idx val="2"/>
              <c:layout>
                <c:manualLayout>
                  <c:x val="-1.3605442176870748E-2"/>
                  <c:y val="0"/>
                </c:manualLayout>
              </c:layout>
              <c:tx>
                <c:rich>
                  <a:bodyPr/>
                  <a:lstStyle/>
                  <a:p>
                    <a:r>
                      <a:rPr lang="en-US"/>
                      <a:t>JUN</a:t>
                    </a:r>
                  </a:p>
                </c:rich>
              </c:tx>
              <c:showLegendKey val="0"/>
              <c:showVal val="1"/>
              <c:showCatName val="0"/>
              <c:showSerName val="0"/>
              <c:showPercent val="0"/>
              <c:showBubbleSize val="0"/>
            </c:dLbl>
            <c:dLbl>
              <c:idx val="3"/>
              <c:layout>
                <c:manualLayout>
                  <c:x val="-3.6281357687431931E-2"/>
                  <c:y val="2.35467255334805E-2"/>
                </c:manualLayout>
              </c:layout>
              <c:tx>
                <c:rich>
                  <a:bodyPr/>
                  <a:lstStyle/>
                  <a:p>
                    <a:r>
                      <a:rPr lang="en-US"/>
                      <a:t>SEP</a:t>
                    </a:r>
                  </a:p>
                </c:rich>
              </c:tx>
              <c:showLegendKey val="0"/>
              <c:showVal val="1"/>
              <c:showCatName val="0"/>
              <c:showSerName val="0"/>
              <c:showPercent val="0"/>
              <c:showBubbleSize val="0"/>
            </c:dLbl>
            <c:dLbl>
              <c:idx val="4"/>
              <c:layout>
                <c:manualLayout>
                  <c:x val="-1.5873015873015789E-2"/>
                  <c:y val="0"/>
                </c:manualLayout>
              </c:layout>
              <c:tx>
                <c:rich>
                  <a:bodyPr/>
                  <a:lstStyle/>
                  <a:p>
                    <a:r>
                      <a:rPr lang="en-US"/>
                      <a:t>OCT</a:t>
                    </a:r>
                  </a:p>
                </c:rich>
              </c:tx>
              <c:showLegendKey val="0"/>
              <c:showVal val="1"/>
              <c:showCatName val="0"/>
              <c:showSerName val="0"/>
              <c:showPercent val="0"/>
              <c:showBubbleSize val="0"/>
            </c:dLbl>
            <c:dLbl>
              <c:idx val="5"/>
              <c:layout>
                <c:manualLayout>
                  <c:x val="-7.4829931972789115E-2"/>
                  <c:y val="-5.8866813833701251E-3"/>
                </c:manualLayout>
              </c:layout>
              <c:tx>
                <c:rich>
                  <a:bodyPr/>
                  <a:lstStyle/>
                  <a:p>
                    <a:r>
                      <a:rPr lang="en-US"/>
                      <a:t>MAY</a:t>
                    </a:r>
                  </a:p>
                </c:rich>
              </c:tx>
              <c:showLegendKey val="0"/>
              <c:showVal val="1"/>
              <c:showCatName val="0"/>
              <c:showSerName val="0"/>
              <c:showPercent val="0"/>
              <c:showBubbleSize val="0"/>
            </c:dLbl>
            <c:dLbl>
              <c:idx val="6"/>
              <c:layout>
                <c:manualLayout>
                  <c:x val="-5.4421768707482991E-2"/>
                  <c:y val="-2.0603384841795438E-2"/>
                </c:manualLayout>
              </c:layout>
              <c:tx>
                <c:rich>
                  <a:bodyPr/>
                  <a:lstStyle/>
                  <a:p>
                    <a:r>
                      <a:rPr lang="en-US"/>
                      <a:t>FEB</a:t>
                    </a:r>
                  </a:p>
                </c:rich>
              </c:tx>
              <c:showLegendKey val="0"/>
              <c:showVal val="1"/>
              <c:showCatName val="0"/>
              <c:showSerName val="0"/>
              <c:showPercent val="0"/>
              <c:showBubbleSize val="0"/>
            </c:dLbl>
            <c:dLbl>
              <c:idx val="7"/>
              <c:layout>
                <c:manualLayout>
                  <c:x val="-1.3605442176870748E-2"/>
                  <c:y val="1.471647169931573E-2"/>
                </c:manualLayout>
              </c:layout>
              <c:tx>
                <c:rich>
                  <a:bodyPr/>
                  <a:lstStyle/>
                  <a:p>
                    <a:r>
                      <a:rPr lang="en-US"/>
                      <a:t>APR</a:t>
                    </a:r>
                  </a:p>
                </c:rich>
              </c:tx>
              <c:showLegendKey val="0"/>
              <c:showVal val="1"/>
              <c:showCatName val="0"/>
              <c:showSerName val="0"/>
              <c:showPercent val="0"/>
              <c:showBubbleSize val="0"/>
            </c:dLbl>
            <c:dLbl>
              <c:idx val="8"/>
              <c:layout>
                <c:manualLayout>
                  <c:x val="-5.2154195011337869E-2"/>
                  <c:y val="-2.35467255334805E-2"/>
                </c:manualLayout>
              </c:layout>
              <c:tx>
                <c:rich>
                  <a:bodyPr/>
                  <a:lstStyle/>
                  <a:p>
                    <a:r>
                      <a:rPr lang="en-US"/>
                      <a:t>JAN</a:t>
                    </a:r>
                  </a:p>
                </c:rich>
              </c:tx>
              <c:showLegendKey val="0"/>
              <c:showVal val="1"/>
              <c:showCatName val="0"/>
              <c:showSerName val="0"/>
              <c:showPercent val="0"/>
              <c:showBubbleSize val="0"/>
            </c:dLbl>
            <c:dLbl>
              <c:idx val="9"/>
              <c:layout>
                <c:manualLayout>
                  <c:x val="-2.4943310657596373E-2"/>
                  <c:y val="-1.471670345842532E-2"/>
                </c:manualLayout>
              </c:layout>
              <c:tx>
                <c:rich>
                  <a:bodyPr/>
                  <a:lstStyle/>
                  <a:p>
                    <a:r>
                      <a:rPr lang="en-US"/>
                      <a:t> MAR</a:t>
                    </a:r>
                  </a:p>
                </c:rich>
              </c:tx>
              <c:showLegendKey val="0"/>
              <c:showVal val="1"/>
              <c:showCatName val="0"/>
              <c:showSerName val="0"/>
              <c:showPercent val="0"/>
              <c:showBubbleSize val="0"/>
            </c:dLbl>
            <c:dLbl>
              <c:idx val="10"/>
              <c:layout>
                <c:manualLayout>
                  <c:x val="-1.5873015873015872E-2"/>
                  <c:y val="-2.9433406916850491E-3"/>
                </c:manualLayout>
              </c:layout>
              <c:tx>
                <c:rich>
                  <a:bodyPr/>
                  <a:lstStyle/>
                  <a:p>
                    <a:r>
                      <a:rPr lang="en-US"/>
                      <a:t>NOV</a:t>
                    </a:r>
                  </a:p>
                </c:rich>
              </c:tx>
              <c:showLegendKey val="0"/>
              <c:showVal val="1"/>
              <c:showCatName val="0"/>
              <c:showSerName val="0"/>
              <c:showPercent val="0"/>
              <c:showBubbleSize val="0"/>
            </c:dLbl>
            <c:showLegendKey val="0"/>
            <c:showVal val="1"/>
            <c:showCatName val="0"/>
            <c:showSerName val="0"/>
            <c:showPercent val="0"/>
            <c:showBubbleSize val="0"/>
            <c:showLeaderLines val="0"/>
          </c:dLbls>
          <c:xVal>
            <c:numRef>
              <c:f>'Desktop Paid Search'!$B$4:$B$14</c:f>
              <c:numCache>
                <c:formatCode>_("$"* #,##0_);_("$"* \(#,##0\);_("$"* "-"??_);_(@_)</c:formatCode>
                <c:ptCount val="11"/>
                <c:pt idx="0">
                  <c:v>409</c:v>
                </c:pt>
                <c:pt idx="1">
                  <c:v>409</c:v>
                </c:pt>
                <c:pt idx="2">
                  <c:v>512</c:v>
                </c:pt>
                <c:pt idx="3">
                  <c:v>716</c:v>
                </c:pt>
                <c:pt idx="4">
                  <c:v>759</c:v>
                </c:pt>
                <c:pt idx="5">
                  <c:v>773</c:v>
                </c:pt>
                <c:pt idx="6">
                  <c:v>790</c:v>
                </c:pt>
                <c:pt idx="7">
                  <c:v>799</c:v>
                </c:pt>
                <c:pt idx="8">
                  <c:v>829</c:v>
                </c:pt>
                <c:pt idx="9">
                  <c:v>891</c:v>
                </c:pt>
                <c:pt idx="10">
                  <c:v>904</c:v>
                </c:pt>
              </c:numCache>
            </c:numRef>
          </c:xVal>
          <c:yVal>
            <c:numRef>
              <c:f>'Desktop Paid Search'!$D$4:$D$14</c:f>
              <c:numCache>
                <c:formatCode>_("$"* #,##0_);_("$"* \(#,##0\);_("$"* "-"??_);_(@_)</c:formatCode>
                <c:ptCount val="11"/>
                <c:pt idx="0">
                  <c:v>10429.5</c:v>
                </c:pt>
                <c:pt idx="1">
                  <c:v>9652.4000000000015</c:v>
                </c:pt>
                <c:pt idx="2">
                  <c:v>12032</c:v>
                </c:pt>
                <c:pt idx="3">
                  <c:v>15107.6</c:v>
                </c:pt>
                <c:pt idx="4">
                  <c:v>15255.900000000001</c:v>
                </c:pt>
                <c:pt idx="5">
                  <c:v>17237.900000000001</c:v>
                </c:pt>
                <c:pt idx="6">
                  <c:v>17933</c:v>
                </c:pt>
                <c:pt idx="7">
                  <c:v>16858.900000000001</c:v>
                </c:pt>
                <c:pt idx="8">
                  <c:v>18320.900000000001</c:v>
                </c:pt>
                <c:pt idx="9">
                  <c:v>18711</c:v>
                </c:pt>
                <c:pt idx="10">
                  <c:v>17628</c:v>
                </c:pt>
              </c:numCache>
            </c:numRef>
          </c:yVal>
          <c:smooth val="1"/>
        </c:ser>
        <c:dLbls>
          <c:showLegendKey val="0"/>
          <c:showVal val="0"/>
          <c:showCatName val="0"/>
          <c:showSerName val="0"/>
          <c:showPercent val="0"/>
          <c:showBubbleSize val="0"/>
        </c:dLbls>
        <c:axId val="232276736"/>
        <c:axId val="232278272"/>
      </c:scatterChart>
      <c:valAx>
        <c:axId val="232276736"/>
        <c:scaling>
          <c:orientation val="minMax"/>
        </c:scaling>
        <c:delete val="0"/>
        <c:axPos val="b"/>
        <c:numFmt formatCode="_(&quot;$&quot;* #,##0_);_(&quot;$&quot;* \(#,##0\);_(&quot;$&quot;* &quot;-&quot;??_);_(@_)" sourceLinked="1"/>
        <c:majorTickMark val="out"/>
        <c:minorTickMark val="none"/>
        <c:tickLblPos val="nextTo"/>
        <c:crossAx val="232278272"/>
        <c:crosses val="autoZero"/>
        <c:crossBetween val="midCat"/>
      </c:valAx>
      <c:valAx>
        <c:axId val="232278272"/>
        <c:scaling>
          <c:orientation val="minMax"/>
        </c:scaling>
        <c:delete val="0"/>
        <c:axPos val="l"/>
        <c:numFmt formatCode="_(&quot;$&quot;* #,##0_);_(&quot;$&quot;* \(#,##0\);_(&quot;$&quot;* &quot;-&quot;??_);_(@_)" sourceLinked="1"/>
        <c:majorTickMark val="out"/>
        <c:minorTickMark val="none"/>
        <c:tickLblPos val="nextTo"/>
        <c:crossAx val="232276736"/>
        <c:crosses val="autoZero"/>
        <c:crossBetween val="midCat"/>
      </c:valAx>
    </c:plotArea>
    <c:plotVisOnly val="1"/>
    <c:dispBlanksAs val="gap"/>
    <c:showDLblsOverMax val="0"/>
  </c:chart>
  <c:spPr>
    <a:ln>
      <a:noFill/>
    </a:ln>
  </c:spPr>
  <c:printSettings>
    <c:headerFooter/>
    <c:pageMargins b="0.75" l="0.7" r="0.7" t="0.75" header="0.3" footer="0.3"/>
    <c:pageSetup/>
  </c:printSettings>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14</xdr:col>
      <xdr:colOff>9525</xdr:colOff>
      <xdr:row>8</xdr:row>
      <xdr:rowOff>0</xdr:rowOff>
    </xdr:from>
    <xdr:to>
      <xdr:col>14</xdr:col>
      <xdr:colOff>238125</xdr:colOff>
      <xdr:row>10</xdr:row>
      <xdr:rowOff>180975</xdr:rowOff>
    </xdr:to>
    <xdr:sp macro="" textlink="">
      <xdr:nvSpPr>
        <xdr:cNvPr id="2" name="Left Brace 1"/>
        <xdr:cNvSpPr/>
      </xdr:nvSpPr>
      <xdr:spPr>
        <a:xfrm>
          <a:off x="17964150" y="1524000"/>
          <a:ext cx="228600" cy="561975"/>
        </a:xfrm>
        <a:prstGeom prst="leftBrace">
          <a:avLst/>
        </a:prstGeom>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7</xdr:col>
      <xdr:colOff>9525</xdr:colOff>
      <xdr:row>3</xdr:row>
      <xdr:rowOff>9525</xdr:rowOff>
    </xdr:from>
    <xdr:to>
      <xdr:col>16</xdr:col>
      <xdr:colOff>123825</xdr:colOff>
      <xdr:row>25</xdr:row>
      <xdr:rowOff>133350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PRA/Finance%20NPV%20Models/Product%20NPV%202013%20received%204-23-12%20MASTER.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teamspace.merck.com/sites/USCSandP/Shared%20Documents/Investment%20Optimization/Phase%20II%20-%20Budget%202014/Promotion/Diabetes%20Deep%20Dive/DAVID2%20Diabetes%20February%2014%20v2%20(Jan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aunch Brands"/>
      <sheetName val="Cover"/>
      <sheetName val=" Summary"/>
      <sheetName val="NPV2013"/>
      <sheetName val="NPV 2"/>
      <sheetName val="NPV2012"/>
      <sheetName val="PharmaData"/>
      <sheetName val="ROA&amp;Tax"/>
      <sheetName val="Adherence"/>
      <sheetName val="Inflation"/>
      <sheetName val="Discs.ProductCost.Royalty"/>
      <sheetName val="LROP"/>
      <sheetName val="Cobra"/>
      <sheetName val="Notes"/>
      <sheetName val="Sheet1"/>
      <sheetName val="Fosamax"/>
      <sheetName val="Fosamax Plus D"/>
      <sheetName val="Fosamax Total"/>
    </sheetNames>
    <sheetDataSet>
      <sheetData sheetId="0"/>
      <sheetData sheetId="1"/>
      <sheetData sheetId="2">
        <row r="22">
          <cell r="D22">
            <v>1117.7796531072613</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by Area (Jane)"/>
      <sheetName val="Summary by Area"/>
      <sheetName val="Summary by Initial"/>
      <sheetName val="DAVID1 2013 SAP Numbers"/>
      <sheetName val="2013 AB Extract"/>
    </sheetNames>
    <sheetDataSet>
      <sheetData sheetId="0">
        <row r="72">
          <cell r="C72" t="str">
            <v>G GS Pharmacy Creative</v>
          </cell>
          <cell r="R72">
            <v>200000</v>
          </cell>
        </row>
        <row r="74">
          <cell r="C74" t="str">
            <v>G JH Pharmacy</v>
          </cell>
          <cell r="R74">
            <v>2300000</v>
          </cell>
        </row>
        <row r="88">
          <cell r="C88" t="str">
            <v>J GS Hispanic Pharmacy</v>
          </cell>
          <cell r="R88">
            <v>302666</v>
          </cell>
        </row>
      </sheetData>
      <sheetData sheetId="1"/>
      <sheetData sheetId="2"/>
      <sheetData sheetId="3">
        <row r="24">
          <cell r="A24" t="str">
            <v>Met-Mono POS (Catalina)</v>
          </cell>
          <cell r="D24">
            <v>1200000</v>
          </cell>
        </row>
        <row r="25">
          <cell r="A25" t="str">
            <v>Met+SU (Catalina)</v>
          </cell>
          <cell r="D25">
            <v>900000</v>
          </cell>
        </row>
        <row r="26">
          <cell r="A26" t="str">
            <v>Rx Edge</v>
          </cell>
          <cell r="D26">
            <v>783000</v>
          </cell>
        </row>
      </sheetData>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17"/>
  <sheetViews>
    <sheetView tabSelected="1" zoomScaleNormal="100" workbookViewId="0">
      <selection activeCell="B4" sqref="B4"/>
    </sheetView>
  </sheetViews>
  <sheetFormatPr defaultRowHeight="15" x14ac:dyDescent="0.25"/>
  <cols>
    <col min="1" max="1" width="6" bestFit="1" customWidth="1"/>
    <col min="2" max="2" width="23.28515625" bestFit="1" customWidth="1"/>
    <col min="3" max="3" width="8" bestFit="1" customWidth="1"/>
    <col min="4" max="4" width="40.28515625" bestFit="1" customWidth="1"/>
    <col min="5" max="5" width="7.28515625" bestFit="1" customWidth="1"/>
    <col min="6" max="6" width="14.85546875" bestFit="1" customWidth="1"/>
    <col min="7" max="7" width="17.28515625" bestFit="1" customWidth="1"/>
    <col min="8" max="8" width="19.42578125" customWidth="1"/>
    <col min="9" max="9" width="18" bestFit="1" customWidth="1"/>
    <col min="10" max="10" width="13.7109375" bestFit="1" customWidth="1"/>
    <col min="11" max="11" width="14.140625" bestFit="1" customWidth="1"/>
    <col min="12" max="12" width="12.28515625" customWidth="1"/>
    <col min="13" max="13" width="12.140625" customWidth="1"/>
    <col min="14" max="14" width="68.7109375" customWidth="1"/>
  </cols>
  <sheetData>
    <row r="1" spans="1:15" x14ac:dyDescent="0.25">
      <c r="A1" s="18" t="s">
        <v>37</v>
      </c>
      <c r="B1" s="18"/>
      <c r="C1" s="18"/>
      <c r="D1" s="18"/>
      <c r="E1" s="18"/>
      <c r="F1" s="18"/>
      <c r="G1" s="18"/>
      <c r="H1" s="18"/>
      <c r="I1" s="18"/>
      <c r="J1" s="18"/>
      <c r="K1" s="18"/>
      <c r="L1" s="18"/>
      <c r="M1" s="18"/>
    </row>
    <row r="3" spans="1:15" x14ac:dyDescent="0.25">
      <c r="C3" s="2" t="s">
        <v>15</v>
      </c>
      <c r="D3" s="2"/>
      <c r="E3" s="2"/>
    </row>
    <row r="4" spans="1:15" x14ac:dyDescent="0.25">
      <c r="C4" s="2"/>
      <c r="D4" s="2" t="s">
        <v>14</v>
      </c>
      <c r="E4" s="2">
        <v>0.4</v>
      </c>
    </row>
    <row r="5" spans="1:15" s="4" customFormat="1" x14ac:dyDescent="0.25">
      <c r="C5" s="2">
        <v>2013</v>
      </c>
      <c r="D5" s="2" t="s">
        <v>16</v>
      </c>
      <c r="E5" s="3">
        <f>'[1] Summary'!$D$22</f>
        <v>1117.7796531072613</v>
      </c>
    </row>
    <row r="6" spans="1:15" s="4" customFormat="1" x14ac:dyDescent="0.25">
      <c r="C6" s="5"/>
      <c r="D6" s="5"/>
      <c r="E6" s="6"/>
    </row>
    <row r="8" spans="1:15" s="8" customFormat="1" x14ac:dyDescent="0.25">
      <c r="A8" s="7" t="s">
        <v>0</v>
      </c>
      <c r="B8" s="7" t="s">
        <v>1</v>
      </c>
      <c r="C8" s="7" t="s">
        <v>7</v>
      </c>
      <c r="D8" s="7" t="s">
        <v>9</v>
      </c>
      <c r="E8" s="7" t="s">
        <v>8</v>
      </c>
      <c r="F8" s="7" t="s">
        <v>2</v>
      </c>
      <c r="G8" s="7" t="s">
        <v>10</v>
      </c>
      <c r="H8" s="7" t="s">
        <v>3</v>
      </c>
      <c r="I8" s="7" t="s">
        <v>4</v>
      </c>
      <c r="J8" s="7" t="s">
        <v>11</v>
      </c>
      <c r="K8" s="7" t="s">
        <v>12</v>
      </c>
      <c r="L8" s="7" t="s">
        <v>13</v>
      </c>
      <c r="M8" s="7" t="s">
        <v>5</v>
      </c>
      <c r="N8" s="7" t="s">
        <v>35</v>
      </c>
    </row>
    <row r="9" spans="1:15" s="9" customFormat="1" x14ac:dyDescent="0.25">
      <c r="A9" s="9">
        <v>2013</v>
      </c>
      <c r="B9" s="9" t="str">
        <f>'[2]DAVID1 2013 SAP Numbers'!$A$24</f>
        <v>Met-Mono POS (Catalina)</v>
      </c>
      <c r="C9" s="9" t="s">
        <v>38</v>
      </c>
      <c r="D9" s="17" t="s">
        <v>46</v>
      </c>
      <c r="E9" s="10">
        <v>3</v>
      </c>
      <c r="F9" s="11">
        <f>'[2]DAVID1 2013 SAP Numbers'!$D$24</f>
        <v>1200000</v>
      </c>
      <c r="G9" s="11">
        <f>F9*E9</f>
        <v>3600000</v>
      </c>
      <c r="H9" s="11">
        <f>G9*(1-$E$4)</f>
        <v>2160000</v>
      </c>
      <c r="I9" s="12">
        <f>H9/$E$5</f>
        <v>1932.4023245507476</v>
      </c>
      <c r="J9" s="11"/>
      <c r="K9" s="11"/>
      <c r="L9" s="11"/>
      <c r="M9" s="9" t="s">
        <v>6</v>
      </c>
      <c r="O9" s="13"/>
    </row>
    <row r="10" spans="1:15" s="9" customFormat="1" x14ac:dyDescent="0.25">
      <c r="A10" s="9">
        <v>2013</v>
      </c>
      <c r="B10" s="9" t="str">
        <f>'[2]DAVID1 2013 SAP Numbers'!$A$25</f>
        <v>Met+SU (Catalina)</v>
      </c>
      <c r="C10" s="9" t="s">
        <v>38</v>
      </c>
      <c r="D10" s="17" t="s">
        <v>46</v>
      </c>
      <c r="E10" s="10">
        <v>3</v>
      </c>
      <c r="F10" s="11">
        <f>'[2]DAVID1 2013 SAP Numbers'!$D$25</f>
        <v>900000</v>
      </c>
      <c r="G10" s="11">
        <f>F10*E10</f>
        <v>2700000</v>
      </c>
      <c r="H10" s="11">
        <f>G10*(1-$E$4)</f>
        <v>1620000</v>
      </c>
      <c r="I10" s="12">
        <f>H10/$E$5</f>
        <v>1449.3017434130606</v>
      </c>
      <c r="J10" s="11"/>
      <c r="K10" s="11"/>
      <c r="L10" s="11"/>
      <c r="M10" s="9" t="s">
        <v>6</v>
      </c>
      <c r="O10" s="14" t="s">
        <v>39</v>
      </c>
    </row>
    <row r="11" spans="1:15" s="9" customFormat="1" x14ac:dyDescent="0.25">
      <c r="A11" s="9">
        <v>2013</v>
      </c>
      <c r="B11" s="9" t="str">
        <f>'[2]DAVID1 2013 SAP Numbers'!$A$26</f>
        <v>Rx Edge</v>
      </c>
      <c r="C11" s="9" t="s">
        <v>38</v>
      </c>
      <c r="D11" s="17" t="s">
        <v>46</v>
      </c>
      <c r="E11" s="10">
        <v>3.5</v>
      </c>
      <c r="F11" s="11">
        <f>'[2]DAVID1 2013 SAP Numbers'!$D$26</f>
        <v>783000</v>
      </c>
      <c r="G11" s="11">
        <f>F11*E11</f>
        <v>2740500</v>
      </c>
      <c r="H11" s="11">
        <f>G11*(1-$E$4)</f>
        <v>1644300</v>
      </c>
      <c r="I11" s="12">
        <f>H11/$E$5</f>
        <v>1471.0412695642565</v>
      </c>
      <c r="J11" s="11"/>
      <c r="K11" s="11"/>
      <c r="L11" s="11"/>
      <c r="M11" s="9" t="s">
        <v>6</v>
      </c>
    </row>
    <row r="12" spans="1:15" s="15" customFormat="1" x14ac:dyDescent="0.25">
      <c r="A12" s="15">
        <v>2013</v>
      </c>
      <c r="B12" s="15" t="str">
        <f>'[2]Summary by Area (Jane)'!$C$72</f>
        <v>G GS Pharmacy Creative</v>
      </c>
      <c r="C12" s="16" t="s">
        <v>42</v>
      </c>
      <c r="F12" s="15">
        <f>'[2]Summary by Area (Jane)'!$R$72</f>
        <v>200000</v>
      </c>
      <c r="G12" s="15">
        <f t="shared" ref="G12:G14" si="0">F12*E12</f>
        <v>0</v>
      </c>
      <c r="H12" s="15">
        <f t="shared" ref="H12:H14" si="1">G12*(1-$E$4)</f>
        <v>0</v>
      </c>
      <c r="I12" s="15">
        <f t="shared" ref="I12:I14" si="2">H12/$E$5</f>
        <v>0</v>
      </c>
      <c r="N12" s="16" t="s">
        <v>43</v>
      </c>
    </row>
    <row r="13" spans="1:15" s="15" customFormat="1" x14ac:dyDescent="0.25">
      <c r="A13" s="15">
        <v>2013</v>
      </c>
      <c r="B13" s="15" t="str">
        <f>'[2]Summary by Area (Jane)'!$C$74</f>
        <v>G JH Pharmacy</v>
      </c>
      <c r="C13" s="16" t="s">
        <v>40</v>
      </c>
      <c r="D13" s="16" t="s">
        <v>45</v>
      </c>
      <c r="E13" s="15">
        <v>3</v>
      </c>
      <c r="F13" s="15">
        <f>'[2]Summary by Area (Jane)'!$R$74</f>
        <v>2300000</v>
      </c>
      <c r="G13" s="15">
        <f t="shared" si="0"/>
        <v>6900000</v>
      </c>
      <c r="H13" s="15">
        <f t="shared" si="1"/>
        <v>4140000</v>
      </c>
      <c r="I13" s="15">
        <f t="shared" si="2"/>
        <v>3703.7711220555993</v>
      </c>
      <c r="N13" s="16" t="s">
        <v>44</v>
      </c>
    </row>
    <row r="14" spans="1:15" s="15" customFormat="1" x14ac:dyDescent="0.25">
      <c r="A14" s="15">
        <v>2013</v>
      </c>
      <c r="B14" s="15" t="str">
        <f>'[2]Summary by Area (Jane)'!$C$88</f>
        <v>J GS Hispanic Pharmacy</v>
      </c>
      <c r="C14" s="16" t="s">
        <v>40</v>
      </c>
      <c r="D14" s="16" t="s">
        <v>41</v>
      </c>
      <c r="E14" s="15">
        <v>2.9</v>
      </c>
      <c r="F14" s="15">
        <f>'[2]Summary by Area (Jane)'!$R$88</f>
        <v>302666</v>
      </c>
      <c r="G14" s="15">
        <f t="shared" si="0"/>
        <v>877731.4</v>
      </c>
      <c r="H14" s="15">
        <f t="shared" si="1"/>
        <v>526638.84</v>
      </c>
      <c r="I14" s="15">
        <f t="shared" si="2"/>
        <v>471.14727713643941</v>
      </c>
    </row>
    <row r="16" spans="1:15" x14ac:dyDescent="0.25">
      <c r="A16" t="s">
        <v>36</v>
      </c>
    </row>
    <row r="17" spans="2:6" x14ac:dyDescent="0.25">
      <c r="B17" s="1">
        <v>4782666</v>
      </c>
      <c r="D17" t="s">
        <v>47</v>
      </c>
      <c r="F17" s="1"/>
    </row>
  </sheetData>
  <mergeCells count="1">
    <mergeCell ref="A1:M1"/>
  </mergeCells>
  <pageMargins left="0.7" right="0.7" top="0.75" bottom="0.75" header="0.3" footer="0.3"/>
  <pageSetup orientation="portrait" verticalDpi="0"/>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4"/>
  <sheetViews>
    <sheetView zoomScaleNormal="100" workbookViewId="0"/>
  </sheetViews>
  <sheetFormatPr defaultRowHeight="15" x14ac:dyDescent="0.25"/>
  <cols>
    <col min="1" max="1" width="12.5703125" customWidth="1"/>
    <col min="4" max="4" width="11.5703125" bestFit="1" customWidth="1"/>
    <col min="5" max="6" width="11.5703125" customWidth="1"/>
  </cols>
  <sheetData>
    <row r="1" spans="1:6" x14ac:dyDescent="0.25">
      <c r="A1" t="s">
        <v>31</v>
      </c>
    </row>
    <row r="3" spans="1:6" x14ac:dyDescent="0.25">
      <c r="A3" t="s">
        <v>17</v>
      </c>
      <c r="B3" t="s">
        <v>18</v>
      </c>
      <c r="C3" t="s">
        <v>8</v>
      </c>
      <c r="D3" t="s">
        <v>19</v>
      </c>
      <c r="E3" t="s">
        <v>32</v>
      </c>
    </row>
    <row r="4" spans="1:6" x14ac:dyDescent="0.25">
      <c r="A4" t="s">
        <v>26</v>
      </c>
      <c r="B4" s="1">
        <v>409</v>
      </c>
      <c r="C4">
        <v>25.5</v>
      </c>
      <c r="D4" s="1">
        <f t="shared" ref="D4:D14" si="0">B4*C4</f>
        <v>10429.5</v>
      </c>
      <c r="E4" s="1">
        <f>B4*12</f>
        <v>4908</v>
      </c>
      <c r="F4" s="1" t="s">
        <v>33</v>
      </c>
    </row>
    <row r="5" spans="1:6" x14ac:dyDescent="0.25">
      <c r="A5" t="s">
        <v>27</v>
      </c>
      <c r="B5" s="1">
        <v>409</v>
      </c>
      <c r="C5">
        <v>23.6</v>
      </c>
      <c r="D5" s="1">
        <f t="shared" si="0"/>
        <v>9652.4000000000015</v>
      </c>
      <c r="E5" s="1"/>
      <c r="F5" s="1"/>
    </row>
    <row r="6" spans="1:6" x14ac:dyDescent="0.25">
      <c r="A6" t="s">
        <v>25</v>
      </c>
      <c r="B6" s="1">
        <v>512</v>
      </c>
      <c r="C6">
        <v>23.5</v>
      </c>
      <c r="D6" s="1">
        <f t="shared" si="0"/>
        <v>12032</v>
      </c>
      <c r="E6" s="1"/>
      <c r="F6" s="1"/>
    </row>
    <row r="7" spans="1:6" x14ac:dyDescent="0.25">
      <c r="A7" t="s">
        <v>28</v>
      </c>
      <c r="B7" s="1">
        <v>716</v>
      </c>
      <c r="C7">
        <v>21.1</v>
      </c>
      <c r="D7" s="1">
        <f t="shared" si="0"/>
        <v>15107.6</v>
      </c>
      <c r="E7" s="1"/>
      <c r="F7" s="1"/>
    </row>
    <row r="8" spans="1:6" x14ac:dyDescent="0.25">
      <c r="A8" t="s">
        <v>29</v>
      </c>
      <c r="B8" s="1">
        <v>759</v>
      </c>
      <c r="C8">
        <v>20.100000000000001</v>
      </c>
      <c r="D8" s="1">
        <f t="shared" si="0"/>
        <v>15255.900000000001</v>
      </c>
      <c r="E8" s="1"/>
      <c r="F8" s="1"/>
    </row>
    <row r="9" spans="1:6" x14ac:dyDescent="0.25">
      <c r="A9" t="s">
        <v>24</v>
      </c>
      <c r="B9" s="1">
        <v>773</v>
      </c>
      <c r="C9">
        <v>22.3</v>
      </c>
      <c r="D9" s="1">
        <f t="shared" si="0"/>
        <v>17237.900000000001</v>
      </c>
      <c r="E9" s="1"/>
      <c r="F9" s="1"/>
    </row>
    <row r="10" spans="1:6" x14ac:dyDescent="0.25">
      <c r="A10" t="s">
        <v>23</v>
      </c>
      <c r="B10" s="1">
        <v>790</v>
      </c>
      <c r="C10">
        <v>22.7</v>
      </c>
      <c r="D10" s="1">
        <f t="shared" si="0"/>
        <v>17933</v>
      </c>
      <c r="E10" s="1"/>
      <c r="F10" s="1"/>
    </row>
    <row r="11" spans="1:6" x14ac:dyDescent="0.25">
      <c r="A11" t="s">
        <v>21</v>
      </c>
      <c r="B11" s="1">
        <v>799</v>
      </c>
      <c r="C11">
        <v>21.1</v>
      </c>
      <c r="D11" s="1">
        <f t="shared" si="0"/>
        <v>16858.900000000001</v>
      </c>
      <c r="E11" s="1"/>
      <c r="F11" s="1"/>
    </row>
    <row r="12" spans="1:6" x14ac:dyDescent="0.25">
      <c r="A12" t="s">
        <v>20</v>
      </c>
      <c r="B12" s="1">
        <v>829</v>
      </c>
      <c r="C12">
        <v>22.1</v>
      </c>
      <c r="D12" s="1">
        <f t="shared" si="0"/>
        <v>18320.900000000001</v>
      </c>
      <c r="E12" s="1"/>
      <c r="F12" s="1"/>
    </row>
    <row r="13" spans="1:6" x14ac:dyDescent="0.25">
      <c r="A13" t="s">
        <v>22</v>
      </c>
      <c r="B13" s="1">
        <v>891</v>
      </c>
      <c r="C13">
        <v>21</v>
      </c>
      <c r="D13" s="1">
        <f t="shared" si="0"/>
        <v>18711</v>
      </c>
      <c r="E13" s="1"/>
      <c r="F13" s="1"/>
    </row>
    <row r="14" spans="1:6" x14ac:dyDescent="0.25">
      <c r="A14" t="s">
        <v>30</v>
      </c>
      <c r="B14" s="1">
        <v>904</v>
      </c>
      <c r="C14">
        <v>19.5</v>
      </c>
      <c r="D14" s="1">
        <f t="shared" si="0"/>
        <v>17628</v>
      </c>
      <c r="E14" s="1">
        <f>B14*12</f>
        <v>10848</v>
      </c>
      <c r="F14" s="1" t="s">
        <v>34</v>
      </c>
    </row>
  </sheetData>
  <sortState ref="A4:D14">
    <sortCondition ref="B4:B14"/>
  </sortState>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vt:lpstr>
      <vt:lpstr>Desktop Paid Search</vt:lpstr>
    </vt:vector>
  </TitlesOfParts>
  <Company>Merck</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Merck &amp; Co., Inc.</dc:creator>
  <cp:lastModifiedBy>Jane Folske</cp:lastModifiedBy>
  <dcterms:created xsi:type="dcterms:W3CDTF">2013-03-26T11:28:18Z</dcterms:created>
  <dcterms:modified xsi:type="dcterms:W3CDTF">2013-04-08T14:51:45Z</dcterms:modified>
</cp:coreProperties>
</file>